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trlProps/ctrlProp8.xml" ContentType="application/vnd.ms-excel.controlproperties+xml"/>
  <Override PartName="/xl/ctrlProps/ctrlProp9.xml" ContentType="application/vnd.ms-excel.controlproperties+xml"/>
  <Override PartName="/xl/comments8.xml" ContentType="application/vnd.openxmlformats-officedocument.spreadsheetml.comments+xml"/>
  <Override PartName="/xl/drawings/drawing8.xml" ContentType="application/vnd.openxmlformats-officedocument.drawing+xml"/>
  <Override PartName="/xl/comments9.xml" ContentType="application/vnd.openxmlformats-officedocument.spreadsheetml.comments+xml"/>
  <Override PartName="/xl/drawings/drawing9.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omments10.xml" ContentType="application/vnd.openxmlformats-officedocument.spreadsheetml.comments+xml"/>
  <Override PartName="/xl/drawings/drawing10.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omments11.xml" ContentType="application/vnd.openxmlformats-officedocument.spreadsheetml.comments+xml"/>
  <Override PartName="/xl/drawings/drawing11.xml" ContentType="application/vnd.openxmlformats-officedocument.drawing+xml"/>
  <Override PartName="/xl/comments12.xml" ContentType="application/vnd.openxmlformats-officedocument.spreadsheetml.comments+xml"/>
  <Override PartName="/xl/drawings/drawing12.xml" ContentType="application/vnd.openxmlformats-officedocument.drawing+xml"/>
  <Override PartName="/xl/ctrlProps/ctrlProp17.xml" ContentType="application/vnd.ms-excel.controlproperties+xml"/>
  <Override PartName="/xl/ctrlProps/ctrlProp18.xml" ContentType="application/vnd.ms-excel.controlproperties+xml"/>
  <Override PartName="/xl/comments13.xml" ContentType="application/vnd.openxmlformats-officedocument.spreadsheetml.comments+xml"/>
  <Override PartName="/xl/drawings/drawing13.xml" ContentType="application/vnd.openxmlformats-officedocument.drawing+xml"/>
  <Override PartName="/xl/ctrlProps/ctrlProp19.xml" ContentType="application/vnd.ms-excel.controlproperties+xml"/>
  <Override PartName="/xl/ctrlProps/ctrlProp20.xml" ContentType="application/vnd.ms-excel.controlproperties+xml"/>
  <Override PartName="/xl/comments14.xml" ContentType="application/vnd.openxmlformats-officedocument.spreadsheetml.comments+xml"/>
  <Override PartName="/xl/drawings/drawing14.xml" ContentType="application/vnd.openxmlformats-officedocument.drawing+xml"/>
  <Override PartName="/xl/comments15.xml" ContentType="application/vnd.openxmlformats-officedocument.spreadsheetml.comments+xml"/>
  <Override PartName="/xl/drawings/drawing15.xml" ContentType="application/vnd.openxmlformats-officedocument.drawing+xml"/>
  <Override PartName="/xl/comments16.xml" ContentType="application/vnd.openxmlformats-officedocument.spreadsheetml.comments+xml"/>
  <Override PartName="/xl/drawings/drawing16.xml" ContentType="application/vnd.openxmlformats-officedocument.drawing+xml"/>
  <Override PartName="/xl/comments17.xml" ContentType="application/vnd.openxmlformats-officedocument.spreadsheetml.comments+xml"/>
  <Override PartName="/xl/drawings/drawing17.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18.xml" ContentType="application/vnd.openxmlformats-officedocument.spreadsheetml.comments+xml"/>
  <Override PartName="/xl/drawings/drawing18.xml" ContentType="application/vnd.openxmlformats-officedocument.drawing+xml"/>
  <Override PartName="/xl/ctrlProps/ctrlProp41.xml" ContentType="application/vnd.ms-excel.controlproperties+xml"/>
  <Override PartName="/xl/comments19.xml" ContentType="application/vnd.openxmlformats-officedocument.spreadsheetml.comments+xml"/>
  <Override PartName="/xl/drawings/drawing19.xml" ContentType="application/vnd.openxmlformats-officedocument.drawing+xml"/>
  <Override PartName="/xl/comments20.xml" ContentType="application/vnd.openxmlformats-officedocument.spreadsheetml.comments+xml"/>
  <Override PartName="/xl/comments21.xml" ContentType="application/vnd.openxmlformats-officedocument.spreadsheetml.comments+xml"/>
  <Override PartName="/xl/drawings/drawing20.xml" ContentType="application/vnd.openxmlformats-officedocument.drawing+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omments22.xml" ContentType="application/vnd.openxmlformats-officedocument.spreadsheetml.comments+xml"/>
  <Override PartName="/xl/drawings/drawing21.xml" ContentType="application/vnd.openxmlformats-officedocument.drawing+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omments23.xml" ContentType="application/vnd.openxmlformats-officedocument.spreadsheetml.comments+xml"/>
  <Override PartName="/xl/drawings/drawing22.xml" ContentType="application/vnd.openxmlformats-officedocument.drawing+xml"/>
  <Override PartName="/xl/comments2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N:\Prj_SUS\2020\S20075 PG&amp;E Q2-Q4 2020\Task 1 Compliance Forms\NRCC-LTI\2019\"/>
    </mc:Choice>
  </mc:AlternateContent>
  <xr:revisionPtr revIDLastSave="0" documentId="8_{4DBF2C04-8F9C-4426-A884-E2A29927B15F}" xr6:coauthVersionLast="45" xr6:coauthVersionMax="45" xr10:uidLastSave="{00000000-0000-0000-0000-000000000000}"/>
  <bookViews>
    <workbookView xWindow="-120" yWindow="-120" windowWidth="29040" windowHeight="15840" tabRatio="876" firstSheet="18" activeTab="22" xr2:uid="{00000000-000D-0000-FFFF-FFFF00000000}"/>
  </bookViews>
  <sheets>
    <sheet name="New Table Sequence" sheetId="17" r:id="rId1"/>
    <sheet name="Hyperlinks" sheetId="61" r:id="rId2"/>
    <sheet name="Headers" sheetId="1" r:id="rId3"/>
    <sheet name="A. General Info" sheetId="20" r:id="rId4"/>
    <sheet name="B. Project Scope" sheetId="7" r:id="rId5"/>
    <sheet name="C. Compliance " sheetId="59" r:id="rId6"/>
    <sheet name="D. Exceptional Conditions" sheetId="18" r:id="rId7"/>
    <sheet name="E. Additional Remarks" sheetId="19" r:id="rId8"/>
    <sheet name="F. Lighting Schedule" sheetId="37" r:id="rId9"/>
    <sheet name="G. Modular Lighting Systems" sheetId="38" r:id="rId10"/>
    <sheet name="H. Lighting Control" sheetId="39" r:id="rId11"/>
    <sheet name="I. Power Allowance" sheetId="8" r:id="rId12"/>
    <sheet name="J. ACM Qualifying System" sheetId="40" r:id="rId13"/>
    <sheet name="K. Tailored Method" sheetId="41" r:id="rId14"/>
    <sheet name="L. Tailored Wall Display" sheetId="50" r:id="rId15"/>
    <sheet name="M. Tailored Task Lighting" sheetId="51" r:id="rId16"/>
    <sheet name="N. Tailored Ornamental" sheetId="52" r:id="rId17"/>
    <sheet name="O. Very Valuable" sheetId="42" r:id="rId18"/>
    <sheet name="P. PAFs" sheetId="43" r:id="rId19"/>
    <sheet name="Q. Rated Pwr" sheetId="60" r:id="rId20"/>
    <sheet name="R. 80% Pwr Reduction" sheetId="62" r:id="rId21"/>
    <sheet name="S.Daylight PAF" sheetId="63" r:id="rId22"/>
    <sheet name="T. Cert. of Installation" sheetId="53" r:id="rId23"/>
    <sheet name="U. Cert. of Acceptance" sheetId="54" r:id="rId24"/>
    <sheet name="Signature" sheetId="55" r:id="rId25"/>
    <sheet name="Dropdown Data" sheetId="14" r:id="rId26"/>
  </sheets>
  <externalReferences>
    <externalReference r:id="rId27"/>
  </externalReferences>
  <definedNames>
    <definedName name="CalcMethod" localSheetId="21">#REF!</definedName>
    <definedName name="CalcMethod">'B. Project Scope'!$E$18:$E$21</definedName>
    <definedName name="New">'[1]B. Project Scope'!#REF!</definedName>
    <definedName name="_xlnm.Print_Area" localSheetId="3">'A. General Info'!$A$2:$K$11</definedName>
    <definedName name="_xlnm.Print_Area" localSheetId="4">'B. Project Scope'!$A$2:$I$28</definedName>
    <definedName name="_xlnm.Print_Area" localSheetId="5">'C. Compliance '!$A$3:$N$17</definedName>
    <definedName name="_xlnm.Print_Area" localSheetId="6">'D. Exceptional Conditions'!$A$2:$K$7</definedName>
    <definedName name="_xlnm.Print_Area" localSheetId="7">'E. Additional Remarks'!$A$2:$K$6</definedName>
    <definedName name="_xlnm.Print_Area" localSheetId="9">'G. Modular Lighting Systems'!$A$1:$AK$21</definedName>
    <definedName name="_xlnm.Print_Area" localSheetId="10">'H. Lighting Control'!$A$2:$V$24</definedName>
    <definedName name="_xlnm.Print_Area" localSheetId="2">Headers!$A$4:$K$17</definedName>
    <definedName name="_xlnm.Print_Area" localSheetId="11">'I. Power Allowance'!$A$2:$J$16</definedName>
    <definedName name="_xlnm.Print_Area" localSheetId="12">'J. ACM Qualifying System'!#REF!</definedName>
    <definedName name="_xlnm.Print_Area" localSheetId="18">'P. PAFs'!$B$2:$Q$35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 i="51" l="1"/>
  <c r="J8" i="50"/>
  <c r="I8" i="62"/>
  <c r="I9" i="62"/>
  <c r="E8" i="62"/>
  <c r="E9" i="62"/>
  <c r="I11" i="62"/>
  <c r="B14" i="60"/>
  <c r="L12" i="60"/>
  <c r="M12" i="60"/>
  <c r="G12" i="60"/>
  <c r="Q22" i="43"/>
  <c r="P19" i="43"/>
  <c r="Q13" i="43"/>
  <c r="P10" i="43"/>
  <c r="F26" i="42"/>
  <c r="F27" i="42"/>
  <c r="E22" i="42"/>
  <c r="H22" i="42"/>
  <c r="G27" i="42"/>
  <c r="G29" i="42"/>
  <c r="F13" i="42"/>
  <c r="F14" i="42"/>
  <c r="H9" i="42"/>
  <c r="E9" i="42"/>
  <c r="H17" i="52"/>
  <c r="H18" i="52"/>
  <c r="D17" i="52"/>
  <c r="I18" i="52"/>
  <c r="I20" i="52"/>
  <c r="E22" i="41"/>
  <c r="H8" i="52"/>
  <c r="H9" i="52"/>
  <c r="D8" i="52"/>
  <c r="I9" i="52"/>
  <c r="I11" i="52"/>
  <c r="E9" i="41"/>
  <c r="J17" i="51"/>
  <c r="J18" i="51"/>
  <c r="D17" i="51"/>
  <c r="K18" i="51"/>
  <c r="K20" i="51"/>
  <c r="D22" i="41"/>
  <c r="D8" i="51"/>
  <c r="K9" i="51"/>
  <c r="K11" i="51"/>
  <c r="D9" i="41"/>
  <c r="J9" i="51"/>
  <c r="D17" i="50"/>
  <c r="K18" i="50"/>
  <c r="K20" i="50"/>
  <c r="J17" i="50"/>
  <c r="J18" i="50"/>
  <c r="D8" i="50"/>
  <c r="K9" i="50"/>
  <c r="K11" i="50"/>
  <c r="J9" i="50"/>
  <c r="H26" i="41"/>
  <c r="H29" i="41"/>
  <c r="F22" i="41"/>
  <c r="C22" i="41"/>
  <c r="B22" i="41"/>
  <c r="A22" i="41"/>
  <c r="G21" i="41"/>
  <c r="H13" i="41"/>
  <c r="H16" i="41"/>
  <c r="F9" i="41"/>
  <c r="C9" i="41"/>
  <c r="B9" i="41"/>
  <c r="A9" i="41"/>
  <c r="G8" i="41"/>
  <c r="G17" i="8"/>
  <c r="F17" i="8"/>
  <c r="G10" i="8"/>
  <c r="F10" i="8"/>
  <c r="W17" i="38"/>
  <c r="W15" i="38"/>
  <c r="U14" i="38"/>
  <c r="U12" i="38"/>
  <c r="K12" i="38"/>
  <c r="W11" i="38"/>
  <c r="W9" i="38"/>
  <c r="M16" i="37"/>
  <c r="M17" i="37"/>
  <c r="M9" i="37"/>
  <c r="M10" i="37"/>
  <c r="J12" i="59"/>
  <c r="I12" i="59"/>
  <c r="L12" i="59"/>
  <c r="E12" i="59"/>
  <c r="D12" i="59"/>
  <c r="B12" i="59"/>
  <c r="C12" i="59"/>
  <c r="G12" i="59"/>
  <c r="J11" i="59"/>
  <c r="I11" i="59"/>
  <c r="L11" i="59"/>
  <c r="E11" i="59"/>
  <c r="D11" i="59"/>
  <c r="B11" i="59"/>
  <c r="C11" i="59"/>
  <c r="G11" i="59"/>
  <c r="G13" i="7"/>
  <c r="E13" i="7"/>
  <c r="N12" i="59"/>
  <c r="N11" i="59"/>
  <c r="G14" i="42"/>
  <c r="G16" i="4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Sally Blair</author>
  </authors>
  <commentList>
    <comment ref="C19" authorId="0" shapeId="0" xr:uid="{00000000-0006-0000-0000-000001000000}">
      <text>
        <r>
          <rPr>
            <b/>
            <sz val="9"/>
            <color indexed="81"/>
            <rFont val="Tahoma"/>
            <family val="2"/>
          </rPr>
          <t>2019 Update:</t>
        </r>
        <r>
          <rPr>
            <sz val="9"/>
            <color indexed="81"/>
            <rFont val="Tahoma"/>
            <family val="2"/>
          </rPr>
          <t xml:space="preserve">
Added new Table R.</t>
        </r>
      </text>
    </comment>
    <comment ref="C20" authorId="0" shapeId="0" xr:uid="{00000000-0006-0000-0000-000002000000}">
      <text>
        <r>
          <rPr>
            <b/>
            <sz val="9"/>
            <color indexed="81"/>
            <rFont val="Tahoma"/>
            <family val="2"/>
          </rPr>
          <t>Updated 5.31.19:</t>
        </r>
        <r>
          <rPr>
            <sz val="9"/>
            <color indexed="81"/>
            <rFont val="Tahoma"/>
            <family val="2"/>
          </rPr>
          <t xml:space="preserve">
Added new Table 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Rebecca Rice</author>
    <author>Benjamin Park</author>
    <author>Sally Blair</author>
  </authors>
  <commentList>
    <comment ref="D7" authorId="0" shapeId="0" xr:uid="{00000000-0006-0000-0A00-000001000000}">
      <text>
        <r>
          <rPr>
            <b/>
            <sz val="9"/>
            <color indexed="81"/>
            <rFont val="Tahoma"/>
            <family val="2"/>
          </rPr>
          <t>Rebecca Rice:</t>
        </r>
        <r>
          <rPr>
            <sz val="9"/>
            <color indexed="81"/>
            <rFont val="Tahoma"/>
            <family val="2"/>
          </rPr>
          <t xml:space="preserve">
</t>
        </r>
        <r>
          <rPr>
            <b/>
            <sz val="9"/>
            <color indexed="81"/>
            <rFont val="Tahoma"/>
            <family val="2"/>
          </rPr>
          <t xml:space="preserve">2019 Update: </t>
        </r>
        <r>
          <rPr>
            <sz val="9"/>
            <color indexed="81"/>
            <rFont val="Tahoma"/>
            <family val="2"/>
          </rPr>
          <t>revised with new code section</t>
        </r>
      </text>
    </comment>
    <comment ref="D8" authorId="1" shapeId="0" xr:uid="{00000000-0006-0000-0A00-000002000000}">
      <text>
        <r>
          <rPr>
            <b/>
            <sz val="9"/>
            <color indexed="81"/>
            <rFont val="Tahoma"/>
            <family val="2"/>
          </rPr>
          <t>Benjamin Park:</t>
        </r>
        <r>
          <rPr>
            <sz val="9"/>
            <color indexed="81"/>
            <rFont val="Tahoma"/>
            <family val="2"/>
          </rPr>
          <t xml:space="preserve">
if the user choose "Required &gt; 10,000 SF" or "Not Required - Installing as PAF", NRCA-LTI-04-A chnages to "Yes"</t>
        </r>
      </text>
    </comment>
    <comment ref="M8" authorId="1" shapeId="0" xr:uid="{00000000-0006-0000-0A00-000003000000}">
      <text>
        <r>
          <rPr>
            <b/>
            <sz val="9"/>
            <color indexed="81"/>
            <rFont val="Tahoma"/>
            <family val="2"/>
          </rPr>
          <t>Benjamin Park:</t>
        </r>
        <r>
          <rPr>
            <sz val="9"/>
            <color indexed="81"/>
            <rFont val="Tahoma"/>
            <family val="2"/>
          </rPr>
          <t xml:space="preserve">
if the user choose "See Area Level Controls" and all column 08 are "Exempt *" or "Other *", NRCA-LTI-02-E changes to "No."</t>
        </r>
      </text>
    </comment>
    <comment ref="B15" authorId="2" shapeId="0" xr:uid="{00000000-0006-0000-0A00-000004000000}">
      <text>
        <r>
          <rPr>
            <b/>
            <sz val="9"/>
            <color indexed="81"/>
            <rFont val="Tahoma"/>
            <family val="2"/>
          </rPr>
          <t>2019 Update:</t>
        </r>
        <r>
          <rPr>
            <sz val="9"/>
            <color indexed="81"/>
            <rFont val="Tahoma"/>
            <family val="2"/>
          </rPr>
          <t xml:space="preserve">
Please see new tables in Table I.  If both "Area Category" and "Complete Building" have been chosen on Table B, List needs to combine just like in 2016 pdf.</t>
        </r>
      </text>
    </comment>
    <comment ref="O15" authorId="1" shapeId="0" xr:uid="{00000000-0006-0000-0A00-000005000000}">
      <text>
        <r>
          <rPr>
            <b/>
            <sz val="9"/>
            <color indexed="81"/>
            <rFont val="Tahoma"/>
            <family val="2"/>
          </rPr>
          <t>Benjamin Park:</t>
        </r>
        <r>
          <rPr>
            <sz val="9"/>
            <color indexed="81"/>
            <rFont val="Tahoma"/>
            <family val="2"/>
          </rPr>
          <t xml:space="preserve">
if all column 09 and 10 are "Exempt *" or "Other *", NRCA-LTI-03-A changes to "No."</t>
        </r>
      </text>
    </comment>
    <comment ref="W15" authorId="1" shapeId="0" xr:uid="{00000000-0006-0000-0A00-000006000000}">
      <text>
        <r>
          <rPr>
            <b/>
            <sz val="9"/>
            <color indexed="81"/>
            <rFont val="Tahoma"/>
            <family val="2"/>
          </rPr>
          <t>Benjamin Park:</t>
        </r>
        <r>
          <rPr>
            <sz val="9"/>
            <color indexed="81"/>
            <rFont val="Tahoma"/>
            <family val="2"/>
          </rPr>
          <t xml:space="preserve">
if user checks the box, NRCA-LTI-04-E changes to "Yes"</t>
        </r>
      </text>
    </comment>
    <comment ref="D30" authorId="2" shapeId="0" xr:uid="{00000000-0006-0000-0A00-000007000000}">
      <text>
        <r>
          <rPr>
            <b/>
            <sz val="9"/>
            <color indexed="81"/>
            <rFont val="Tahoma"/>
            <family val="2"/>
          </rPr>
          <t>Usability Update:</t>
        </r>
        <r>
          <rPr>
            <sz val="9"/>
            <color indexed="81"/>
            <rFont val="Tahoma"/>
            <family val="2"/>
          </rPr>
          <t xml:space="preserve">
Added new choice.
If chosen, AND only "Altered Lighting System" is selected in Table B column 01 AND Table C column 08 &gt; ((Table C column 01 + Table C column 02)*0.8) then trigger note in Table D row 17.
If chosen, AND "New Lighting System" AND "Altered Lighting System" are chosen in Table B column 01, trigger Table R.</t>
        </r>
      </text>
    </comment>
    <comment ref="F36" authorId="2" shapeId="0" xr:uid="{00000000-0006-0000-0A00-000008000000}">
      <text>
        <r>
          <rPr>
            <b/>
            <sz val="9"/>
            <color indexed="81"/>
            <rFont val="Tahoma"/>
            <family val="2"/>
          </rPr>
          <t>Usability Update:</t>
        </r>
        <r>
          <rPr>
            <sz val="9"/>
            <color indexed="81"/>
            <rFont val="Tahoma"/>
            <family val="2"/>
          </rPr>
          <t xml:space="preserve">
Added new choice.
If chosen, AND only "Altered Lighting System" is selected in Table B column 01 AND Table C column 08 &gt; ((Table C column 01 + Table C column 02)*0.8) then trigger note in Table D row 17.
If chosen, AND "New Lighting System" AND "Altered Lighting System" are chosen in Table B column 01, trigger Table R.</t>
        </r>
      </text>
    </comment>
    <comment ref="O36" authorId="2" shapeId="0" xr:uid="{00000000-0006-0000-0A00-000009000000}">
      <text>
        <r>
          <rPr>
            <b/>
            <sz val="9"/>
            <color indexed="81"/>
            <rFont val="Tahoma"/>
            <family val="2"/>
          </rPr>
          <t>Usability Update:</t>
        </r>
        <r>
          <rPr>
            <sz val="9"/>
            <color indexed="81"/>
            <rFont val="Tahoma"/>
            <family val="2"/>
          </rPr>
          <t xml:space="preserve">
Added new choice.
If chosen, AND only "Altered Lighting System" is selected in Table B column 01 AND Table C column 08 &gt; ((Table C column 01 + Table C column 02)*0.8) then trigger note in Table D row 17.
If chosen, AND "New Lighting System" AND "Altered Lighting System" are chosen in Table B column 01, trigger Table R.</t>
        </r>
      </text>
    </comment>
    <comment ref="S36" authorId="2" shapeId="0" xr:uid="{00000000-0006-0000-0A00-00000A000000}">
      <text>
        <r>
          <rPr>
            <b/>
            <sz val="9"/>
            <color indexed="81"/>
            <rFont val="Tahoma"/>
            <family val="2"/>
          </rPr>
          <t>Usability Update:</t>
        </r>
        <r>
          <rPr>
            <sz val="9"/>
            <color indexed="81"/>
            <rFont val="Tahoma"/>
            <family val="2"/>
          </rPr>
          <t xml:space="preserve">
Added new choice.
If chosen, AND only "Altered Lighting System" is selected in Table B column 01 AND Table C column 08 &gt; ((Table C column 01 + Table C column 02)*0.8) then trigger note in Table D row 17.
If chosen, AND "New Lighting System" AND "Altered Lighting System" are chosen in Table B column 01, trigger Table R.</t>
        </r>
      </text>
    </comment>
    <comment ref="A39" authorId="2" shapeId="0" xr:uid="{00000000-0006-0000-0A00-00000B000000}">
      <text>
        <r>
          <rPr>
            <b/>
            <sz val="9"/>
            <color indexed="81"/>
            <rFont val="Tahoma"/>
            <family val="2"/>
          </rPr>
          <t>UI Only:</t>
        </r>
        <r>
          <rPr>
            <sz val="9"/>
            <color indexed="81"/>
            <rFont val="Tahoma"/>
            <family val="2"/>
          </rPr>
          <t xml:space="preserve">
Table tip only applies to UI, does not apply to report generator.</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Sally Blair</author>
    <author>Rebecca Rice</author>
  </authors>
  <commentList>
    <comment ref="J6" authorId="0" shapeId="0" xr:uid="{00000000-0006-0000-0B00-000001000000}">
      <text>
        <r>
          <rPr>
            <b/>
            <sz val="9"/>
            <color indexed="81"/>
            <rFont val="Tahoma"/>
            <family val="2"/>
          </rPr>
          <t>2019 Update:</t>
        </r>
        <r>
          <rPr>
            <sz val="9"/>
            <color indexed="81"/>
            <rFont val="Tahoma"/>
            <family val="2"/>
          </rPr>
          <t xml:space="preserve">
Removed Portable Lighting column &amp; revised table triggers &amp; allowance adjustment column text.</t>
        </r>
      </text>
    </comment>
    <comment ref="D20" authorId="1" shapeId="0" xr:uid="{00000000-0006-0000-0B00-000002000000}">
      <text>
        <r>
          <rPr>
            <b/>
            <sz val="9"/>
            <color indexed="81"/>
            <rFont val="Tahoma"/>
            <family val="2"/>
          </rPr>
          <t>2019 Update:</t>
        </r>
        <r>
          <rPr>
            <sz val="9"/>
            <color indexed="81"/>
            <rFont val="Tahoma"/>
            <family val="2"/>
          </rPr>
          <t xml:space="preserve">
Updated table per 140.6-B &amp; 140.6-C</t>
        </r>
      </text>
    </comment>
    <comment ref="A128" authorId="0" shapeId="0" xr:uid="{00000000-0006-0000-0B00-000003000000}">
      <text>
        <r>
          <rPr>
            <b/>
            <sz val="9"/>
            <color indexed="81"/>
            <rFont val="Tahoma"/>
            <family val="2"/>
          </rPr>
          <t>UI Only</t>
        </r>
        <r>
          <rPr>
            <sz val="9"/>
            <color indexed="81"/>
            <rFont val="Tahoma"/>
            <family val="2"/>
          </rPr>
          <t xml:space="preserve">
Table tip only applies to UI, does not apply to report generator.</t>
        </r>
      </text>
    </comment>
    <comment ref="A130" authorId="0" shapeId="0" xr:uid="{00000000-0006-0000-0B00-000004000000}">
      <text>
        <r>
          <rPr>
            <b/>
            <sz val="9"/>
            <color indexed="81"/>
            <rFont val="Tahoma"/>
            <family val="2"/>
          </rPr>
          <t>2019 Update:</t>
        </r>
        <r>
          <rPr>
            <sz val="9"/>
            <color indexed="81"/>
            <rFont val="Tahoma"/>
            <family val="2"/>
          </rPr>
          <t xml:space="preserve">
Removed reference to footnotes &amp; portable lighting.</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Rebecca Rice</author>
    <author>Benjamin Park</author>
    <author>Sally Blair</author>
  </authors>
  <commentList>
    <comment ref="D7" authorId="0" shapeId="0" xr:uid="{00000000-0006-0000-0C00-000001000000}">
      <text>
        <r>
          <rPr>
            <b/>
            <sz val="9"/>
            <color indexed="81"/>
            <rFont val="Tahoma"/>
            <family val="2"/>
          </rPr>
          <t>Rebecca Rice:</t>
        </r>
        <r>
          <rPr>
            <sz val="9"/>
            <color indexed="81"/>
            <rFont val="Tahoma"/>
            <family val="2"/>
          </rPr>
          <t xml:space="preserve">
</t>
        </r>
        <r>
          <rPr>
            <b/>
            <sz val="9"/>
            <color indexed="81"/>
            <rFont val="Tahoma"/>
            <family val="2"/>
          </rPr>
          <t>2019:</t>
        </r>
        <r>
          <rPr>
            <sz val="9"/>
            <color indexed="81"/>
            <rFont val="Tahoma"/>
            <family val="2"/>
          </rPr>
          <t xml:space="preserve">
change header name because footnotes no longer used</t>
        </r>
      </text>
    </comment>
    <comment ref="G8" authorId="1" shapeId="0" xr:uid="{00000000-0006-0000-0C00-000002000000}">
      <text>
        <r>
          <rPr>
            <b/>
            <sz val="9"/>
            <color indexed="81"/>
            <rFont val="Tahoma"/>
            <family val="2"/>
          </rPr>
          <t>2019 Update:</t>
        </r>
        <r>
          <rPr>
            <sz val="9"/>
            <color indexed="81"/>
            <rFont val="Tahoma"/>
            <family val="2"/>
          </rPr>
          <t xml:space="preserve">
if J03 is "ATM", calculated as 100 + ((J05 - 1) * 50).
else, calculated as 04 x 05. 
Same for Unconditioned Spaces.</t>
        </r>
      </text>
    </comment>
    <comment ref="G9" authorId="2" shapeId="0" xr:uid="{00000000-0006-0000-0C00-000003000000}">
      <text>
        <r>
          <rPr>
            <b/>
            <sz val="9"/>
            <color indexed="81"/>
            <rFont val="Tahoma"/>
            <family val="2"/>
          </rPr>
          <t>2019 Update:</t>
        </r>
        <r>
          <rPr>
            <sz val="9"/>
            <color indexed="81"/>
            <rFont val="Tahoma"/>
            <family val="2"/>
          </rPr>
          <t xml:space="preserve">
Needs to change to "Add System" instead of "Add Footnote"
Same for Unconditioned Spaces.</t>
        </r>
      </text>
    </comment>
    <comment ref="F15" authorId="2" shapeId="0" xr:uid="{00000000-0006-0000-0C00-000004000000}">
      <text>
        <r>
          <rPr>
            <b/>
            <sz val="9"/>
            <color indexed="81"/>
            <rFont val="Tahoma"/>
            <family val="2"/>
          </rPr>
          <t>2019 Update:</t>
        </r>
        <r>
          <rPr>
            <sz val="9"/>
            <color indexed="81"/>
            <rFont val="Tahoma"/>
            <family val="2"/>
          </rPr>
          <t xml:space="preserve">
Added Mirror to this column heading per Table 140.6-C.
Same for Cond. Spaces</t>
        </r>
      </text>
    </comment>
    <comment ref="D37" authorId="2" shapeId="0" xr:uid="{00000000-0006-0000-0C00-000005000000}">
      <text>
        <r>
          <rPr>
            <b/>
            <sz val="9"/>
            <color indexed="81"/>
            <rFont val="Tahoma"/>
            <family val="2"/>
          </rPr>
          <t>2019 Update:</t>
        </r>
        <r>
          <rPr>
            <sz val="9"/>
            <color indexed="81"/>
            <rFont val="Tahoma"/>
            <family val="2"/>
          </rPr>
          <t xml:space="preserve">
If column 02 is "Auditorium"</t>
        </r>
      </text>
    </comment>
    <comment ref="D41" authorId="2" shapeId="0" xr:uid="{00000000-0006-0000-0C00-000006000000}">
      <text>
        <r>
          <rPr>
            <b/>
            <sz val="9"/>
            <color indexed="81"/>
            <rFont val="Tahoma"/>
            <family val="2"/>
          </rPr>
          <t>2019 Update:</t>
        </r>
        <r>
          <rPr>
            <sz val="9"/>
            <color indexed="81"/>
            <rFont val="Tahoma"/>
            <family val="2"/>
          </rPr>
          <t xml:space="preserve">
If column 02 is "Auto Repair"; "Electrical, Mechanical, Telephone Rooms"; "Museum Restoration"; "General Commercial and Industrial Work- High Bay"; "General Commercial and Industrial Work- Low Bay"; </t>
        </r>
      </text>
    </comment>
    <comment ref="D44" authorId="2" shapeId="0" xr:uid="{00000000-0006-0000-0C00-000007000000}">
      <text>
        <r>
          <rPr>
            <b/>
            <sz val="9"/>
            <color indexed="81"/>
            <rFont val="Tahoma"/>
            <family val="2"/>
          </rPr>
          <t>Updated 10.20.20</t>
        </r>
        <r>
          <rPr>
            <sz val="9"/>
            <color indexed="81"/>
            <rFont val="Tahoma"/>
            <family val="2"/>
          </rPr>
          <t xml:space="preserve">
If column 02 is "Audience Seating Area"; "Civic Meeting Place"; "Hotel Function"; "Dining- Bar/Fine"; "Dining- Fast Food"; "Dining- Family"; "Financial Transaction"; "Library- Reading Area"; "Main Entry Lobby"; "Lounge"; "Religious Worship"; "Malls &amp; Atria"; "Theater- Motion Picture"; "Theater- Performance"; "Lounge/Waiting (Low Vision)"; "Multipurpose Rm (Low Vision)"; "Religious Worship (Low Vision)"; "Dining (Low Vision)" "</t>
        </r>
        <r>
          <rPr>
            <b/>
            <sz val="9"/>
            <color indexed="81"/>
            <rFont val="Tahoma"/>
            <family val="2"/>
          </rPr>
          <t>Convention, Conference, Multipurpose, and Meeting Center"</t>
        </r>
        <r>
          <rPr>
            <sz val="9"/>
            <color indexed="81"/>
            <rFont val="Tahoma"/>
            <family val="2"/>
          </rPr>
          <t xml:space="preserve">
  </t>
        </r>
      </text>
    </comment>
    <comment ref="D47" authorId="2" shapeId="0" xr:uid="{00000000-0006-0000-0C00-000008000000}">
      <text>
        <r>
          <rPr>
            <b/>
            <sz val="9"/>
            <color indexed="81"/>
            <rFont val="Tahoma"/>
            <family val="2"/>
          </rPr>
          <t>2019 Update:</t>
        </r>
        <r>
          <rPr>
            <sz val="9"/>
            <color indexed="81"/>
            <rFont val="Tahoma"/>
            <family val="2"/>
          </rPr>
          <t xml:space="preserve">
If column 02 is "Beauty Salon"</t>
        </r>
      </text>
    </comment>
    <comment ref="D51" authorId="2" shapeId="0" xr:uid="{00000000-0006-0000-0C00-000009000000}">
      <text>
        <r>
          <rPr>
            <b/>
            <sz val="9"/>
            <color indexed="81"/>
            <rFont val="Tahoma"/>
            <family val="2"/>
          </rPr>
          <t>2019 Update:</t>
        </r>
        <r>
          <rPr>
            <sz val="9"/>
            <color indexed="81"/>
            <rFont val="Tahoma"/>
            <family val="2"/>
          </rPr>
          <t xml:space="preserve">
If column 02 is "Classroom, Lecture, Training, Vocational"</t>
        </r>
      </text>
    </comment>
    <comment ref="D54" authorId="2" shapeId="0" xr:uid="{00000000-0006-0000-0C00-00000A000000}">
      <text>
        <r>
          <rPr>
            <b/>
            <sz val="9"/>
            <color indexed="81"/>
            <rFont val="Tahoma"/>
            <family val="2"/>
          </rPr>
          <t>2019 Update:</t>
        </r>
        <r>
          <rPr>
            <sz val="9"/>
            <color indexed="81"/>
            <rFont val="Tahoma"/>
            <family val="2"/>
          </rPr>
          <t xml:space="preserve">
If column 02 is "Exhibit, Museum"; "Transportation- Ticketing"; "Restroom (Low Vision)"</t>
        </r>
      </text>
    </comment>
    <comment ref="D57" authorId="2" shapeId="0" xr:uid="{00000000-0006-0000-0C00-00000B000000}">
      <text>
        <r>
          <rPr>
            <b/>
            <sz val="9"/>
            <color indexed="81"/>
            <rFont val="Tahoma"/>
            <family val="2"/>
          </rPr>
          <t>2019 Update:</t>
        </r>
        <r>
          <rPr>
            <sz val="9"/>
            <color indexed="81"/>
            <rFont val="Tahoma"/>
            <family val="2"/>
          </rPr>
          <t xml:space="preserve">
If column 02 is "General Commercial and Industrial Work- Precision"</t>
        </r>
      </text>
    </comment>
    <comment ref="D60" authorId="2" shapeId="0" xr:uid="{00000000-0006-0000-0C00-00000C000000}">
      <text>
        <r>
          <rPr>
            <b/>
            <sz val="9"/>
            <color indexed="81"/>
            <rFont val="Tahoma"/>
            <family val="2"/>
          </rPr>
          <t>2019 Update:</t>
        </r>
        <r>
          <rPr>
            <sz val="9"/>
            <color indexed="81"/>
            <rFont val="Tahoma"/>
            <family val="2"/>
          </rPr>
          <t xml:space="preserve">
If column 02 is "Office (&gt; 250 square feet)";   "Office (&lt;= 250 square feet)"; "Office (open)"</t>
        </r>
      </text>
    </comment>
    <comment ref="D63" authorId="2" shapeId="0" xr:uid="{00000000-0006-0000-0C00-00000D000000}">
      <text>
        <r>
          <rPr>
            <b/>
            <sz val="9"/>
            <color indexed="81"/>
            <rFont val="Tahoma"/>
            <family val="2"/>
          </rPr>
          <t>2019 Update:</t>
        </r>
        <r>
          <rPr>
            <sz val="9"/>
            <color indexed="81"/>
            <rFont val="Tahoma"/>
            <family val="2"/>
          </rPr>
          <t xml:space="preserve">
If column 02 is " Parking Garage - Parking Area"</t>
        </r>
      </text>
    </comment>
    <comment ref="D66" authorId="2" shapeId="0" xr:uid="{00000000-0006-0000-0C00-00000E000000}">
      <text>
        <r>
          <rPr>
            <b/>
            <sz val="9"/>
            <color indexed="81"/>
            <rFont val="Tahoma"/>
            <family val="2"/>
          </rPr>
          <t>2019 Update:</t>
        </r>
        <r>
          <rPr>
            <sz val="9"/>
            <color indexed="81"/>
            <rFont val="Tahoma"/>
            <family val="2"/>
          </rPr>
          <t xml:space="preserve">
If column 02 is "Pharmacy"; "Laboratory Area, Scientific"</t>
        </r>
      </text>
    </comment>
    <comment ref="D69" authorId="2" shapeId="0" xr:uid="{00000000-0006-0000-0C00-00000F000000}">
      <text>
        <r>
          <rPr>
            <b/>
            <sz val="9"/>
            <color indexed="81"/>
            <rFont val="Tahoma"/>
            <family val="2"/>
          </rPr>
          <t>2019 Update:</t>
        </r>
        <r>
          <rPr>
            <sz val="9"/>
            <color indexed="81"/>
            <rFont val="Tahoma"/>
            <family val="2"/>
          </rPr>
          <t xml:space="preserve">
If column 02 is "Grocery Sales"; "Retail Merchandise Sales, Wholesale Showroom"; "Restroom"; "Stairwell"</t>
        </r>
      </text>
    </comment>
    <comment ref="D73" authorId="2" shapeId="0" xr:uid="{00000000-0006-0000-0C00-000010000000}">
      <text>
        <r>
          <rPr>
            <b/>
            <sz val="9"/>
            <color indexed="81"/>
            <rFont val="Tahoma"/>
            <family val="2"/>
          </rPr>
          <t>2019 Update:</t>
        </r>
        <r>
          <rPr>
            <sz val="9"/>
            <color indexed="81"/>
            <rFont val="Tahoma"/>
            <family val="2"/>
          </rPr>
          <t xml:space="preserve">
If column 02 is "Retail- Fitting Rm"</t>
        </r>
      </text>
    </comment>
    <comment ref="D77" authorId="2" shapeId="0" xr:uid="{00000000-0006-0000-0C00-000011000000}">
      <text>
        <r>
          <rPr>
            <b/>
            <sz val="9"/>
            <color indexed="81"/>
            <rFont val="Tahoma"/>
            <family val="2"/>
          </rPr>
          <t>2019 Update:</t>
        </r>
        <r>
          <rPr>
            <sz val="9"/>
            <color indexed="81"/>
            <rFont val="Tahoma"/>
            <family val="2"/>
          </rPr>
          <t xml:space="preserve">
If column 02 is "Hospital- Nursery"; "Hospital- Nurse Station"; "Hospital- Physical Therapy"; "Hospital- Recovery"</t>
        </r>
      </text>
    </comment>
    <comment ref="D80" authorId="2" shapeId="0" xr:uid="{00000000-0006-0000-0C00-000012000000}">
      <text>
        <r>
          <rPr>
            <b/>
            <sz val="9"/>
            <color indexed="81"/>
            <rFont val="Tahoma"/>
            <family val="2"/>
          </rPr>
          <t>2019 Update:</t>
        </r>
        <r>
          <rPr>
            <sz val="9"/>
            <color indexed="81"/>
            <rFont val="Tahoma"/>
            <family val="2"/>
          </rPr>
          <t xml:space="preserve">
If column 02 is "Hospital- Patient Rm"</t>
        </r>
      </text>
    </comment>
    <comment ref="D84" authorId="2" shapeId="0" xr:uid="{00000000-0006-0000-0C00-000013000000}">
      <text>
        <r>
          <rPr>
            <b/>
            <sz val="9"/>
            <color indexed="81"/>
            <rFont val="Tahoma"/>
            <family val="2"/>
          </rPr>
          <t>2019 Update:</t>
        </r>
        <r>
          <rPr>
            <sz val="9"/>
            <color indexed="81"/>
            <rFont val="Tahoma"/>
            <family val="2"/>
          </rPr>
          <t xml:space="preserve">
If column 02 is "Videoconferencing Studio"</t>
        </r>
      </text>
    </comment>
    <comment ref="D87" authorId="2" shapeId="0" xr:uid="{00000000-0006-0000-0C00-000014000000}">
      <text>
        <r>
          <rPr>
            <b/>
            <sz val="9"/>
            <color indexed="81"/>
            <rFont val="Tahoma"/>
            <family val="2"/>
          </rPr>
          <t>2019 Update:</t>
        </r>
        <r>
          <rPr>
            <sz val="9"/>
            <color indexed="81"/>
            <rFont val="Tahoma"/>
            <family val="2"/>
          </rPr>
          <t xml:space="preserve">
If column 02 is "Main Entry Lobby (Low Vision)"</t>
        </r>
      </text>
    </comment>
    <comment ref="D91" authorId="2" shapeId="0" xr:uid="{00000000-0006-0000-0C00-000015000000}">
      <text>
        <r>
          <rPr>
            <b/>
            <sz val="9"/>
            <color indexed="81"/>
            <rFont val="Tahoma"/>
            <family val="2"/>
          </rPr>
          <t>2019 Update:</t>
        </r>
        <r>
          <rPr>
            <sz val="9"/>
            <color indexed="81"/>
            <rFont val="Tahoma"/>
            <family val="2"/>
          </rPr>
          <t xml:space="preserve">
If column 02 is "Corridor (Low Vision)"</t>
        </r>
      </text>
    </comment>
    <comment ref="B96" authorId="2" shapeId="0" xr:uid="{00000000-0006-0000-0C00-000016000000}">
      <text>
        <r>
          <rPr>
            <b/>
            <sz val="9"/>
            <color indexed="81"/>
            <rFont val="Tahoma"/>
            <family val="2"/>
          </rPr>
          <t>UI Only:</t>
        </r>
        <r>
          <rPr>
            <sz val="9"/>
            <color indexed="81"/>
            <rFont val="Tahoma"/>
            <family val="2"/>
          </rPr>
          <t xml:space="preserve">
Table tip only applies to UI, does not apply to report generator.</t>
        </r>
      </text>
    </comment>
    <comment ref="B97" authorId="2" shapeId="0" xr:uid="{00000000-0006-0000-0C00-000017000000}">
      <text>
        <r>
          <rPr>
            <b/>
            <sz val="9"/>
            <color indexed="81"/>
            <rFont val="Tahoma"/>
            <family val="2"/>
          </rPr>
          <t>2019 Update:</t>
        </r>
        <r>
          <rPr>
            <sz val="9"/>
            <color indexed="81"/>
            <rFont val="Tahoma"/>
            <family val="2"/>
          </rPr>
          <t xml:space="preserve">
Updated Table reference to J &amp; removed "footnotes"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Rebecca Rice</author>
    <author>Benjamin Park</author>
    <author>Sally Blair</author>
  </authors>
  <commentList>
    <comment ref="B6" authorId="0" shapeId="0" xr:uid="{00000000-0006-0000-0D00-00000100000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Delete this option and rename all Tables starting with new Table L.</t>
        </r>
      </text>
    </comment>
    <comment ref="I12" authorId="0" shapeId="0" xr:uid="{00000000-0006-0000-0D00-00000200000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 xml:space="preserve">Rename Table  P and trigger Table P
</t>
        </r>
      </text>
    </comment>
    <comment ref="D13" authorId="1" shapeId="0" xr:uid="{00000000-0006-0000-0D00-000003000000}">
      <text>
        <r>
          <rPr>
            <b/>
            <sz val="9"/>
            <color indexed="81"/>
            <rFont val="Tahoma"/>
            <family val="2"/>
          </rPr>
          <t>2019 Update:</t>
        </r>
        <r>
          <rPr>
            <sz val="9"/>
            <color indexed="81"/>
            <rFont val="Tahoma"/>
            <family val="2"/>
          </rPr>
          <t xml:space="preserve">
 if L03 = "Auditorium Area":  lux = 300;
 if L03 = "Convention Area":  lux = 300;
 if L03 = "Conference Area":  lux = 300;
 if L03 = "Multipurpose Area":  lux = 300;
 if L03 = "Meeting Center Area":  lux = 300;
 if L03 = "Dining Areas":  lux = 200;
 if L03 = "Exhibit, Museum Areas":  lux = 150;
 if L03 = "Hotel Ballroom/Events":  lux = 400;
 if L03 = "Hotel Lobby":  lux = 200;
 if L03 = "Main Entry Lobby":  lux = 200;
 if L03 = "Religious Worship Area":  lux = 300;
 if L03 = "Retail Sales - Grocery":  lux = 600;
if L03 = "Retail Merchandise Sales": lux = 500
 if L03 = "Showroom Area":  lux = 500;
 if L03 = "Motion Picture Theater":  lux = 200;
 if L03 = "Performance Theater":  lux = 200;
</t>
        </r>
      </text>
    </comment>
    <comment ref="F13" authorId="1" shapeId="0" xr:uid="{00000000-0006-0000-0D00-000004000000}">
      <text>
        <r>
          <rPr>
            <b/>
            <sz val="9"/>
            <color indexed="81"/>
            <rFont val="Tahoma"/>
            <family val="2"/>
          </rPr>
          <t>2019 Update:</t>
        </r>
        <r>
          <rPr>
            <sz val="9"/>
            <color indexed="81"/>
            <rFont val="Tahoma"/>
            <family val="2"/>
          </rPr>
          <t xml:space="preserve">
if L04 = 150:
  if (rcr &lt;= 2.0) {
   lpd = </t>
        </r>
        <r>
          <rPr>
            <b/>
            <sz val="9"/>
            <color indexed="81"/>
            <rFont val="Tahoma"/>
            <family val="2"/>
          </rPr>
          <t>0.40</t>
        </r>
        <r>
          <rPr>
            <sz val="9"/>
            <color indexed="81"/>
            <rFont val="Tahoma"/>
            <family val="2"/>
          </rPr>
          <t xml:space="preserve">;
  } else if (rcr &lt;= 3.5) {
   lpd = </t>
        </r>
        <r>
          <rPr>
            <b/>
            <sz val="9"/>
            <color indexed="81"/>
            <rFont val="Tahoma"/>
            <family val="2"/>
          </rPr>
          <t>0.45</t>
        </r>
        <r>
          <rPr>
            <sz val="9"/>
            <color indexed="81"/>
            <rFont val="Tahoma"/>
            <family val="2"/>
          </rPr>
          <t xml:space="preserve">;
  } else if (rcr &lt;=7.0) {
   lpd = </t>
        </r>
        <r>
          <rPr>
            <b/>
            <sz val="9"/>
            <color indexed="81"/>
            <rFont val="Tahoma"/>
            <family val="2"/>
          </rPr>
          <t>0.60</t>
        </r>
        <r>
          <rPr>
            <sz val="9"/>
            <color indexed="81"/>
            <rFont val="Tahoma"/>
            <family val="2"/>
          </rPr>
          <t xml:space="preserve">;
  } else if (rcr &gt; 7.0) {
   lpd = </t>
        </r>
        <r>
          <rPr>
            <b/>
            <sz val="9"/>
            <color indexed="81"/>
            <rFont val="Tahoma"/>
            <family val="2"/>
          </rPr>
          <t>0.75</t>
        </r>
        <r>
          <rPr>
            <sz val="9"/>
            <color indexed="81"/>
            <rFont val="Tahoma"/>
            <family val="2"/>
          </rPr>
          <t xml:space="preserve">;
  }
else if L04 = 200:
  if (rcr &lt;= 2.0) {
   lpd = </t>
        </r>
        <r>
          <rPr>
            <b/>
            <sz val="9"/>
            <color indexed="81"/>
            <rFont val="Tahoma"/>
            <family val="2"/>
          </rPr>
          <t>0.45</t>
        </r>
        <r>
          <rPr>
            <sz val="9"/>
            <color indexed="81"/>
            <rFont val="Tahoma"/>
            <family val="2"/>
          </rPr>
          <t xml:space="preserve">;
  } else if (rcr &lt;= 3.5) {
   lpd = </t>
        </r>
        <r>
          <rPr>
            <b/>
            <sz val="9"/>
            <color indexed="81"/>
            <rFont val="Tahoma"/>
            <family val="2"/>
          </rPr>
          <t>0.55</t>
        </r>
        <r>
          <rPr>
            <sz val="9"/>
            <color indexed="81"/>
            <rFont val="Tahoma"/>
            <family val="2"/>
          </rPr>
          <t>;
  } else if (rcr &lt;=7.0) {
   lpd =</t>
        </r>
        <r>
          <rPr>
            <b/>
            <sz val="9"/>
            <color indexed="81"/>
            <rFont val="Tahoma"/>
            <family val="2"/>
          </rPr>
          <t xml:space="preserve"> 0.75</t>
        </r>
        <r>
          <rPr>
            <sz val="9"/>
            <color indexed="81"/>
            <rFont val="Tahoma"/>
            <family val="2"/>
          </rPr>
          <t xml:space="preserve">;
  } else if (rcr &gt; 7.0) {
   lpd = </t>
        </r>
        <r>
          <rPr>
            <b/>
            <sz val="9"/>
            <color indexed="81"/>
            <rFont val="Tahoma"/>
            <family val="2"/>
          </rPr>
          <t>1.00</t>
        </r>
        <r>
          <rPr>
            <sz val="9"/>
            <color indexed="81"/>
            <rFont val="Tahoma"/>
            <family val="2"/>
          </rPr>
          <t xml:space="preserve">;
  }
else if L04 = 300:
  if (rcr &lt;= 2.0) {
   lpd = </t>
        </r>
        <r>
          <rPr>
            <b/>
            <sz val="9"/>
            <color indexed="81"/>
            <rFont val="Tahoma"/>
            <family val="2"/>
          </rPr>
          <t>0.65</t>
        </r>
        <r>
          <rPr>
            <sz val="9"/>
            <color indexed="81"/>
            <rFont val="Tahoma"/>
            <family val="2"/>
          </rPr>
          <t xml:space="preserve">;
  } else if (rcr &lt;= 3.5) {
   lpd = </t>
        </r>
        <r>
          <rPr>
            <b/>
            <sz val="9"/>
            <color indexed="81"/>
            <rFont val="Tahoma"/>
            <family val="2"/>
          </rPr>
          <t>0.80</t>
        </r>
        <r>
          <rPr>
            <sz val="9"/>
            <color indexed="81"/>
            <rFont val="Tahoma"/>
            <family val="2"/>
          </rPr>
          <t xml:space="preserve">;
  } else if (rcr &lt;=7.0) {
   lpd = </t>
        </r>
        <r>
          <rPr>
            <b/>
            <sz val="9"/>
            <color indexed="81"/>
            <rFont val="Tahoma"/>
            <family val="2"/>
          </rPr>
          <t>1.00</t>
        </r>
        <r>
          <rPr>
            <sz val="9"/>
            <color indexed="81"/>
            <rFont val="Tahoma"/>
            <family val="2"/>
          </rPr>
          <t xml:space="preserve">;
  } else if (rcr &gt; 7.0) {
   lpd = </t>
        </r>
        <r>
          <rPr>
            <b/>
            <sz val="9"/>
            <color indexed="81"/>
            <rFont val="Tahoma"/>
            <family val="2"/>
          </rPr>
          <t>1.40</t>
        </r>
        <r>
          <rPr>
            <sz val="9"/>
            <color indexed="81"/>
            <rFont val="Tahoma"/>
            <family val="2"/>
          </rPr>
          <t xml:space="preserve">;
  }
else if L04 = 400:
  if (rcr &lt;= 2.0) {
   lpd = 0.78;
  } else if (rcr &lt;= 3.5) {
   lpd = 0.98;
  } else if (rcr &lt;=7.0) {
   lpd = 1.34;
  } else if (rcr &gt; 7.0) {
   lpd = 2.08;
  }
else if L04 = 500:
  if (rcr &lt;= 2.0) {
   lpd = 0.90;
  } else if (rcr &lt;= 3.5) {
   lpd = </t>
        </r>
        <r>
          <rPr>
            <b/>
            <sz val="9"/>
            <color indexed="81"/>
            <rFont val="Tahoma"/>
            <family val="2"/>
          </rPr>
          <t>1.05</t>
        </r>
        <r>
          <rPr>
            <sz val="9"/>
            <color indexed="81"/>
            <rFont val="Tahoma"/>
            <family val="2"/>
          </rPr>
          <t xml:space="preserve">;
  } else if (rcr &lt;=7.0) {
   lpd = </t>
        </r>
        <r>
          <rPr>
            <b/>
            <sz val="9"/>
            <color indexed="81"/>
            <rFont val="Tahoma"/>
            <family val="2"/>
          </rPr>
          <t>1.45</t>
        </r>
        <r>
          <rPr>
            <sz val="9"/>
            <color indexed="81"/>
            <rFont val="Tahoma"/>
            <family val="2"/>
          </rPr>
          <t xml:space="preserve">;
  } else if (rcr &gt; 7.0) {
   lpd = </t>
        </r>
        <r>
          <rPr>
            <b/>
            <sz val="9"/>
            <color indexed="81"/>
            <rFont val="Tahoma"/>
            <family val="2"/>
          </rPr>
          <t>1.85</t>
        </r>
        <r>
          <rPr>
            <sz val="9"/>
            <color indexed="81"/>
            <rFont val="Tahoma"/>
            <family val="2"/>
          </rPr>
          <t xml:space="preserve">;
  }
</t>
        </r>
        <r>
          <rPr>
            <b/>
            <sz val="9"/>
            <color indexed="81"/>
            <rFont val="Tahoma"/>
            <family val="2"/>
          </rPr>
          <t xml:space="preserve">
else if L04 = 600:
  if (rcr &lt;= 2.0) {
   lpd = 1.08;
  } else if (rcr &lt;= 3.5) {
   lpd = 1.24;
  } else if (rcr &lt;=7.0) {
   lpd = 1.64;
  } else if (rcr &gt; 7.0) {
   lpd = 2.38;
  }</t>
        </r>
      </text>
    </comment>
    <comment ref="B19" authorId="0" shapeId="0" xr:uid="{00000000-0006-0000-0D00-00000500000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 xml:space="preserve">
Delete this option - old Table M has been deleted.</t>
        </r>
      </text>
    </comment>
    <comment ref="D25" authorId="0" shapeId="0" xr:uid="{00000000-0006-0000-0D00-000006000000}">
      <text>
        <r>
          <rPr>
            <b/>
            <sz val="9"/>
            <color indexed="81"/>
            <rFont val="Tahoma"/>
            <family val="2"/>
          </rPr>
          <t>Rebecca Rice:</t>
        </r>
        <r>
          <rPr>
            <sz val="9"/>
            <color indexed="81"/>
            <rFont val="Tahoma"/>
            <family val="2"/>
          </rPr>
          <t xml:space="preserve">
</t>
        </r>
        <r>
          <rPr>
            <b/>
            <sz val="9"/>
            <color indexed="81"/>
            <rFont val="Tahoma"/>
            <family val="2"/>
          </rPr>
          <t>2019 Updates:</t>
        </r>
        <r>
          <rPr>
            <sz val="9"/>
            <color indexed="81"/>
            <rFont val="Tahoma"/>
            <family val="2"/>
          </rPr>
          <t xml:space="preserve"> 
if L03 = "Auditorium Area":  lux = 300;
 if L03 = "Convention Area":  lux = 300;
 if L03 = "Conference Area":  lux = 300;
 if L03 = "Multipurpose Area":  lux = 300;
 if L03 = "Meeting Center Area":  lux = 300;
 if L03 = "Dining Areas":  lux = 200;
 if L03 = "Exhibit, Museum Areas":  lux = 150;
 if L03 = "Hotel Ballroom/Events":  lux = 400;
 if L03 = "Hotel Lobby":  lux = 200;
 if L03 = "Main Entry Lobby":  lux = 200;
 if L03 = "Religious Worship Area":  lux = 300;
 if L03 = "Retail Sales - Grocery":  lux = 600;
if L03 = "Retail Merchandise Sales": lux = 500
 if L03 = "Showroom Area":  lux = 500;
 if L03 = "Motion Picture Theater":  lux = 200;
 if L03 = "Performance Theater":  lux = 200;</t>
        </r>
      </text>
    </comment>
    <comment ref="I25" authorId="0" shapeId="0" xr:uid="{00000000-0006-0000-0D00-000007000000}">
      <text>
        <r>
          <rPr>
            <b/>
            <sz val="9"/>
            <color indexed="81"/>
            <rFont val="Tahoma"/>
            <family val="2"/>
          </rPr>
          <t>Rebecca Rice:</t>
        </r>
        <r>
          <rPr>
            <sz val="9"/>
            <color indexed="81"/>
            <rFont val="Tahoma"/>
            <family val="2"/>
          </rPr>
          <t xml:space="preserve">
</t>
        </r>
        <r>
          <rPr>
            <b/>
            <sz val="9"/>
            <color indexed="81"/>
            <rFont val="Tahoma"/>
            <family val="2"/>
          </rPr>
          <t xml:space="preserve">2019 Update: 
</t>
        </r>
        <r>
          <rPr>
            <sz val="9"/>
            <color indexed="81"/>
            <rFont val="Tahoma"/>
            <family val="2"/>
          </rPr>
          <t xml:space="preserve">Rename Table  P and trigger Table P </t>
        </r>
      </text>
    </comment>
    <comment ref="A33" authorId="2" shapeId="0" xr:uid="{00000000-0006-0000-0D00-000008000000}">
      <text>
        <r>
          <rPr>
            <b/>
            <sz val="9"/>
            <color indexed="81"/>
            <rFont val="Tahoma"/>
            <family val="2"/>
          </rPr>
          <t>UI Only:</t>
        </r>
        <r>
          <rPr>
            <sz val="9"/>
            <color indexed="81"/>
            <rFont val="Tahoma"/>
            <family val="2"/>
          </rPr>
          <t xml:space="preserve">
Table tip only applies to UI, does not apply to report generator.</t>
        </r>
      </text>
    </comment>
    <comment ref="A34" authorId="0" shapeId="0" xr:uid="{00000000-0006-0000-0D00-000009000000}">
      <text>
        <r>
          <rPr>
            <b/>
            <sz val="9"/>
            <color indexed="81"/>
            <rFont val="Tahoma"/>
            <family val="2"/>
          </rPr>
          <t>Rebecca Rice:</t>
        </r>
        <r>
          <rPr>
            <sz val="9"/>
            <color indexed="81"/>
            <rFont val="Tahoma"/>
            <family val="2"/>
          </rPr>
          <t xml:space="preserve">
</t>
        </r>
        <r>
          <rPr>
            <b/>
            <sz val="9"/>
            <color indexed="81"/>
            <rFont val="Tahoma"/>
            <family val="2"/>
          </rPr>
          <t>2019:</t>
        </r>
        <r>
          <rPr>
            <sz val="9"/>
            <color indexed="81"/>
            <rFont val="Tahoma"/>
            <family val="2"/>
          </rPr>
          <t xml:space="preserve">
Tool tip references changed to Table K.</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Rebecca Rice</author>
    <author>Benjamin Park</author>
    <author>Ben Lalor</author>
    <author>Sally Blair</author>
  </authors>
  <commentList>
    <comment ref="A3" authorId="0" shapeId="0" xr:uid="{00000000-0006-0000-0E00-00000100000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 xml:space="preserve">
rename Table L</t>
        </r>
      </text>
    </comment>
    <comment ref="C8" authorId="1" shapeId="0" xr:uid="{00000000-0006-0000-0E00-000002000000}">
      <text>
        <r>
          <rPr>
            <b/>
            <sz val="9"/>
            <color indexed="81"/>
            <rFont val="Tahoma"/>
            <family val="2"/>
          </rPr>
          <t>Benjamin Park:</t>
        </r>
        <r>
          <rPr>
            <sz val="9"/>
            <color indexed="81"/>
            <rFont val="Tahoma"/>
            <family val="2"/>
          </rPr>
          <t xml:space="preserve">
</t>
        </r>
        <r>
          <rPr>
            <b/>
            <sz val="9"/>
            <color indexed="81"/>
            <rFont val="Tahoma"/>
            <family val="2"/>
          </rPr>
          <t xml:space="preserve">2019: </t>
        </r>
        <r>
          <rPr>
            <sz val="9"/>
            <color indexed="81"/>
            <rFont val="Tahoma"/>
            <family val="2"/>
          </rPr>
          <t xml:space="preserve">
 if L03 = "Auditorium Area":   = 3.00; 
 if L03 = "Convention Area":  = 2.00;
 if L03 = "Conference Area":  = 2.00;
 if L03 = "Multipurpose Area":  = 2.00;
 if L03 = "Meeting Center Area":  = 2.00;
 if L03 = "Dining Areas":  = 1.25;
 if L03 = "Exhibit, Museum Areas":   = 11.5
 if L03 = "Hotel BAllroom/Events":  = 1.80;
 if L03 = "Lobby":  = 3.50;
 if L03 = "Main Entry Lobby":  = 3.50;
 if L03 = "Religious Worship Area":   = 1.30;
 if L03 = "Retail  Sales - Grocery":   = 6.80;
 if L03 = "Retail Merchandise Sales":= 11.80
if L03 = "Showroom Area":  = 11.80;
 if L03 = "Motion Picture Theater":  = 2.00;
 if L03 = "Performance Theater":  = 7.50;
</t>
        </r>
      </text>
    </comment>
    <comment ref="G8" authorId="0" shapeId="0" xr:uid="{00000000-0006-0000-0E00-000003000000}">
      <text>
        <r>
          <rPr>
            <b/>
            <sz val="9"/>
            <color indexed="81"/>
            <rFont val="Tahoma"/>
            <family val="2"/>
          </rPr>
          <t xml:space="preserve">Rebecca Rice:
2019:
</t>
        </r>
        <r>
          <rPr>
            <sz val="9"/>
            <color indexed="81"/>
            <rFont val="Tahoma"/>
            <family val="2"/>
          </rPr>
          <t xml:space="preserve">If col06 is &lt;10'7" adjustment factor is 1.00
If col06 is 10'7" to 14' adjustment factor is 0.85
If col 06  is &gt;14' to 18' adjustment factor is 0.75
If col 06 is &gt;18' adjustment factor is 0.70
</t>
        </r>
        <r>
          <rPr>
            <b/>
            <sz val="9"/>
            <color indexed="81"/>
            <rFont val="Tahoma"/>
            <family val="2"/>
          </rPr>
          <t>NEED TO CHANGE DROPDOWN CHOICES IN COLUMN 06</t>
        </r>
      </text>
    </comment>
    <comment ref="J8" authorId="2" shapeId="0" xr:uid="{00000000-0006-0000-0E00-000004000000}">
      <text>
        <r>
          <rPr>
            <b/>
            <sz val="9"/>
            <color indexed="81"/>
            <rFont val="Tahoma"/>
            <charset val="1"/>
          </rPr>
          <t xml:space="preserve">10.01.20:
</t>
        </r>
        <r>
          <rPr>
            <sz val="9"/>
            <color indexed="81"/>
            <rFont val="Tahoma"/>
            <family val="2"/>
          </rPr>
          <t>Change the calculation for L.10
L10 = L.08 * L.09</t>
        </r>
        <r>
          <rPr>
            <sz val="9"/>
            <color indexed="81"/>
            <rFont val="Tahoma"/>
            <charset val="1"/>
          </rPr>
          <t xml:space="preserve">
</t>
        </r>
      </text>
    </comment>
    <comment ref="K8" authorId="2" shapeId="0" xr:uid="{00000000-0006-0000-0E00-000005000000}">
      <text>
        <r>
          <rPr>
            <b/>
            <sz val="9"/>
            <color indexed="81"/>
            <rFont val="Tahoma"/>
            <family val="2"/>
          </rPr>
          <t>01/11/21</t>
        </r>
        <r>
          <rPr>
            <sz val="9"/>
            <color indexed="81"/>
            <rFont val="Tahoma"/>
            <family val="2"/>
          </rPr>
          <t xml:space="preserve">
L.11 = The smaller of:
L.10
or
(The following equation should be expanded depending on the # of luminaires per area. The example below is for three luminaires in one area.)
(L.04 + (Fixture1DesignWatts(1-MHFactor1)) + (Fixture2DesignWatts(1-MHFactor2)) + (Fixture3Watts(1-MHFactor3)))....</t>
        </r>
      </text>
    </comment>
    <comment ref="G16" authorId="0" shapeId="0" xr:uid="{00000000-0006-0000-0E00-000006000000}">
      <text>
        <r>
          <rPr>
            <b/>
            <sz val="9"/>
            <color indexed="81"/>
            <rFont val="Tahoma"/>
            <family val="2"/>
          </rPr>
          <t>Rebecca Rice:</t>
        </r>
        <r>
          <rPr>
            <sz val="9"/>
            <color indexed="81"/>
            <rFont val="Tahoma"/>
            <family val="2"/>
          </rPr>
          <t xml:space="preserve">
</t>
        </r>
        <r>
          <rPr>
            <b/>
            <sz val="9"/>
            <color indexed="81"/>
            <rFont val="Tahoma"/>
            <family val="2"/>
          </rPr>
          <t>2019:</t>
        </r>
        <r>
          <rPr>
            <sz val="9"/>
            <color indexed="81"/>
            <rFont val="Tahoma"/>
            <family val="2"/>
          </rPr>
          <t xml:space="preserve">
If col06 is &lt;10'7" adjustment factor is 1.00
If col06 is 10'7" to 14' adjustment factor is 0.85
If col 06  is &gt;14' to 18' adjustment factor is 0.75
If col 06 is &gt;18' adjustment factor is 0.70
</t>
        </r>
        <r>
          <rPr>
            <b/>
            <sz val="9"/>
            <color indexed="81"/>
            <rFont val="Tahoma"/>
            <family val="2"/>
          </rPr>
          <t>NEED TO CHANGE DROPDOWN CHOICES IN COLUMN 06</t>
        </r>
      </text>
    </comment>
    <comment ref="J17" authorId="2" shapeId="0" xr:uid="{00000000-0006-0000-0E00-000007000000}">
      <text>
        <r>
          <rPr>
            <b/>
            <sz val="9"/>
            <color indexed="81"/>
            <rFont val="Tahoma"/>
            <family val="2"/>
          </rPr>
          <t>10.01.20:</t>
        </r>
        <r>
          <rPr>
            <sz val="9"/>
            <color indexed="81"/>
            <rFont val="Tahoma"/>
            <family val="2"/>
          </rPr>
          <t xml:space="preserve">
Change the calculation for L.10
L10 = L.08 * L.09</t>
        </r>
      </text>
    </comment>
    <comment ref="K17" authorId="2" shapeId="0" xr:uid="{00000000-0006-0000-0E00-000008000000}">
      <text>
        <r>
          <rPr>
            <b/>
            <sz val="9"/>
            <color indexed="81"/>
            <rFont val="Tahoma"/>
            <family val="2"/>
          </rPr>
          <t xml:space="preserve">01/11/21
</t>
        </r>
        <r>
          <rPr>
            <sz val="9"/>
            <color indexed="81"/>
            <rFont val="Tahoma"/>
            <family val="2"/>
          </rPr>
          <t>L.11 =The smaller of:
L.10
or
(The following equation should be expanded depending on the # of luminaires per area. The example below is for three luminaires in one area.)
(L.04 + (Fixture1DesignWatts(1-MHFactor1)) + (Fixture2DesignWatts(1-MHFactor2)) + (Fixture3Watts(1-MHFactor3)))...</t>
        </r>
      </text>
    </comment>
    <comment ref="A24" authorId="3" shapeId="0" xr:uid="{00000000-0006-0000-0E00-000009000000}">
      <text>
        <r>
          <rPr>
            <b/>
            <sz val="9"/>
            <color indexed="81"/>
            <rFont val="Tahoma"/>
            <family val="2"/>
          </rPr>
          <t>UI Only:</t>
        </r>
        <r>
          <rPr>
            <sz val="9"/>
            <color indexed="81"/>
            <rFont val="Tahoma"/>
            <family val="2"/>
          </rPr>
          <t xml:space="preserve">
Table tip only applies to UI, does not apply to report generator.</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Rebecca Rice</author>
    <author>Benjamin Park</author>
    <author>Ben Lalor</author>
    <author>Sally Blair</author>
  </authors>
  <commentList>
    <comment ref="A3" authorId="0" shapeId="0" xr:uid="{00000000-0006-0000-0F00-00000100000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 xml:space="preserve">
Rename Table M</t>
        </r>
      </text>
    </comment>
    <comment ref="C8" authorId="1" shapeId="0" xr:uid="{00000000-0006-0000-0F00-000002000000}">
      <text>
        <r>
          <rPr>
            <b/>
            <sz val="9"/>
            <color indexed="81"/>
            <rFont val="Tahoma"/>
            <family val="2"/>
          </rPr>
          <t>2019 Update:</t>
        </r>
        <r>
          <rPr>
            <sz val="9"/>
            <color indexed="81"/>
            <rFont val="Tahoma"/>
            <family val="2"/>
          </rPr>
          <t xml:space="preserve">
 if L03 = "Auditorium Area":  = 0.20
 if L03 = "Convention Area":  = 0.35;
 if L03 = "Conference Area":   = 0.35;
 if L03 = "Multipurpose Area":   = 0.35;
 if L03 = "Meeting Center Area":  = 0.35;
 if L03 = "Dining Areas":   = 0.50;
 if L03 = "Exhibit, Museum Areas":   = 0.80
 if L03 = "Hotel BAllroom/Events":   = 0.12;
 if L03 = "Lobby":  = 0.20;
 if L03 = "Main Entry Lobby":  = 0.20;
 if L03 = "Religious Worship Area":   = 0.40;
 if L03 = "Retail  Sales - Grocery":  = 0.70;
 if L03 = "Retail Merchandise Sales": = 0.80
if L03 = "Showroom Area":  = 0.80;
 if L03 = "Motion Picture Theater":  = 0.20;
 if L03 = "Performance Theater":  = 0.20;</t>
        </r>
      </text>
    </comment>
    <comment ref="G8" authorId="0" shapeId="0" xr:uid="{00000000-0006-0000-0F00-000003000000}">
      <text>
        <r>
          <rPr>
            <b/>
            <sz val="9"/>
            <color indexed="81"/>
            <rFont val="Tahoma"/>
            <family val="2"/>
          </rPr>
          <t>Rebecca Rice:</t>
        </r>
        <r>
          <rPr>
            <sz val="9"/>
            <color indexed="81"/>
            <rFont val="Tahoma"/>
            <family val="2"/>
          </rPr>
          <t xml:space="preserve">
</t>
        </r>
        <r>
          <rPr>
            <b/>
            <sz val="9"/>
            <color indexed="81"/>
            <rFont val="Tahoma"/>
            <family val="2"/>
          </rPr>
          <t>2019 Updates:</t>
        </r>
        <r>
          <rPr>
            <sz val="9"/>
            <color indexed="81"/>
            <rFont val="Tahoma"/>
            <family val="2"/>
          </rPr>
          <t xml:space="preserve">
Values updated per new Table 140.6-E mounting heights.
If col06 is &lt;10'7" adjustment factor is 1.00
If col06 is 10'7" to 14' adjustment factor is 0.85
If col 06  is &gt;14' to 18' adjustment factor is 0.75
If col 06 is &gt;18' adjustment factor is 0.70
</t>
        </r>
      </text>
    </comment>
    <comment ref="J8" authorId="2" shapeId="0" xr:uid="{00000000-0006-0000-0F00-000004000000}">
      <text>
        <r>
          <rPr>
            <b/>
            <sz val="9"/>
            <color indexed="81"/>
            <rFont val="Tahoma"/>
            <family val="2"/>
          </rPr>
          <t>10.01.20</t>
        </r>
        <r>
          <rPr>
            <sz val="9"/>
            <color indexed="81"/>
            <rFont val="Tahoma"/>
            <family val="2"/>
          </rPr>
          <t xml:space="preserve">
Change the calculation for M.10
M10 = M.08 * M.09</t>
        </r>
      </text>
    </comment>
    <comment ref="K8" authorId="2" shapeId="0" xr:uid="{00000000-0006-0000-0F00-000005000000}">
      <text>
        <r>
          <rPr>
            <b/>
            <sz val="9"/>
            <color indexed="81"/>
            <rFont val="Tahoma"/>
            <family val="2"/>
          </rPr>
          <t>01/11/21</t>
        </r>
        <r>
          <rPr>
            <sz val="9"/>
            <color indexed="81"/>
            <rFont val="Tahoma"/>
            <family val="2"/>
          </rPr>
          <t xml:space="preserve">
M.11 = The smaller of:
M.10
OR
(The following equation should be expanded depending on the # of luminaires per area. The example below is for three luminaires in one area.)
(M.04 + (Fixture1DesignWatts(1-MHFactor1)) + (Fixture2DesignWatts(1-MHFactor2)) + (Fixture3Watts(1-MHFactor3))).... 
</t>
        </r>
      </text>
    </comment>
    <comment ref="G17" authorId="0" shapeId="0" xr:uid="{00000000-0006-0000-0F00-000006000000}">
      <text>
        <r>
          <rPr>
            <b/>
            <sz val="9"/>
            <color indexed="81"/>
            <rFont val="Tahoma"/>
            <family val="2"/>
          </rPr>
          <t>Rebecca Rice:</t>
        </r>
        <r>
          <rPr>
            <sz val="9"/>
            <color indexed="81"/>
            <rFont val="Tahoma"/>
            <family val="2"/>
          </rPr>
          <t xml:space="preserve">
</t>
        </r>
        <r>
          <rPr>
            <b/>
            <sz val="9"/>
            <color indexed="81"/>
            <rFont val="Tahoma"/>
            <family val="2"/>
          </rPr>
          <t xml:space="preserve">2019 Updates: 
</t>
        </r>
        <r>
          <rPr>
            <sz val="9"/>
            <color indexed="81"/>
            <rFont val="Tahoma"/>
            <family val="2"/>
          </rPr>
          <t xml:space="preserve">Values updated per new Table 140.6-E mounting heights.  Same as conditioned column 07
</t>
        </r>
      </text>
    </comment>
    <comment ref="J17" authorId="2" shapeId="0" xr:uid="{00000000-0006-0000-0F00-000007000000}">
      <text>
        <r>
          <rPr>
            <b/>
            <sz val="9"/>
            <color indexed="81"/>
            <rFont val="Tahoma"/>
            <family val="2"/>
          </rPr>
          <t xml:space="preserve">10.01.20
</t>
        </r>
        <r>
          <rPr>
            <sz val="9"/>
            <color indexed="81"/>
            <rFont val="Tahoma"/>
            <family val="2"/>
          </rPr>
          <t>Change the calculation for M.10
M10 = M.08 * M.09</t>
        </r>
      </text>
    </comment>
    <comment ref="K17" authorId="2" shapeId="0" xr:uid="{00000000-0006-0000-0F00-000008000000}">
      <text>
        <r>
          <rPr>
            <b/>
            <sz val="9"/>
            <color indexed="81"/>
            <rFont val="Tahoma"/>
            <family val="2"/>
          </rPr>
          <t xml:space="preserve">01/11/21
</t>
        </r>
        <r>
          <rPr>
            <sz val="9"/>
            <color indexed="81"/>
            <rFont val="Tahoma"/>
            <family val="2"/>
          </rPr>
          <t xml:space="preserve">M.11 = The smaller of:
M.10
or
(The following equation should be expanded depending on the # of luminaires per area. The example below is for three luminaires in one area.)
(M.04 + (Fixture1DesignWatts(1-MHFactor1)) + (Fixture2DesignWatts(1-MHFactor2)) + (Fixture3Watts(1-MHFactor3))).... 
</t>
        </r>
      </text>
    </comment>
    <comment ref="A25" authorId="3" shapeId="0" xr:uid="{00000000-0006-0000-0F00-000009000000}">
      <text>
        <r>
          <rPr>
            <b/>
            <sz val="9"/>
            <color indexed="81"/>
            <rFont val="Tahoma"/>
            <family val="2"/>
          </rPr>
          <t>UI Only:</t>
        </r>
        <r>
          <rPr>
            <sz val="9"/>
            <color indexed="81"/>
            <rFont val="Tahoma"/>
            <family val="2"/>
          </rPr>
          <t xml:space="preserve">
Table tip only applies to UI, does not apply to report generator.</t>
        </r>
      </text>
    </comment>
    <comment ref="A26" authorId="3" shapeId="0" xr:uid="{00000000-0006-0000-0F00-00000A000000}">
      <text>
        <r>
          <rPr>
            <b/>
            <sz val="9"/>
            <color indexed="81"/>
            <rFont val="Tahoma"/>
            <family val="2"/>
          </rPr>
          <t>2019 Update:</t>
        </r>
        <r>
          <rPr>
            <sz val="9"/>
            <color indexed="81"/>
            <rFont val="Tahoma"/>
            <family val="2"/>
          </rPr>
          <t xml:space="preserve">
Update table letter references</t>
        </r>
      </text>
    </comment>
    <comment ref="F28" authorId="3" shapeId="0" xr:uid="{00000000-0006-0000-0F00-00000B000000}">
      <text>
        <r>
          <rPr>
            <b/>
            <sz val="9"/>
            <color indexed="81"/>
            <rFont val="Tahoma"/>
            <family val="2"/>
          </rPr>
          <t>2019 Update:</t>
        </r>
        <r>
          <rPr>
            <sz val="9"/>
            <color indexed="81"/>
            <rFont val="Tahoma"/>
            <family val="2"/>
          </rPr>
          <t xml:space="preserve">
Updated dropdown choices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Rebecca Rice</author>
    <author>Benjamin Park</author>
    <author>Sally Blair</author>
  </authors>
  <commentList>
    <comment ref="A3" authorId="0" shapeId="0" xr:uid="{00000000-0006-0000-1000-000001000000}">
      <text>
        <r>
          <rPr>
            <b/>
            <sz val="9"/>
            <color indexed="81"/>
            <rFont val="Tahoma"/>
            <family val="2"/>
          </rPr>
          <t>Rebecca Rice:</t>
        </r>
        <r>
          <rPr>
            <sz val="9"/>
            <color indexed="81"/>
            <rFont val="Tahoma"/>
            <family val="2"/>
          </rPr>
          <t xml:space="preserve">
Rename Table N</t>
        </r>
      </text>
    </comment>
    <comment ref="A8" authorId="0" shapeId="0" xr:uid="{00000000-0006-0000-1000-000002000000}">
      <text>
        <r>
          <rPr>
            <b/>
            <sz val="9"/>
            <color indexed="81"/>
            <rFont val="Tahoma"/>
            <family val="2"/>
          </rPr>
          <t>Rebecca Rice:</t>
        </r>
        <r>
          <rPr>
            <sz val="9"/>
            <color indexed="81"/>
            <rFont val="Tahoma"/>
            <family val="2"/>
          </rPr>
          <t xml:space="preserve">
areas need to be pulled in from Table K now (not Table L) everywhere referenced in this Table</t>
        </r>
      </text>
    </comment>
    <comment ref="C8" authorId="1" shapeId="0" xr:uid="{00000000-0006-0000-1000-000003000000}">
      <text>
        <r>
          <rPr>
            <b/>
            <sz val="9"/>
            <color indexed="81"/>
            <rFont val="Tahoma"/>
            <family val="2"/>
          </rPr>
          <t>Benjamin Park:</t>
        </r>
        <r>
          <rPr>
            <sz val="9"/>
            <color indexed="81"/>
            <rFont val="Tahoma"/>
            <family val="2"/>
          </rPr>
          <t xml:space="preserve">
</t>
        </r>
        <r>
          <rPr>
            <b/>
            <sz val="9"/>
            <color indexed="81"/>
            <rFont val="Tahoma"/>
            <family val="2"/>
          </rPr>
          <t xml:space="preserve">2019: </t>
        </r>
        <r>
          <rPr>
            <sz val="9"/>
            <color indexed="81"/>
            <rFont val="Tahoma"/>
            <family val="2"/>
          </rPr>
          <t xml:space="preserve">  lpd = 0.4;</t>
        </r>
      </text>
    </comment>
    <comment ref="A25" authorId="2" shapeId="0" xr:uid="{00000000-0006-0000-1000-000004000000}">
      <text>
        <r>
          <rPr>
            <b/>
            <sz val="9"/>
            <color indexed="81"/>
            <rFont val="Tahoma"/>
            <family val="2"/>
          </rPr>
          <t>UI Only:</t>
        </r>
        <r>
          <rPr>
            <sz val="9"/>
            <color indexed="81"/>
            <rFont val="Tahoma"/>
            <family val="2"/>
          </rPr>
          <t xml:space="preserve">
Table tip only applies to UI, does not apply to report generator.</t>
        </r>
      </text>
    </comment>
    <comment ref="A26" authorId="2" shapeId="0" xr:uid="{00000000-0006-0000-1000-000005000000}">
      <text>
        <r>
          <rPr>
            <b/>
            <sz val="9"/>
            <color indexed="81"/>
            <rFont val="Tahoma"/>
            <family val="2"/>
          </rPr>
          <t>2019 Update:</t>
        </r>
        <r>
          <rPr>
            <sz val="9"/>
            <color indexed="81"/>
            <rFont val="Tahoma"/>
            <family val="2"/>
          </rPr>
          <t xml:space="preserve">
Updated table references</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Rebecca Rice</author>
    <author>Sally Blair</author>
  </authors>
  <commentList>
    <comment ref="A3" authorId="0" shapeId="0" xr:uid="{00000000-0006-0000-1100-000001000000}">
      <text>
        <r>
          <rPr>
            <b/>
            <sz val="9"/>
            <color indexed="81"/>
            <rFont val="Tahoma"/>
            <family val="2"/>
          </rPr>
          <t>Rebecca Rice:</t>
        </r>
        <r>
          <rPr>
            <sz val="9"/>
            <color indexed="81"/>
            <rFont val="Tahoma"/>
            <family val="2"/>
          </rPr>
          <t xml:space="preserve">
Rename Table O</t>
        </r>
      </text>
    </comment>
    <comment ref="A4" authorId="0" shapeId="0" xr:uid="{00000000-0006-0000-1100-00000200000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 xml:space="preserve">
Table instructions updated with new section number 140.6(c)3J.</t>
        </r>
      </text>
    </comment>
    <comment ref="A9" authorId="0" shapeId="0" xr:uid="{00000000-0006-0000-1100-00000300000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 xml:space="preserve">
Logic needs to pull in Table K (not table L)</t>
        </r>
      </text>
    </comment>
    <comment ref="D9" authorId="1" shapeId="0" xr:uid="{00000000-0006-0000-1100-000004000000}">
      <text>
        <r>
          <rPr>
            <b/>
            <sz val="9"/>
            <color indexed="81"/>
            <rFont val="Tahoma"/>
            <family val="2"/>
          </rPr>
          <t>2019 Update:</t>
        </r>
        <r>
          <rPr>
            <sz val="9"/>
            <color indexed="81"/>
            <rFont val="Tahoma"/>
            <family val="2"/>
          </rPr>
          <t xml:space="preserve">
Corrected 4.8.19</t>
        </r>
      </text>
    </comment>
    <comment ref="G9" authorId="1" shapeId="0" xr:uid="{00000000-0006-0000-1100-000005000000}">
      <text>
        <r>
          <rPr>
            <b/>
            <sz val="9"/>
            <color indexed="81"/>
            <rFont val="Tahoma"/>
            <family val="2"/>
          </rPr>
          <t>2019 Update:</t>
        </r>
        <r>
          <rPr>
            <sz val="9"/>
            <color indexed="81"/>
            <rFont val="Tahoma"/>
            <family val="2"/>
          </rPr>
          <t xml:space="preserve">
Corrected 4.8.19</t>
        </r>
      </text>
    </comment>
    <comment ref="D22" authorId="1" shapeId="0" xr:uid="{00000000-0006-0000-1100-000006000000}">
      <text>
        <r>
          <rPr>
            <b/>
            <sz val="9"/>
            <color indexed="81"/>
            <rFont val="Tahoma"/>
            <family val="2"/>
          </rPr>
          <t>2019 Update:</t>
        </r>
        <r>
          <rPr>
            <sz val="9"/>
            <color indexed="81"/>
            <rFont val="Tahoma"/>
            <family val="2"/>
          </rPr>
          <t xml:space="preserve">
Corrected 4.8.19</t>
        </r>
      </text>
    </comment>
    <comment ref="G22" authorId="1" shapeId="0" xr:uid="{00000000-0006-0000-1100-000007000000}">
      <text>
        <r>
          <rPr>
            <b/>
            <sz val="9"/>
            <color indexed="81"/>
            <rFont val="Tahoma"/>
            <family val="2"/>
          </rPr>
          <t>2019 Update:</t>
        </r>
        <r>
          <rPr>
            <sz val="9"/>
            <color indexed="81"/>
            <rFont val="Tahoma"/>
            <family val="2"/>
          </rPr>
          <t xml:space="preserve">
Corrected 4.8.19</t>
        </r>
      </text>
    </comment>
    <comment ref="A33" authorId="1" shapeId="0" xr:uid="{00000000-0006-0000-1100-000008000000}">
      <text>
        <r>
          <rPr>
            <b/>
            <sz val="9"/>
            <color indexed="81"/>
            <rFont val="Tahoma"/>
            <family val="2"/>
          </rPr>
          <t>UI Only:</t>
        </r>
        <r>
          <rPr>
            <sz val="9"/>
            <color indexed="81"/>
            <rFont val="Tahoma"/>
            <family val="2"/>
          </rPr>
          <t xml:space="preserve">
Table tip only applies to UI, does not apply to report generator.</t>
        </r>
      </text>
    </comment>
    <comment ref="A34" authorId="0" shapeId="0" xr:uid="{00000000-0006-0000-1100-000009000000}">
      <text>
        <r>
          <rPr>
            <b/>
            <sz val="9"/>
            <color indexed="81"/>
            <rFont val="Tahoma"/>
            <family val="2"/>
          </rPr>
          <t>2019 Update:</t>
        </r>
        <r>
          <rPr>
            <sz val="9"/>
            <color indexed="81"/>
            <rFont val="Tahoma"/>
            <family val="2"/>
          </rPr>
          <t xml:space="preserve">
Tool tip revised with new Table letter references</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Rebecca Rice</author>
    <author>Benjamin Park</author>
    <author>Sally Blair</author>
  </authors>
  <commentList>
    <comment ref="B3" authorId="0" shapeId="0" xr:uid="{00000000-0006-0000-1200-000001000000}">
      <text>
        <r>
          <rPr>
            <b/>
            <sz val="9"/>
            <color indexed="81"/>
            <rFont val="Tahoma"/>
            <family val="2"/>
          </rPr>
          <t>2019 Update:</t>
        </r>
        <r>
          <rPr>
            <sz val="9"/>
            <color indexed="81"/>
            <rFont val="Tahoma"/>
            <family val="2"/>
          </rPr>
          <t xml:space="preserve">
Rename Table P.</t>
        </r>
      </text>
    </comment>
    <comment ref="C7" authorId="0" shapeId="0" xr:uid="{00000000-0006-0000-1200-000002000000}">
      <text>
        <r>
          <rPr>
            <b/>
            <sz val="9"/>
            <color indexed="81"/>
            <rFont val="Tahoma"/>
            <family val="2"/>
          </rPr>
          <t>Rebecca Rice:</t>
        </r>
        <r>
          <rPr>
            <sz val="9"/>
            <color indexed="81"/>
            <rFont val="Tahoma"/>
            <family val="2"/>
          </rPr>
          <t xml:space="preserve">
Updated per new Table 140.6-A</t>
        </r>
      </text>
    </comment>
    <comment ref="B10" authorId="0" shapeId="0" xr:uid="{00000000-0006-0000-1200-000003000000}">
      <text>
        <r>
          <rPr>
            <b/>
            <sz val="9"/>
            <color indexed="81"/>
            <rFont val="Tahoma"/>
            <family val="2"/>
          </rPr>
          <t xml:space="preserve">Rebecca Rice:
2019:
</t>
        </r>
        <r>
          <rPr>
            <sz val="9"/>
            <color indexed="81"/>
            <rFont val="Tahoma"/>
            <family val="2"/>
          </rPr>
          <t>change logic to pull in Table K( instead of L)</t>
        </r>
      </text>
    </comment>
    <comment ref="G10" authorId="1" shapeId="0" xr:uid="{00000000-0006-0000-1200-000004000000}">
      <text>
        <r>
          <rPr>
            <b/>
            <sz val="9"/>
            <color indexed="81"/>
            <rFont val="Tahoma"/>
            <family val="2"/>
          </rPr>
          <t>Benjamin Park:</t>
        </r>
        <r>
          <rPr>
            <sz val="9"/>
            <color indexed="81"/>
            <rFont val="Tahoma"/>
            <family val="2"/>
          </rPr>
          <t xml:space="preserve">
if checked, NRCA-LTI-05-A changes to "Yes" in Table T.
Same for Unconditioned Spaces</t>
        </r>
      </text>
    </comment>
    <comment ref="H10" authorId="1" shapeId="0" xr:uid="{00000000-0006-0000-1200-000005000000}">
      <text>
        <r>
          <rPr>
            <b/>
            <sz val="9"/>
            <color indexed="81"/>
            <rFont val="Tahoma"/>
            <family val="2"/>
          </rPr>
          <t>Benjamin Park:</t>
        </r>
        <r>
          <rPr>
            <sz val="9"/>
            <color indexed="81"/>
            <rFont val="Tahoma"/>
            <family val="2"/>
          </rPr>
          <t xml:space="preserve">
if checked, NRCA-LTI-05-A changes to "Yes" in Table T.
Same for Unconditioned Spaces</t>
        </r>
      </text>
    </comment>
    <comment ref="J10" authorId="2" shapeId="0" xr:uid="{00000000-0006-0000-1200-000006000000}">
      <text>
        <r>
          <rPr>
            <b/>
            <sz val="9"/>
            <color indexed="81"/>
            <rFont val="Tahoma"/>
            <family val="2"/>
          </rPr>
          <t>Usability Update:</t>
        </r>
        <r>
          <rPr>
            <sz val="9"/>
            <color indexed="81"/>
            <rFont val="Tahoma"/>
            <family val="2"/>
          </rPr>
          <t xml:space="preserve">
If 5*, 6* OR 7* are checked NRCA-ENV-03 moves to "Yes in Table T.</t>
        </r>
      </text>
    </comment>
    <comment ref="Q10" authorId="1" shapeId="0" xr:uid="{00000000-0006-0000-1200-000007000000}">
      <text>
        <r>
          <rPr>
            <b/>
            <sz val="9"/>
            <color indexed="81"/>
            <rFont val="Tahoma"/>
            <family val="2"/>
          </rPr>
          <t>Benjamin Park:</t>
        </r>
        <r>
          <rPr>
            <sz val="9"/>
            <color indexed="81"/>
            <rFont val="Tahoma"/>
            <family val="2"/>
          </rPr>
          <t xml:space="preserve">
For instance, if user choose 2A and 3A, PAF = 0.4 + 0.1 = 0.5</t>
        </r>
      </text>
    </comment>
    <comment ref="B12" authorId="2" shapeId="0" xr:uid="{00000000-0006-0000-1200-000008000000}">
      <text>
        <r>
          <rPr>
            <b/>
            <sz val="9"/>
            <color indexed="81"/>
            <rFont val="Tahoma"/>
            <family val="2"/>
          </rPr>
          <t>2019 Update:</t>
        </r>
        <r>
          <rPr>
            <sz val="9"/>
            <color indexed="81"/>
            <rFont val="Tahoma"/>
            <family val="2"/>
          </rPr>
          <t xml:space="preserve">
Column 08 will be greyed out unless ANY space under Conditioned Areas selects "5", "6" or "7" in column 02.</t>
        </r>
      </text>
    </comment>
    <comment ref="C13" authorId="2" shapeId="0" xr:uid="{00000000-0006-0000-1200-000009000000}">
      <text>
        <r>
          <rPr>
            <b/>
            <sz val="9"/>
            <color indexed="81"/>
            <rFont val="Tahoma"/>
            <family val="2"/>
          </rPr>
          <t>Update 5.31.19:</t>
        </r>
        <r>
          <rPr>
            <sz val="9"/>
            <color indexed="81"/>
            <rFont val="Tahoma"/>
            <family val="2"/>
          </rPr>
          <t xml:space="preserve">
Added "See Table S."
If this column is un-greyed, Table S. expands for user input.</t>
        </r>
      </text>
    </comment>
    <comment ref="B21" authorId="2" shapeId="0" xr:uid="{00000000-0006-0000-1200-00000A000000}">
      <text>
        <r>
          <rPr>
            <b/>
            <sz val="9"/>
            <color indexed="81"/>
            <rFont val="Tahoma"/>
            <family val="2"/>
          </rPr>
          <t>2019 Update:</t>
        </r>
        <r>
          <rPr>
            <sz val="9"/>
            <color indexed="81"/>
            <rFont val="Tahoma"/>
            <family val="2"/>
          </rPr>
          <t xml:space="preserve">
Column 08 will be greyed out unless ANY space under Unconditioned Areas selects "5", "6" or "7" in column 02.</t>
        </r>
      </text>
    </comment>
    <comment ref="C22" authorId="2" shapeId="0" xr:uid="{00000000-0006-0000-1200-00000B000000}">
      <text>
        <r>
          <rPr>
            <b/>
            <sz val="9"/>
            <color indexed="81"/>
            <rFont val="Tahoma"/>
            <family val="2"/>
          </rPr>
          <t>Update 5.31.19</t>
        </r>
        <r>
          <rPr>
            <sz val="9"/>
            <color indexed="81"/>
            <rFont val="Tahoma"/>
            <family val="2"/>
          </rPr>
          <t xml:space="preserve">
Added "See Table S."
If this column is un-greyed, Table S. expands for user input.</t>
        </r>
      </text>
    </comment>
    <comment ref="B23" authorId="2" shapeId="0" xr:uid="{00000000-0006-0000-1200-00000C000000}">
      <text>
        <r>
          <rPr>
            <b/>
            <sz val="9"/>
            <color indexed="81"/>
            <rFont val="Tahoma"/>
            <family val="2"/>
          </rPr>
          <t>2019 Update:</t>
        </r>
        <r>
          <rPr>
            <sz val="9"/>
            <color indexed="81"/>
            <rFont val="Tahoma"/>
            <family val="2"/>
          </rPr>
          <t xml:space="preserve">
Corrected 4.8.19</t>
        </r>
      </text>
    </comment>
    <comment ref="B34" authorId="2" shapeId="0" xr:uid="{00000000-0006-0000-1200-00000D000000}">
      <text>
        <r>
          <rPr>
            <b/>
            <sz val="9"/>
            <color indexed="81"/>
            <rFont val="Tahoma"/>
            <family val="2"/>
          </rPr>
          <t>UI Only:</t>
        </r>
        <r>
          <rPr>
            <sz val="9"/>
            <color indexed="81"/>
            <rFont val="Tahoma"/>
            <family val="2"/>
          </rPr>
          <t xml:space="preserve">
Table tip only applies to UI, does not apply to report generator.</t>
        </r>
      </text>
    </comment>
    <comment ref="B35" authorId="0" shapeId="0" xr:uid="{00000000-0006-0000-1200-00000E000000}">
      <text>
        <r>
          <rPr>
            <b/>
            <sz val="9"/>
            <color indexed="81"/>
            <rFont val="Tahoma"/>
            <family val="2"/>
          </rPr>
          <t>Rebecca Rice:</t>
        </r>
        <r>
          <rPr>
            <sz val="9"/>
            <color indexed="81"/>
            <rFont val="Tahoma"/>
            <family val="2"/>
          </rPr>
          <t xml:space="preserve">
</t>
        </r>
        <r>
          <rPr>
            <b/>
            <sz val="9"/>
            <color indexed="81"/>
            <rFont val="Tahoma"/>
            <family val="2"/>
          </rPr>
          <t>2019:</t>
        </r>
        <r>
          <rPr>
            <sz val="9"/>
            <color indexed="81"/>
            <rFont val="Tahoma"/>
            <family val="2"/>
          </rPr>
          <t xml:space="preserve">
Tool tip has been updated to reference Table P</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Sally Blair</author>
    <author>Rebecca Rice</author>
  </authors>
  <commentList>
    <comment ref="C5" authorId="0" shapeId="0" xr:uid="{00000000-0006-0000-1300-000001000000}">
      <text>
        <r>
          <rPr>
            <b/>
            <sz val="9"/>
            <color indexed="81"/>
            <rFont val="Tahoma"/>
            <family val="2"/>
          </rPr>
          <t>Sally Blair:</t>
        </r>
        <r>
          <rPr>
            <sz val="9"/>
            <color indexed="81"/>
            <rFont val="Tahoma"/>
            <family val="2"/>
          </rPr>
          <t xml:space="preserve">
Clicking this box opens the other rows on this table for user input.</t>
        </r>
      </text>
    </comment>
    <comment ref="L6" authorId="0" shapeId="0" xr:uid="{00000000-0006-0000-1300-000002000000}">
      <text>
        <r>
          <rPr>
            <b/>
            <sz val="9"/>
            <color indexed="81"/>
            <rFont val="Tahoma"/>
            <family val="2"/>
          </rPr>
          <t>Sally Blair:</t>
        </r>
        <r>
          <rPr>
            <sz val="9"/>
            <color indexed="81"/>
            <rFont val="Tahoma"/>
            <family val="2"/>
          </rPr>
          <t xml:space="preserve">
If this is checked, all columns below grey out &amp; Table C says "Complies with Exceptional Conditions" &amp; Exceptional condition note in Table D should be triggered.</t>
        </r>
      </text>
    </comment>
    <comment ref="J20" authorId="0" shapeId="0" xr:uid="{00000000-0006-0000-1300-000003000000}">
      <text>
        <r>
          <rPr>
            <b/>
            <sz val="9"/>
            <color indexed="81"/>
            <rFont val="Tahoma"/>
            <family val="2"/>
          </rPr>
          <t>Sally Blair:</t>
        </r>
        <r>
          <rPr>
            <sz val="9"/>
            <color indexed="81"/>
            <rFont val="Tahoma"/>
            <family val="2"/>
          </rPr>
          <t xml:space="preserve">
Grey unless a choice with a * is selected in column 17 or 18.</t>
        </r>
      </text>
    </comment>
    <comment ref="H30" authorId="0" shapeId="0" xr:uid="{00000000-0006-0000-1300-000004000000}">
      <text>
        <r>
          <rPr>
            <b/>
            <sz val="9"/>
            <color indexed="81"/>
            <rFont val="Tahoma"/>
            <family val="2"/>
          </rPr>
          <t>Sally Blair:</t>
        </r>
        <r>
          <rPr>
            <sz val="9"/>
            <color indexed="81"/>
            <rFont val="Tahoma"/>
            <family val="2"/>
          </rPr>
          <t xml:space="preserve">
Triggers NRCA-LTI-02 to move from "No" to "Yes" in Table T.</t>
        </r>
      </text>
    </comment>
    <comment ref="H31" authorId="0" shapeId="0" xr:uid="{00000000-0006-0000-1300-000005000000}">
      <text>
        <r>
          <rPr>
            <b/>
            <sz val="9"/>
            <color indexed="81"/>
            <rFont val="Tahoma"/>
            <family val="2"/>
          </rPr>
          <t>Sally Blair:</t>
        </r>
        <r>
          <rPr>
            <sz val="9"/>
            <color indexed="81"/>
            <rFont val="Tahoma"/>
            <family val="2"/>
          </rPr>
          <t xml:space="preserve">
Triggers NRCI-LTI-02 to move from "No" to "Yes" in Table S.</t>
        </r>
      </text>
    </comment>
    <comment ref="H32" authorId="0" shapeId="0" xr:uid="{00000000-0006-0000-1300-000006000000}">
      <text>
        <r>
          <rPr>
            <b/>
            <sz val="9"/>
            <color indexed="81"/>
            <rFont val="Tahoma"/>
            <family val="2"/>
          </rPr>
          <t>Sally Blair:</t>
        </r>
        <r>
          <rPr>
            <sz val="9"/>
            <color indexed="81"/>
            <rFont val="Tahoma"/>
            <family val="2"/>
          </rPr>
          <t xml:space="preserve">
Triggers NRCA-LTI-02 to move from "No" to "Yes" in Table T.</t>
        </r>
      </text>
    </comment>
    <comment ref="B33" authorId="0" shapeId="0" xr:uid="{00000000-0006-0000-1300-000007000000}">
      <text>
        <r>
          <rPr>
            <b/>
            <sz val="9"/>
            <color indexed="81"/>
            <rFont val="Tahoma"/>
            <family val="2"/>
          </rPr>
          <t>UI Only:</t>
        </r>
        <r>
          <rPr>
            <sz val="9"/>
            <color indexed="81"/>
            <rFont val="Tahoma"/>
            <family val="2"/>
          </rPr>
          <t xml:space="preserve">
Table tip only applies to UI, does not apply to report generator.</t>
        </r>
      </text>
    </comment>
    <comment ref="H33" authorId="0" shapeId="0" xr:uid="{00000000-0006-0000-1300-000008000000}">
      <text>
        <r>
          <rPr>
            <b/>
            <sz val="9"/>
            <color indexed="81"/>
            <rFont val="Tahoma"/>
            <family val="2"/>
          </rPr>
          <t>Sally Blair:</t>
        </r>
        <r>
          <rPr>
            <sz val="9"/>
            <color indexed="81"/>
            <rFont val="Tahoma"/>
            <family val="2"/>
          </rPr>
          <t xml:space="preserve">
Triggers NRCA-LTI-02 to move from "No" to "Yes" in Table T.</t>
        </r>
      </text>
    </comment>
    <comment ref="A34" authorId="1" shapeId="0" xr:uid="{00000000-0006-0000-1300-00000900000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Tool tip updated with new Table reference</t>
        </r>
      </text>
    </comment>
    <comment ref="H37" authorId="0" shapeId="0" xr:uid="{00000000-0006-0000-1300-00000A000000}">
      <text>
        <r>
          <rPr>
            <b/>
            <sz val="9"/>
            <color indexed="81"/>
            <rFont val="Tahoma"/>
            <family val="2"/>
          </rPr>
          <t>Sally Blair:</t>
        </r>
        <r>
          <rPr>
            <sz val="9"/>
            <color indexed="81"/>
            <rFont val="Tahoma"/>
            <family val="2"/>
          </rPr>
          <t xml:space="preserve">
Triggers NRCA-LTI-02 to move from "No" to "Yes" in Table T.</t>
        </r>
      </text>
    </comment>
    <comment ref="H38" authorId="0" shapeId="0" xr:uid="{00000000-0006-0000-1300-00000B000000}">
      <text>
        <r>
          <rPr>
            <b/>
            <sz val="9"/>
            <color indexed="81"/>
            <rFont val="Tahoma"/>
            <family val="2"/>
          </rPr>
          <t>Sally Blair:</t>
        </r>
        <r>
          <rPr>
            <sz val="9"/>
            <color indexed="81"/>
            <rFont val="Tahoma"/>
            <family val="2"/>
          </rPr>
          <t xml:space="preserve">
Triggers NRCI-LTI-02 to move from "No" to "Yes" in Table 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Rebecca Rice</author>
  </authors>
  <commentList>
    <comment ref="B31" authorId="0" shapeId="0" xr:uid="{00000000-0006-0000-0100-000001000000}">
      <text>
        <r>
          <rPr>
            <b/>
            <sz val="9"/>
            <color indexed="81"/>
            <rFont val="Tahoma"/>
            <family val="2"/>
          </rPr>
          <t xml:space="preserve">2019 Update:
</t>
        </r>
        <r>
          <rPr>
            <sz val="9"/>
            <color indexed="81"/>
            <rFont val="Tahoma"/>
            <family val="2"/>
          </rPr>
          <t>Revise hyperlinks throughout document with these 2019 links.</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Rebecca Rice</author>
    <author>Sally Blair</author>
  </authors>
  <commentList>
    <comment ref="A3" authorId="0" shapeId="0" xr:uid="{00000000-0006-0000-1400-000001000000}">
      <text>
        <r>
          <rPr>
            <b/>
            <sz val="9"/>
            <color indexed="81"/>
            <rFont val="Tahoma"/>
            <family val="2"/>
          </rPr>
          <t>Usability Update:</t>
        </r>
        <r>
          <rPr>
            <sz val="9"/>
            <color indexed="81"/>
            <rFont val="Tahoma"/>
            <family val="2"/>
          </rPr>
          <t xml:space="preserve">
Totally New Table.  If table triggered, but column 01-04 &amp; 06 -08 aren't completed, trigger Table D row 19 note.</t>
        </r>
      </text>
    </comment>
    <comment ref="D8" authorId="1" shapeId="0" xr:uid="{00000000-0006-0000-1400-000002000000}">
      <text>
        <r>
          <rPr>
            <b/>
            <sz val="9"/>
            <color indexed="81"/>
            <rFont val="Tahoma"/>
            <family val="2"/>
          </rPr>
          <t>Sally Blair:</t>
        </r>
        <r>
          <rPr>
            <sz val="9"/>
            <color indexed="81"/>
            <rFont val="Tahoma"/>
            <family val="2"/>
          </rPr>
          <t xml:space="preserve">
Same allowed density as in Table I column 03, based on same Function Area list.</t>
        </r>
      </text>
    </comment>
    <comment ref="I11" authorId="1" shapeId="0" xr:uid="{00000000-0006-0000-1400-000003000000}">
      <text>
        <r>
          <rPr>
            <b/>
            <sz val="9"/>
            <color indexed="81"/>
            <rFont val="Tahoma"/>
            <family val="2"/>
          </rPr>
          <t>Usability Update 7.19.19:</t>
        </r>
        <r>
          <rPr>
            <sz val="9"/>
            <color indexed="81"/>
            <rFont val="Tahoma"/>
            <family val="2"/>
          </rPr>
          <t xml:space="preserve">
If &gt; .8, trigger note in Table D row 18. 
</t>
        </r>
      </text>
    </comment>
    <comment ref="A15" authorId="1" shapeId="0" xr:uid="{00000000-0006-0000-1400-000004000000}">
      <text>
        <r>
          <rPr>
            <b/>
            <sz val="9"/>
            <color indexed="81"/>
            <rFont val="Tahoma"/>
            <family val="2"/>
          </rPr>
          <t>UI Only:</t>
        </r>
        <r>
          <rPr>
            <sz val="9"/>
            <color indexed="81"/>
            <rFont val="Tahoma"/>
            <family val="2"/>
          </rPr>
          <t xml:space="preserve">
Table tip only applies to UI, does not apply to report generator.</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Sally Blair</author>
  </authors>
  <commentList>
    <comment ref="E29" authorId="0" shapeId="0" xr:uid="{00000000-0006-0000-1500-000001000000}">
      <text>
        <r>
          <rPr>
            <b/>
            <sz val="9"/>
            <color indexed="81"/>
            <rFont val="Tahoma"/>
            <charset val="1"/>
          </rPr>
          <t>Sally Blair:</t>
        </r>
        <r>
          <rPr>
            <sz val="9"/>
            <color indexed="81"/>
            <rFont val="Tahoma"/>
            <charset val="1"/>
          </rPr>
          <t xml:space="preserve">
User should be able to choose more than one.</t>
        </r>
      </text>
    </comment>
    <comment ref="A34" authorId="0" shapeId="0" xr:uid="{00000000-0006-0000-1500-000002000000}">
      <text>
        <r>
          <rPr>
            <b/>
            <sz val="9"/>
            <color indexed="81"/>
            <rFont val="Tahoma"/>
            <family val="2"/>
          </rPr>
          <t>UI Only:</t>
        </r>
        <r>
          <rPr>
            <sz val="9"/>
            <color indexed="81"/>
            <rFont val="Tahoma"/>
            <family val="2"/>
          </rPr>
          <t xml:space="preserve">
Table tip only applies to UI, does not apply to report generator.</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Rebecca Rice</author>
    <author>Sally Blair</author>
    <author>Ben Lalor</author>
  </authors>
  <commentList>
    <comment ref="B3" authorId="0" shapeId="0" xr:uid="{00000000-0006-0000-1600-000001000000}">
      <text>
        <r>
          <rPr>
            <b/>
            <sz val="9"/>
            <color indexed="81"/>
            <rFont val="Tahoma"/>
            <family val="2"/>
          </rPr>
          <t>Updated 5.31.19:</t>
        </r>
        <r>
          <rPr>
            <sz val="9"/>
            <color indexed="81"/>
            <rFont val="Tahoma"/>
            <family val="2"/>
          </rPr>
          <t xml:space="preserve">
Renamed Table T</t>
        </r>
      </text>
    </comment>
    <comment ref="B7" authorId="1" shapeId="0" xr:uid="{00000000-0006-0000-1600-000002000000}">
      <text>
        <r>
          <rPr>
            <b/>
            <sz val="9"/>
            <color indexed="81"/>
            <rFont val="Tahoma"/>
            <family val="2"/>
          </rPr>
          <t>Sally Blair:</t>
        </r>
        <r>
          <rPr>
            <sz val="9"/>
            <color indexed="81"/>
            <rFont val="Tahoma"/>
            <family val="2"/>
          </rPr>
          <t xml:space="preserve">
Always Yes.</t>
        </r>
      </text>
    </comment>
    <comment ref="B8" authorId="2" shapeId="0" xr:uid="{00000000-0006-0000-1600-000003000000}">
      <text>
        <r>
          <rPr>
            <b/>
            <sz val="9"/>
            <color indexed="81"/>
            <rFont val="Tahoma"/>
            <family val="2"/>
          </rPr>
          <t>6.23.2021</t>
        </r>
        <r>
          <rPr>
            <sz val="9"/>
            <color indexed="81"/>
            <rFont val="Tahoma"/>
            <family val="2"/>
          </rPr>
          <t xml:space="preserve">
Should default no and trigger Yes if Table H is triggered.</t>
        </r>
      </text>
    </comment>
    <comment ref="F8" authorId="0" shapeId="0" xr:uid="{00000000-0006-0000-1600-00000400000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NRCI-LTI-03 deleted because it was removed from Section 130.4</t>
        </r>
      </text>
    </comment>
    <comment ref="B9" authorId="2" shapeId="0" xr:uid="{00000000-0006-0000-1600-000005000000}">
      <text>
        <r>
          <rPr>
            <b/>
            <sz val="9"/>
            <color indexed="81"/>
            <rFont val="Tahoma"/>
            <family val="2"/>
          </rPr>
          <t>2019 Usability Updates 7.19.19:</t>
        </r>
        <r>
          <rPr>
            <sz val="9"/>
            <color indexed="81"/>
            <rFont val="Tahoma"/>
            <family val="2"/>
          </rPr>
          <t xml:space="preserve">
Should default no and move to yes if H11 is clicked</t>
        </r>
      </text>
    </comment>
    <comment ref="B14" authorId="1" shapeId="0" xr:uid="{00000000-0006-0000-1600-000006000000}">
      <text>
        <r>
          <rPr>
            <b/>
            <sz val="9"/>
            <color indexed="81"/>
            <rFont val="Tahoma"/>
            <family val="2"/>
          </rPr>
          <t>UI Only:</t>
        </r>
        <r>
          <rPr>
            <sz val="9"/>
            <color indexed="81"/>
            <rFont val="Tahoma"/>
            <family val="2"/>
          </rPr>
          <t xml:space="preserve">
Table tip only applies to UI, does not apply to report generator.</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Rebecca Rice</author>
    <author>Sally Blair</author>
  </authors>
  <commentList>
    <comment ref="B3" authorId="0" shapeId="0" xr:uid="{00000000-0006-0000-1700-000001000000}">
      <text>
        <r>
          <rPr>
            <b/>
            <sz val="9"/>
            <color indexed="81"/>
            <rFont val="Tahoma"/>
            <family val="2"/>
          </rPr>
          <t>Rebecca Rice:</t>
        </r>
        <r>
          <rPr>
            <sz val="9"/>
            <color indexed="81"/>
            <rFont val="Tahoma"/>
            <family val="2"/>
          </rPr>
          <t xml:space="preserve">
Renamed Table U</t>
        </r>
      </text>
    </comment>
    <comment ref="B4" authorId="1" shapeId="0" xr:uid="{00000000-0006-0000-1700-000002000000}">
      <text>
        <r>
          <rPr>
            <b/>
            <sz val="9"/>
            <color indexed="81"/>
            <rFont val="Tahoma"/>
            <family val="2"/>
          </rPr>
          <t>Update 5.31.19:</t>
        </r>
        <r>
          <rPr>
            <sz val="9"/>
            <color indexed="81"/>
            <rFont val="Tahoma"/>
            <family val="2"/>
          </rPr>
          <t xml:space="preserve">
Added the language in red bold to instructions.</t>
        </r>
      </text>
    </comment>
    <comment ref="D8" authorId="1" shapeId="0" xr:uid="{00000000-0006-0000-1700-000003000000}">
      <text>
        <r>
          <rPr>
            <b/>
            <sz val="9"/>
            <color indexed="81"/>
            <rFont val="Tahoma"/>
            <family val="2"/>
          </rPr>
          <t>Usability Update:</t>
        </r>
        <r>
          <rPr>
            <sz val="9"/>
            <color indexed="81"/>
            <rFont val="Tahoma"/>
            <family val="2"/>
          </rPr>
          <t xml:space="preserve">
Bug in 2016 form that needs to be fixed: should start as "No" and move to "Yes" if Table H column 09 OR Table H column 10 says "included" for any row in Table H.</t>
        </r>
      </text>
    </comment>
    <comment ref="C11" authorId="1" shapeId="0" xr:uid="{00000000-0006-0000-1700-000004000000}">
      <text>
        <r>
          <rPr>
            <b/>
            <sz val="9"/>
            <color indexed="81"/>
            <rFont val="Tahoma"/>
            <family val="2"/>
          </rPr>
          <t>Usability Update:</t>
        </r>
        <r>
          <rPr>
            <sz val="9"/>
            <color indexed="81"/>
            <rFont val="Tahoma"/>
            <family val="2"/>
          </rPr>
          <t xml:space="preserve">
Starts as "No", moves to "Yes" if 5*, 6* OR 7* are checked in Table P for any row.</t>
        </r>
      </text>
    </comment>
    <comment ref="D11" authorId="1" shapeId="0" xr:uid="{00000000-0006-0000-1700-000005000000}">
      <text>
        <r>
          <rPr>
            <b/>
            <sz val="9"/>
            <color indexed="81"/>
            <rFont val="Tahoma"/>
            <family val="2"/>
          </rPr>
          <t>Update 5.31.19:</t>
        </r>
        <r>
          <rPr>
            <sz val="9"/>
            <color indexed="81"/>
            <rFont val="Tahoma"/>
            <family val="2"/>
          </rPr>
          <t xml:space="preserve">
Changed form name to "-F" instead of "-A"</t>
        </r>
      </text>
    </comment>
    <comment ref="B13" authorId="1" shapeId="0" xr:uid="{00000000-0006-0000-1700-000006000000}">
      <text>
        <r>
          <rPr>
            <b/>
            <sz val="9"/>
            <color indexed="81"/>
            <rFont val="Tahoma"/>
            <family val="2"/>
          </rPr>
          <t>UI Only:</t>
        </r>
        <r>
          <rPr>
            <sz val="9"/>
            <color indexed="81"/>
            <rFont val="Tahoma"/>
            <family val="2"/>
          </rPr>
          <t xml:space="preserve">
Table tip only applies to UI, does not apply to report generator.</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Sally Blair</author>
  </authors>
  <commentList>
    <comment ref="F13" authorId="0" shapeId="0" xr:uid="{00000000-0006-0000-1800-000001000000}">
      <text>
        <r>
          <rPr>
            <b/>
            <sz val="9"/>
            <color indexed="81"/>
            <rFont val="Tahoma"/>
            <charset val="1"/>
          </rPr>
          <t>2019 Update:</t>
        </r>
        <r>
          <rPr>
            <sz val="9"/>
            <color indexed="81"/>
            <rFont val="Tahoma"/>
            <charset val="1"/>
          </rPr>
          <t xml:space="preserve">
This button should duplicate this table in the pdf, but the user input fields should be blank, but editable by the user.</t>
        </r>
      </text>
    </comment>
    <comment ref="B15" authorId="0" shapeId="0" xr:uid="{00000000-0006-0000-1800-000002000000}">
      <text>
        <r>
          <rPr>
            <b/>
            <sz val="9"/>
            <color indexed="81"/>
            <rFont val="Tahoma"/>
            <family val="2"/>
          </rPr>
          <t>UI Only:</t>
        </r>
        <r>
          <rPr>
            <sz val="9"/>
            <color indexed="81"/>
            <rFont val="Tahoma"/>
            <family val="2"/>
          </rPr>
          <t xml:space="preserve">
Table tip only applies to UI, does not apply to report generator.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Sally Blair</author>
  </authors>
  <commentList>
    <comment ref="J4" authorId="0" shapeId="0" xr:uid="{00000000-0006-0000-0300-000001000000}">
      <text>
        <r>
          <rPr>
            <b/>
            <sz val="9"/>
            <color indexed="81"/>
            <rFont val="Tahoma"/>
            <family val="2"/>
          </rPr>
          <t>Sally Blair:</t>
        </r>
        <r>
          <rPr>
            <sz val="9"/>
            <color indexed="81"/>
            <rFont val="Tahoma"/>
            <family val="2"/>
          </rPr>
          <t xml:space="preserve">
Table D checks if Conditioned and Unconditioned Floor Area entered here match what's entered in Table B, I and L. </t>
        </r>
        <r>
          <rPr>
            <strike/>
            <sz val="9"/>
            <color indexed="81"/>
            <rFont val="Tahoma"/>
            <family val="2"/>
          </rPr>
          <t xml:space="preserve"> If "Rated Power Reduction" is chosen in Table B, this greys out and goes blank.
</t>
        </r>
        <r>
          <rPr>
            <b/>
            <sz val="9"/>
            <color indexed="81"/>
            <rFont val="Tahoma"/>
            <family val="2"/>
          </rPr>
          <t>Usability Update:</t>
        </r>
        <r>
          <rPr>
            <sz val="9"/>
            <color indexed="81"/>
            <rFont val="Tahoma"/>
            <family val="2"/>
          </rPr>
          <t xml:space="preserve">
Don't grey this out if Rated Power Reduction is chosen in Table B. column 02.  It just remains as user-entry all the time.</t>
        </r>
      </text>
    </comment>
    <comment ref="A11" authorId="0" shapeId="0" xr:uid="{00000000-0006-0000-0300-000002000000}">
      <text>
        <r>
          <rPr>
            <b/>
            <sz val="9"/>
            <color indexed="81"/>
            <rFont val="Tahoma"/>
            <family val="2"/>
          </rPr>
          <t>UI Only:</t>
        </r>
        <r>
          <rPr>
            <sz val="9"/>
            <color indexed="81"/>
            <rFont val="Tahoma"/>
            <family val="2"/>
          </rPr>
          <t xml:space="preserve">
Table tip only applies to UI, does not apply to report generator.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Sally Blair</author>
    <author>Rebecca Rice</author>
  </authors>
  <commentList>
    <comment ref="I9" authorId="0" shapeId="0" xr:uid="{00000000-0006-0000-0400-000001000000}">
      <text>
        <r>
          <rPr>
            <b/>
            <sz val="9"/>
            <color indexed="81"/>
            <rFont val="Tahoma"/>
            <family val="2"/>
          </rPr>
          <t>Sally Blair:</t>
        </r>
        <r>
          <rPr>
            <sz val="9"/>
            <color indexed="81"/>
            <rFont val="Tahoma"/>
            <family val="2"/>
          </rPr>
          <t xml:space="preserve">
Row 9 is what shows up if "Add Parking Garage" button is used</t>
        </r>
      </text>
    </comment>
    <comment ref="D11" authorId="0" shapeId="0" xr:uid="{00000000-0006-0000-0400-000002000000}">
      <text>
        <r>
          <rPr>
            <b/>
            <sz val="9"/>
            <color indexed="81"/>
            <rFont val="Tahoma"/>
            <family val="2"/>
          </rPr>
          <t>2019 Update</t>
        </r>
        <r>
          <rPr>
            <sz val="9"/>
            <color indexed="81"/>
            <rFont val="Tahoma"/>
            <family val="2"/>
          </rPr>
          <t xml:space="preserve">
Get rid of this for 2019</t>
        </r>
      </text>
    </comment>
    <comment ref="F11" authorId="0" shapeId="0" xr:uid="{00000000-0006-0000-0400-000003000000}">
      <text>
        <r>
          <rPr>
            <b/>
            <sz val="9"/>
            <color indexed="81"/>
            <rFont val="Tahoma"/>
            <family val="2"/>
          </rPr>
          <t>Sally Blair:</t>
        </r>
        <r>
          <rPr>
            <sz val="9"/>
            <color indexed="81"/>
            <rFont val="Tahoma"/>
            <family val="2"/>
          </rPr>
          <t xml:space="preserve">
</t>
        </r>
        <r>
          <rPr>
            <strike/>
            <sz val="9"/>
            <color indexed="81"/>
            <rFont val="Tahoma"/>
            <family val="2"/>
          </rPr>
          <t>Blanks out and is grey if "Rated Power Reduction" is chosen.</t>
        </r>
        <r>
          <rPr>
            <sz val="9"/>
            <color indexed="81"/>
            <rFont val="Tahoma"/>
            <family val="2"/>
          </rPr>
          <t xml:space="preserve">
</t>
        </r>
        <r>
          <rPr>
            <b/>
            <sz val="9"/>
            <color indexed="81"/>
            <rFont val="Tahoma"/>
            <family val="2"/>
          </rPr>
          <t>Usability Update:</t>
        </r>
        <r>
          <rPr>
            <sz val="9"/>
            <color indexed="81"/>
            <rFont val="Tahoma"/>
            <family val="2"/>
          </rPr>
          <t xml:space="preserve">
Don't grey this out if Rated Power Reduction is chosen in column 02.  It just remains as user-entry all the time.  Same with unconditioned area in column 05.</t>
        </r>
      </text>
    </comment>
    <comment ref="G16" authorId="0" shapeId="0" xr:uid="{00000000-0006-0000-0400-000004000000}">
      <text>
        <r>
          <rPr>
            <b/>
            <sz val="9"/>
            <color indexed="81"/>
            <rFont val="Tahoma"/>
            <family val="2"/>
          </rPr>
          <t>Sally Blair:</t>
        </r>
        <r>
          <rPr>
            <sz val="9"/>
            <color indexed="81"/>
            <rFont val="Tahoma"/>
            <family val="2"/>
          </rPr>
          <t xml:space="preserve">
This dropdown customizes- the only choice in this dropdown is "Complete Building" if column 02 is "Complete Building"</t>
        </r>
      </text>
    </comment>
    <comment ref="G19" authorId="1" shapeId="0" xr:uid="{00000000-0006-0000-0400-00000500000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 xml:space="preserve">
Change triggers to new table references</t>
        </r>
      </text>
    </comment>
    <comment ref="A24" authorId="0" shapeId="0" xr:uid="{00000000-0006-0000-0400-000006000000}">
      <text>
        <r>
          <rPr>
            <b/>
            <sz val="9"/>
            <color indexed="81"/>
            <rFont val="Tahoma"/>
            <family val="2"/>
          </rPr>
          <t>UI Only:</t>
        </r>
        <r>
          <rPr>
            <sz val="9"/>
            <color indexed="81"/>
            <rFont val="Tahoma"/>
            <family val="2"/>
          </rPr>
          <t xml:space="preserve">
Table tip only applies to UI, does not apply to report generator.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Rebecca Rice</author>
    <author>Sally Blair</author>
    <author>Benjamin Park</author>
  </authors>
  <commentList>
    <comment ref="I6" authorId="0" shapeId="0" xr:uid="{00000000-0006-0000-0500-000001000000}">
      <text>
        <r>
          <rPr>
            <b/>
            <sz val="9"/>
            <color indexed="81"/>
            <rFont val="Tahoma"/>
            <family val="2"/>
          </rPr>
          <t>Rebecca Rice:</t>
        </r>
        <r>
          <rPr>
            <sz val="9"/>
            <color indexed="81"/>
            <rFont val="Tahoma"/>
            <family val="2"/>
          </rPr>
          <t xml:space="preserve">
</t>
        </r>
        <r>
          <rPr>
            <b/>
            <sz val="9"/>
            <color indexed="81"/>
            <rFont val="Tahoma"/>
            <family val="2"/>
          </rPr>
          <t xml:space="preserve">2019 Update: </t>
        </r>
        <r>
          <rPr>
            <sz val="9"/>
            <color indexed="81"/>
            <rFont val="Tahoma"/>
            <family val="2"/>
          </rPr>
          <t>Renamed 'Adjusted'  throughout this table</t>
        </r>
      </text>
    </comment>
    <comment ref="J7" authorId="1" shapeId="0" xr:uid="{00000000-0006-0000-0500-000002000000}">
      <text>
        <r>
          <rPr>
            <b/>
            <sz val="9"/>
            <color indexed="81"/>
            <rFont val="Tahoma"/>
            <family val="2"/>
          </rPr>
          <t>2019 Update:</t>
        </r>
        <r>
          <rPr>
            <sz val="9"/>
            <color indexed="81"/>
            <rFont val="Tahoma"/>
            <family val="2"/>
          </rPr>
          <t xml:space="preserve">
Removed column for Portable Lighting adjustment.</t>
        </r>
      </text>
    </comment>
    <comment ref="D8" authorId="1" shapeId="0" xr:uid="{00000000-0006-0000-0500-000003000000}">
      <text>
        <r>
          <rPr>
            <b/>
            <sz val="9"/>
            <color indexed="81"/>
            <rFont val="Tahoma"/>
            <family val="2"/>
          </rPr>
          <t>2019 Update:</t>
        </r>
        <r>
          <rPr>
            <sz val="9"/>
            <color indexed="81"/>
            <rFont val="Tahoma"/>
            <family val="2"/>
          </rPr>
          <t xml:space="preserve">
Renamed to remove "Footnotes"</t>
        </r>
      </text>
    </comment>
    <comment ref="B11" authorId="2" shapeId="0" xr:uid="{00000000-0006-0000-0500-000004000000}">
      <text>
        <r>
          <rPr>
            <b/>
            <sz val="9"/>
            <color indexed="81"/>
            <rFont val="Tahoma"/>
            <family val="2"/>
          </rPr>
          <t>Benjamin Park:</t>
        </r>
        <r>
          <rPr>
            <sz val="9"/>
            <color indexed="81"/>
            <rFont val="Tahoma"/>
            <family val="2"/>
          </rPr>
          <t xml:space="preserve">
column 01 to 09 should default to blank and grey.  The background color of a cell will change to white when a relevant table is triggered.  
Same for Unconditioned Areas.</t>
        </r>
      </text>
    </comment>
    <comment ref="L11" authorId="0" shapeId="0" xr:uid="{00000000-0006-0000-0500-000005000000}">
      <text>
        <r>
          <rPr>
            <b/>
            <sz val="9"/>
            <color indexed="81"/>
            <rFont val="Tahoma"/>
            <family val="2"/>
          </rPr>
          <t>Rebecca Rice:</t>
        </r>
        <r>
          <rPr>
            <sz val="9"/>
            <color indexed="81"/>
            <rFont val="Tahoma"/>
            <family val="2"/>
          </rPr>
          <t xml:space="preserve">
</t>
        </r>
        <r>
          <rPr>
            <b/>
            <sz val="9"/>
            <color indexed="81"/>
            <rFont val="Tahoma"/>
            <family val="2"/>
          </rPr>
          <t>2019</t>
        </r>
        <r>
          <rPr>
            <sz val="9"/>
            <color indexed="81"/>
            <rFont val="Tahoma"/>
            <family val="2"/>
          </rPr>
          <t xml:space="preserve">: This formula  re-written so that it no longer subtracts portable lighting. </t>
        </r>
      </text>
    </comment>
    <comment ref="N11" authorId="1" shapeId="0" xr:uid="{00000000-0006-0000-0500-000006000000}">
      <text>
        <r>
          <rPr>
            <b/>
            <sz val="9"/>
            <color indexed="81"/>
            <rFont val="Tahoma"/>
            <family val="2"/>
          </rPr>
          <t>Sally Blair:</t>
        </r>
        <r>
          <rPr>
            <sz val="9"/>
            <color indexed="81"/>
            <rFont val="Tahoma"/>
            <family val="2"/>
          </rPr>
          <t xml:space="preserve">
Should default to blank.  1. Will change to "DOES NOT COMPLY" if 08&gt;05.  2. Will change to COMPLIES if 08&lt;=05.
Same for Unconditioned Areas.</t>
        </r>
      </text>
    </comment>
    <comment ref="L13" authorId="1" shapeId="0" xr:uid="{00000000-0006-0000-0500-000007000000}">
      <text>
        <r>
          <rPr>
            <b/>
            <sz val="9"/>
            <color indexed="81"/>
            <rFont val="Tahoma"/>
            <family val="2"/>
          </rPr>
          <t>10.01.20 (in bold)</t>
        </r>
        <r>
          <rPr>
            <sz val="9"/>
            <color indexed="81"/>
            <rFont val="Tahoma"/>
            <family val="2"/>
          </rPr>
          <t xml:space="preserve">
Controls Compliance section should default to grey and blank.
1 . Will change to "Does Not Comply" if Table H is triggered but the conditions below are not met, </t>
        </r>
        <r>
          <rPr>
            <b/>
            <sz val="9"/>
            <color indexed="81"/>
            <rFont val="Tahoma"/>
            <family val="2"/>
          </rPr>
          <t>OR if ANY of the notes in Table D rows 17, OR 18, OR 19 have been triggered</t>
        </r>
        <r>
          <rPr>
            <sz val="9"/>
            <color indexed="81"/>
            <rFont val="Tahoma"/>
            <family val="2"/>
          </rPr>
          <t xml:space="preserve">
2. Will change to "Complies" if H.01-H.10 has been completed 
3. Will change to "Complies with Exceptional Conditions" if H.01-H.10 have been completed AND a choice with a * has been chosen AND notes have been entered for every notes row that is triggered.
</t>
        </r>
      </text>
    </comment>
    <comment ref="A14" authorId="0" shapeId="0" xr:uid="{00000000-0006-0000-0500-000008000000}">
      <text>
        <r>
          <rPr>
            <b/>
            <sz val="9"/>
            <color indexed="81"/>
            <rFont val="Tahoma"/>
            <family val="2"/>
          </rPr>
          <t>Rebecca Rice:</t>
        </r>
        <r>
          <rPr>
            <sz val="9"/>
            <color indexed="81"/>
            <rFont val="Tahoma"/>
            <family val="2"/>
          </rPr>
          <t xml:space="preserve">
2019: Rename this Table Q</t>
        </r>
      </text>
    </comment>
    <comment ref="L14" authorId="2" shapeId="0" xr:uid="{00000000-0006-0000-0500-000009000000}">
      <text>
        <r>
          <rPr>
            <b/>
            <sz val="9"/>
            <color indexed="81"/>
            <rFont val="Tahoma"/>
            <family val="2"/>
          </rPr>
          <t>Usability Update 7.19.19:</t>
        </r>
        <r>
          <rPr>
            <sz val="9"/>
            <color indexed="81"/>
            <rFont val="Tahoma"/>
            <family val="2"/>
          </rPr>
          <t xml:space="preserve">
Should default to "NOT APPLICABLE".  
1. Will change to "Does Not Comply" when Table Q is triggered but has not been completed and/or Percent Power Reduction &lt;0.4
2.Will change to "Complies" if Table Q.01 and Q.03- Q19 have been completed or greyed out/not triggered, and Percent Power Reduction &gt;= 0.4. 
3. Will change to "Complies" if Q01 and Q.02b (all spaces are excepted) are checked
</t>
        </r>
      </text>
    </comment>
    <comment ref="A19" authorId="1" shapeId="0" xr:uid="{00000000-0006-0000-0500-00000A000000}">
      <text>
        <r>
          <rPr>
            <b/>
            <sz val="9"/>
            <color indexed="81"/>
            <rFont val="Tahoma"/>
            <family val="2"/>
          </rPr>
          <t>UI Only:</t>
        </r>
        <r>
          <rPr>
            <sz val="9"/>
            <color indexed="81"/>
            <rFont val="Tahoma"/>
            <family val="2"/>
          </rPr>
          <t xml:space="preserve">
Table tip only applies to UI, does not apply to report generator.</t>
        </r>
      </text>
    </comment>
    <comment ref="A20" authorId="0" shapeId="0" xr:uid="{00000000-0006-0000-0500-00000B00000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Renamed Table letter  references in this Tool Tip.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Sally Blair</author>
    <author>Ben Lalor</author>
  </authors>
  <commentList>
    <comment ref="A5" authorId="0" shapeId="0" xr:uid="{00000000-0006-0000-0600-000001000000}">
      <text>
        <r>
          <rPr>
            <b/>
            <sz val="9"/>
            <color indexed="81"/>
            <rFont val="Tahoma"/>
            <family val="2"/>
          </rPr>
          <t>Usability Update:</t>
        </r>
        <r>
          <rPr>
            <sz val="9"/>
            <color indexed="81"/>
            <rFont val="Tahoma"/>
            <family val="2"/>
          </rPr>
          <t xml:space="preserve">
On the current form, if this table goes onto the next page, it doesn't carry-over, it just drops off the page.  This table needs to continue onto the next page if it hits a page-break.</t>
        </r>
      </text>
    </comment>
    <comment ref="K10" authorId="0" shapeId="0" xr:uid="{00000000-0006-0000-0600-000002000000}">
      <text>
        <r>
          <rPr>
            <b/>
            <sz val="9"/>
            <color indexed="81"/>
            <rFont val="Tahoma"/>
            <family val="2"/>
          </rPr>
          <t>2019 Update:</t>
        </r>
        <r>
          <rPr>
            <sz val="9"/>
            <color indexed="81"/>
            <rFont val="Tahoma"/>
            <family val="2"/>
          </rPr>
          <t xml:space="preserve">
Remove this as Portable Lighting is no longer in Table I.</t>
        </r>
      </text>
    </comment>
    <comment ref="E14" authorId="0" shapeId="0" xr:uid="{00000000-0006-0000-0600-000003000000}">
      <text>
        <r>
          <rPr>
            <b/>
            <sz val="9"/>
            <color indexed="81"/>
            <rFont val="Tahoma"/>
            <family val="2"/>
          </rPr>
          <t>2019 Update:</t>
        </r>
        <r>
          <rPr>
            <sz val="9"/>
            <color indexed="81"/>
            <rFont val="Tahoma"/>
            <family val="2"/>
          </rPr>
          <t xml:space="preserve">
Updated Table reference to Q instead of S.</t>
        </r>
      </text>
    </comment>
    <comment ref="O15" authorId="0" shapeId="0" xr:uid="{00000000-0006-0000-0600-000004000000}">
      <text>
        <r>
          <rPr>
            <b/>
            <sz val="9"/>
            <color indexed="81"/>
            <rFont val="Tahoma"/>
            <family val="2"/>
          </rPr>
          <t>Update 5.31.19:</t>
        </r>
        <r>
          <rPr>
            <sz val="9"/>
            <color indexed="81"/>
            <rFont val="Tahoma"/>
            <family val="2"/>
          </rPr>
          <t xml:space="preserve">
Updated Table letters.</t>
        </r>
      </text>
    </comment>
    <comment ref="A17" authorId="0" shapeId="0" xr:uid="{00000000-0006-0000-0600-000005000000}">
      <text>
        <r>
          <rPr>
            <b/>
            <sz val="9"/>
            <color indexed="81"/>
            <rFont val="Tahoma"/>
            <family val="2"/>
          </rPr>
          <t>Usability Update:</t>
        </r>
        <r>
          <rPr>
            <sz val="9"/>
            <color indexed="81"/>
            <rFont val="Tahoma"/>
            <family val="2"/>
          </rPr>
          <t xml:space="preserve">
Added new notes about Table H. 80% LP options.  Both triggered in Table H.</t>
        </r>
      </text>
    </comment>
    <comment ref="A18" authorId="1" shapeId="0" xr:uid="{00000000-0006-0000-0600-000006000000}">
      <text>
        <r>
          <rPr>
            <b/>
            <sz val="9"/>
            <color indexed="81"/>
            <rFont val="Tahoma"/>
            <family val="2"/>
          </rPr>
          <t>Usability Update 7.19.19:</t>
        </r>
        <r>
          <rPr>
            <sz val="9"/>
            <color indexed="81"/>
            <rFont val="Tahoma"/>
            <family val="2"/>
          </rPr>
          <t xml:space="preserve">
The trigger for this note has been changed from the value 80 to .8 to be consistent throughout the form. The value in Table R displays its percetnage as a decimal so this needs to be triggered based on a decimal now</t>
        </r>
      </text>
    </comment>
    <comment ref="A19" authorId="0" shapeId="0" xr:uid="{00000000-0006-0000-0600-000007000000}">
      <text>
        <r>
          <rPr>
            <b/>
            <sz val="9"/>
            <color indexed="81"/>
            <rFont val="Tahoma"/>
            <family val="2"/>
          </rPr>
          <t>Usability Update:</t>
        </r>
        <r>
          <rPr>
            <sz val="9"/>
            <color indexed="81"/>
            <rFont val="Tahoma"/>
            <family val="2"/>
          </rPr>
          <t xml:space="preserve">
New note triggered by Table R.</t>
        </r>
      </text>
    </comment>
    <comment ref="A21" authorId="0" shapeId="0" xr:uid="{00000000-0006-0000-0600-000008000000}">
      <text>
        <r>
          <rPr>
            <b/>
            <sz val="9"/>
            <color indexed="81"/>
            <rFont val="Tahoma"/>
            <family val="2"/>
          </rPr>
          <t>UI Only:</t>
        </r>
        <r>
          <rPr>
            <sz val="9"/>
            <color indexed="81"/>
            <rFont val="Tahoma"/>
            <family val="2"/>
          </rPr>
          <t xml:space="preserve">
Table tip only applies to UI, does not apply to report generator.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Sally Blair</author>
  </authors>
  <commentList>
    <comment ref="A9" authorId="0" shapeId="0" xr:uid="{00000000-0006-0000-0700-000001000000}">
      <text>
        <r>
          <rPr>
            <b/>
            <sz val="9"/>
            <color indexed="81"/>
            <rFont val="Tahoma"/>
            <family val="2"/>
          </rPr>
          <t>UI Only:</t>
        </r>
        <r>
          <rPr>
            <sz val="9"/>
            <color indexed="81"/>
            <rFont val="Tahoma"/>
            <family val="2"/>
          </rPr>
          <t xml:space="preserve">
Table tip only applies to UI, does not apply to report generator.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Benjamin Park</author>
    <author>Sally Blair</author>
    <author>Rebecca Rice</author>
  </authors>
  <commentList>
    <comment ref="A5" authorId="0" shapeId="0" xr:uid="{00000000-0006-0000-0800-000001000000}">
      <text>
        <r>
          <rPr>
            <b/>
            <sz val="9"/>
            <color indexed="81"/>
            <rFont val="Tahoma"/>
            <family val="2"/>
          </rPr>
          <t>Benjamin Park:</t>
        </r>
        <r>
          <rPr>
            <sz val="9"/>
            <color indexed="81"/>
            <rFont val="Tahoma"/>
            <family val="2"/>
          </rPr>
          <t xml:space="preserve">
this Conditioned part shows up if Area is entered for "Conditioned Spaces" in Table B.
Same for Unconditioned Areas.</t>
        </r>
      </text>
    </comment>
    <comment ref="A9" authorId="0" shapeId="0" xr:uid="{00000000-0006-0000-0800-000002000000}">
      <text>
        <r>
          <rPr>
            <b/>
            <sz val="9"/>
            <color indexed="81"/>
            <rFont val="Tahoma"/>
            <family val="2"/>
          </rPr>
          <t>Benjamin Park:</t>
        </r>
        <r>
          <rPr>
            <sz val="9"/>
            <color indexed="81"/>
            <rFont val="Tahoma"/>
            <family val="2"/>
          </rPr>
          <t xml:space="preserve">
if the user changes the fixture name, dropdown list for "luminaire name or item tag" in Table J, K, N, O, P, Q, and R should be updated if exists.
Same for Unconditioned Areas.</t>
        </r>
      </text>
    </comment>
    <comment ref="C9" authorId="0" shapeId="0" xr:uid="{00000000-0006-0000-0800-000003000000}">
      <text>
        <r>
          <rPr>
            <b/>
            <sz val="9"/>
            <color indexed="81"/>
            <rFont val="Tahoma"/>
            <family val="2"/>
          </rPr>
          <t>Benjamin Park:</t>
        </r>
        <r>
          <rPr>
            <sz val="9"/>
            <color indexed="81"/>
            <rFont val="Tahoma"/>
            <family val="2"/>
          </rPr>
          <t xml:space="preserve">
if this box is checked, Table G will be triggered. 
If this box is unchecked, the fixture in this row will be removed from Table G.  If this fixture was the only fixture in Table G, Table G will be removed. 
Same for Unconditioned Areas.</t>
        </r>
      </text>
    </comment>
    <comment ref="E9" authorId="0" shapeId="0" xr:uid="{00000000-0006-0000-0800-000004000000}">
      <text>
        <r>
          <rPr>
            <b/>
            <sz val="9"/>
            <color indexed="81"/>
            <rFont val="Tahoma"/>
            <family val="2"/>
          </rPr>
          <t>Benjamin Park:</t>
        </r>
        <r>
          <rPr>
            <sz val="9"/>
            <color indexed="81"/>
            <rFont val="Tahoma"/>
            <family val="2"/>
          </rPr>
          <t xml:space="preserve">
If F03 Track is checked, G05 Track Wattage will be pulled.
If the user changes this field, Watts per luminaire in Table J, K, N, O, P, Q, and R should  be updated.
Same for Unconditioned Areas</t>
        </r>
      </text>
    </comment>
    <comment ref="L9" authorId="0" shapeId="0" xr:uid="{00000000-0006-0000-0800-000005000000}">
      <text>
        <r>
          <rPr>
            <b/>
            <sz val="9"/>
            <color indexed="81"/>
            <rFont val="Tahoma"/>
            <family val="2"/>
          </rPr>
          <t>Benjamin Park:</t>
        </r>
        <r>
          <rPr>
            <sz val="9"/>
            <color indexed="81"/>
            <rFont val="Tahoma"/>
            <family val="2"/>
          </rPr>
          <t xml:space="preserve">
if this box is checked by the user, column 08 for this row should say "exempt" and not be included in the total.
Same for Unconditioned Areas.</t>
        </r>
      </text>
    </comment>
    <comment ref="C14" authorId="1" shapeId="0" xr:uid="{00000000-0006-0000-0800-000006000000}">
      <text>
        <r>
          <rPr>
            <b/>
            <sz val="9"/>
            <color indexed="81"/>
            <rFont val="Tahoma"/>
            <family val="2"/>
          </rPr>
          <t>Usability Update:</t>
        </r>
        <r>
          <rPr>
            <sz val="9"/>
            <color indexed="81"/>
            <rFont val="Tahoma"/>
            <family val="2"/>
          </rPr>
          <t xml:space="preserve">
Updated column title to include "Modular".  Same on Conditioned Spaces subtable.</t>
        </r>
      </text>
    </comment>
    <comment ref="A16" authorId="1" shapeId="0" xr:uid="{00000000-0006-0000-0800-000007000000}">
      <text>
        <r>
          <rPr>
            <b/>
            <sz val="9"/>
            <color indexed="81"/>
            <rFont val="Tahoma"/>
            <family val="2"/>
          </rPr>
          <t>Usability Update:</t>
        </r>
        <r>
          <rPr>
            <sz val="9"/>
            <color indexed="81"/>
            <rFont val="Tahoma"/>
            <family val="2"/>
          </rPr>
          <t xml:space="preserve">
In the current pdf, if the user-entered data is too long to fit, this cell needs to get deeper so when printed, the entire data shows.  Same for this cell in the Conditioned Spaces subtable.</t>
        </r>
      </text>
    </comment>
    <comment ref="D16" authorId="1" shapeId="0" xr:uid="{00000000-0006-0000-0800-000008000000}">
      <text>
        <r>
          <rPr>
            <b/>
            <sz val="9"/>
            <color indexed="81"/>
            <rFont val="Tahoma"/>
            <family val="2"/>
          </rPr>
          <t>2019 Update:</t>
        </r>
        <r>
          <rPr>
            <sz val="9"/>
            <color indexed="81"/>
            <rFont val="Tahoma"/>
            <family val="2"/>
          </rPr>
          <t xml:space="preserve">
If this is checked in either Conditioned or Unconditioned Space, the Design Watts for that luminaire in column 09 should be multiplied by 0.75.</t>
        </r>
      </text>
    </comment>
    <comment ref="G22" authorId="1" shapeId="0" xr:uid="{00000000-0006-0000-0800-000009000000}">
      <text>
        <r>
          <rPr>
            <b/>
            <sz val="9"/>
            <color indexed="81"/>
            <rFont val="Tahoma"/>
            <family val="2"/>
          </rPr>
          <t>Usability Update:</t>
        </r>
        <r>
          <rPr>
            <sz val="9"/>
            <color indexed="81"/>
            <rFont val="Tahoma"/>
            <family val="2"/>
          </rPr>
          <t xml:space="preserve">
Added "JA8 Lamp" as an addition dropdown option here.  Need to be in Conditioned Spaces and Unconditioned Spaces subtables.</t>
        </r>
      </text>
    </comment>
    <comment ref="A26" authorId="1" shapeId="0" xr:uid="{00000000-0006-0000-0800-00000A000000}">
      <text>
        <r>
          <rPr>
            <b/>
            <sz val="9"/>
            <color indexed="81"/>
            <rFont val="Tahoma"/>
            <family val="2"/>
          </rPr>
          <t>UI Only:</t>
        </r>
        <r>
          <rPr>
            <sz val="9"/>
            <color indexed="81"/>
            <rFont val="Tahoma"/>
            <family val="2"/>
          </rPr>
          <t xml:space="preserve">
Table tip only applies to UI, does not apply to report generator.</t>
        </r>
      </text>
    </comment>
    <comment ref="T28" authorId="2" shapeId="0" xr:uid="{00000000-0006-0000-0800-00000B000000}">
      <text>
        <r>
          <rPr>
            <b/>
            <sz val="9"/>
            <color indexed="81"/>
            <rFont val="Tahoma"/>
            <family val="2"/>
          </rPr>
          <t>Rebecca Rice:</t>
        </r>
        <r>
          <rPr>
            <sz val="9"/>
            <color indexed="81"/>
            <rFont val="Tahoma"/>
            <family val="2"/>
          </rPr>
          <t xml:space="preserve">
Track lighting now needs to be accounted for in Design Watts.  Portable now needs to be counted  as a lighting power allowance not subtracted from the total.</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Rebecca Rice</author>
    <author>Sally Blair</author>
  </authors>
  <commentList>
    <comment ref="A4" authorId="0" shapeId="0" xr:uid="{00000000-0006-0000-0900-000001000000}">
      <text>
        <r>
          <rPr>
            <b/>
            <sz val="9"/>
            <color indexed="81"/>
            <rFont val="Tahoma"/>
            <family val="2"/>
          </rPr>
          <t>Rebecca Rice:</t>
        </r>
        <r>
          <rPr>
            <sz val="9"/>
            <color indexed="81"/>
            <rFont val="Tahoma"/>
            <family val="2"/>
          </rPr>
          <t xml:space="preserve">
</t>
        </r>
        <r>
          <rPr>
            <b/>
            <sz val="9"/>
            <color indexed="81"/>
            <rFont val="Tahoma"/>
            <family val="2"/>
          </rPr>
          <t>2019:</t>
        </r>
        <r>
          <rPr>
            <sz val="9"/>
            <color indexed="81"/>
            <rFont val="Tahoma"/>
            <family val="2"/>
          </rPr>
          <t xml:space="preserve">
Change table name </t>
        </r>
      </text>
    </comment>
    <comment ref="C6" authorId="1" shapeId="0" xr:uid="{00000000-0006-0000-0900-000002000000}">
      <text>
        <r>
          <rPr>
            <b/>
            <sz val="9"/>
            <color indexed="81"/>
            <rFont val="Tahoma"/>
            <family val="2"/>
          </rPr>
          <t>2019 Update:</t>
        </r>
        <r>
          <rPr>
            <sz val="9"/>
            <color indexed="81"/>
            <rFont val="Tahoma"/>
            <family val="2"/>
          </rPr>
          <t xml:space="preserve">
This column 03 goes away, so the previous column 04 becomes column 03 &amp; previous column 05 becomes column 04.</t>
        </r>
      </text>
    </comment>
    <comment ref="T8" authorId="1" shapeId="0" xr:uid="{00000000-0006-0000-0900-000003000000}">
      <text>
        <r>
          <rPr>
            <b/>
            <sz val="9"/>
            <color indexed="81"/>
            <rFont val="Tahoma"/>
            <family val="2"/>
          </rPr>
          <t>2019 Update:</t>
        </r>
        <r>
          <rPr>
            <sz val="9"/>
            <color indexed="81"/>
            <rFont val="Tahoma"/>
            <family val="2"/>
          </rPr>
          <t xml:space="preserve">
Changed order of calculation methods &amp; removed the Volt Ampere Rating option.</t>
        </r>
      </text>
    </comment>
    <comment ref="O11" authorId="1" shapeId="0" xr:uid="{00000000-0006-0000-0900-000004000000}">
      <text>
        <r>
          <rPr>
            <b/>
            <sz val="9"/>
            <color indexed="81"/>
            <rFont val="Tahoma"/>
            <family val="2"/>
          </rPr>
          <t>2019 Update:</t>
        </r>
        <r>
          <rPr>
            <sz val="9"/>
            <color indexed="81"/>
            <rFont val="Tahoma"/>
            <family val="2"/>
          </rPr>
          <t xml:space="preserve">
Changed heading texts to match 2019 language</t>
        </r>
      </text>
    </comment>
    <comment ref="U13" authorId="1" shapeId="0" xr:uid="{00000000-0006-0000-0900-000005000000}">
      <text>
        <r>
          <rPr>
            <b/>
            <sz val="9"/>
            <color indexed="81"/>
            <rFont val="Tahoma"/>
            <family val="2"/>
          </rPr>
          <t>2019 Update:</t>
        </r>
        <r>
          <rPr>
            <sz val="9"/>
            <color indexed="81"/>
            <rFont val="Tahoma"/>
            <family val="2"/>
          </rPr>
          <t xml:space="preserve">
Got rid of this second option for method ii.</t>
        </r>
      </text>
    </comment>
    <comment ref="D17" authorId="1" shapeId="0" xr:uid="{00000000-0006-0000-0900-000006000000}">
      <text>
        <r>
          <rPr>
            <b/>
            <sz val="9"/>
            <color indexed="81"/>
            <rFont val="Tahoma"/>
            <family val="2"/>
          </rPr>
          <t>2019 Update:</t>
        </r>
        <r>
          <rPr>
            <sz val="9"/>
            <color indexed="81"/>
            <rFont val="Tahoma"/>
            <family val="2"/>
          </rPr>
          <t xml:space="preserve">
Added this new last calc method when method iv is chosen above.</t>
        </r>
      </text>
    </comment>
    <comment ref="A19" authorId="1" shapeId="0" xr:uid="{00000000-0006-0000-0900-000007000000}">
      <text>
        <r>
          <rPr>
            <b/>
            <sz val="9"/>
            <color indexed="81"/>
            <rFont val="Tahoma"/>
            <family val="2"/>
          </rPr>
          <t>2019 Update:</t>
        </r>
        <r>
          <rPr>
            <sz val="9"/>
            <color indexed="81"/>
            <rFont val="Tahoma"/>
            <family val="2"/>
          </rPr>
          <t xml:space="preserve">
Added footnote 1 to cover POE exception.</t>
        </r>
      </text>
    </comment>
    <comment ref="A25" authorId="1" shapeId="0" xr:uid="{00000000-0006-0000-0900-000008000000}">
      <text>
        <r>
          <rPr>
            <b/>
            <sz val="9"/>
            <color indexed="81"/>
            <rFont val="Tahoma"/>
            <family val="2"/>
          </rPr>
          <t>UI Only:</t>
        </r>
        <r>
          <rPr>
            <sz val="9"/>
            <color indexed="81"/>
            <rFont val="Tahoma"/>
            <family val="2"/>
          </rPr>
          <t xml:space="preserve">
Table tip only applies to UI, does not apply to report generator.</t>
        </r>
      </text>
    </comment>
  </commentList>
</comments>
</file>

<file path=xl/sharedStrings.xml><?xml version="1.0" encoding="utf-8"?>
<sst xmlns="http://schemas.openxmlformats.org/spreadsheetml/2006/main" count="1883" uniqueCount="882">
  <si>
    <r>
      <rPr>
        <sz val="7"/>
        <color rgb="FF231F20"/>
        <rFont val="Arial"/>
        <family val="2"/>
      </rPr>
      <t>STATE OF CALIFORNIA</t>
    </r>
  </si>
  <si>
    <t>Indoor Lighting</t>
  </si>
  <si>
    <t>Project Name:</t>
  </si>
  <si>
    <t>Page 1 of ??</t>
  </si>
  <si>
    <t>Project Address:</t>
  </si>
  <si>
    <t>Date Prepared:</t>
  </si>
  <si>
    <t>Climate Zone</t>
  </si>
  <si>
    <t>Project Location (city)</t>
  </si>
  <si>
    <t># of Stories (Habitable Above Grade)</t>
  </si>
  <si>
    <t>Office</t>
  </si>
  <si>
    <t>School</t>
  </si>
  <si>
    <t>Retail</t>
  </si>
  <si>
    <t>Report Page:</t>
  </si>
  <si>
    <t xml:space="preserve">CALIFORNIA ENERGY COMMISSION                       </t>
  </si>
  <si>
    <t>Conditioned Spaces</t>
  </si>
  <si>
    <t>Unconditioned Spaces</t>
  </si>
  <si>
    <t>Area</t>
  </si>
  <si>
    <t>Calculation Method</t>
  </si>
  <si>
    <t>Tailored</t>
  </si>
  <si>
    <t>=</t>
  </si>
  <si>
    <t>Area Description</t>
  </si>
  <si>
    <t>PAF</t>
  </si>
  <si>
    <t>Warehouse</t>
  </si>
  <si>
    <t>Parking Garage</t>
  </si>
  <si>
    <t>Total Number Luminaires</t>
  </si>
  <si>
    <t>How Wattage is Determined</t>
  </si>
  <si>
    <t xml:space="preserve">Complete Luminaire Description </t>
  </si>
  <si>
    <t>Name or Item Tag</t>
  </si>
  <si>
    <t>Complete Building</t>
  </si>
  <si>
    <t>Area Category</t>
  </si>
  <si>
    <t>Area Category + Tailored</t>
  </si>
  <si>
    <t>New Lighting System</t>
  </si>
  <si>
    <t>Altered Lighting System</t>
  </si>
  <si>
    <t>Alteration Type</t>
  </si>
  <si>
    <t>Luminaire Component Modification</t>
  </si>
  <si>
    <t>Lighting Wiring Alteration</t>
  </si>
  <si>
    <t>Not Required &lt; 10,000 SF</t>
  </si>
  <si>
    <t>Dimmer</t>
  </si>
  <si>
    <t>Manual ON/OFF</t>
  </si>
  <si>
    <t>Required &gt; 10,000 SF</t>
  </si>
  <si>
    <t>Shut-Off</t>
  </si>
  <si>
    <t>Multi-Level</t>
  </si>
  <si>
    <t>Area Controls</t>
  </si>
  <si>
    <t>Row</t>
  </si>
  <si>
    <t>Shut-off Controls</t>
  </si>
  <si>
    <t>Mandatory Demand Response</t>
  </si>
  <si>
    <t>Dropdown</t>
  </si>
  <si>
    <t>Secondary Daylighting</t>
  </si>
  <si>
    <t>Primary/Skylit Daylighting</t>
  </si>
  <si>
    <t>Area Level Controls</t>
  </si>
  <si>
    <t>Shut-off 
Controls</t>
  </si>
  <si>
    <t>Building Level Controls</t>
  </si>
  <si>
    <t>Annunciated *</t>
  </si>
  <si>
    <t>Allowed Wattage                                                                 (watts)</t>
  </si>
  <si>
    <t>Complete Building or Area Category Primary Function Area</t>
  </si>
  <si>
    <t>Hotel/ Motel</t>
  </si>
  <si>
    <t>High-Rise Residential</t>
  </si>
  <si>
    <t>Relocatable</t>
  </si>
  <si>
    <t>¨</t>
  </si>
  <si>
    <t>Entire Luminaire Alteration</t>
  </si>
  <si>
    <t>Rated Power Reduction</t>
  </si>
  <si>
    <t>C. COMPLIANCE RESULTS</t>
  </si>
  <si>
    <t>A. GENERAL INFORMATION</t>
  </si>
  <si>
    <t>D. EXCEPTIONAL CONDITIONS</t>
  </si>
  <si>
    <t>E. ADDITIONAL REMARKS</t>
  </si>
  <si>
    <t>B. PROJECT SCOPE</t>
  </si>
  <si>
    <t>Not Required - Installing as PAF</t>
  </si>
  <si>
    <t>§130.1(c)</t>
  </si>
  <si>
    <t>§130.1(d)</t>
  </si>
  <si>
    <t>§140.6(d)</t>
  </si>
  <si>
    <t>Plan Sheet Showing Daylit Zones:</t>
  </si>
  <si>
    <t>* NOTES: Controls with a * require a note in the space below explaining how compliance is achieved.</t>
  </si>
  <si>
    <t>Exempt *</t>
  </si>
  <si>
    <t>Other *</t>
  </si>
  <si>
    <t>Partial Off *</t>
  </si>
  <si>
    <t>If a selection marked with * is made but the user does not input text into this box, the Controls Compliance in Table C. should say "DOES NOT COMPLY".</t>
  </si>
  <si>
    <t>If the user does not select any * control but does complete at least 1 line on this table, Controls Compliance in Table C. should say "COMPLIES"</t>
  </si>
  <si>
    <t>Label</t>
  </si>
  <si>
    <t>Table Title</t>
  </si>
  <si>
    <t>Trigger within:</t>
  </si>
  <si>
    <t>Table A</t>
  </si>
  <si>
    <t>General Information</t>
  </si>
  <si>
    <t>ALWAYS</t>
  </si>
  <si>
    <t>Table B</t>
  </si>
  <si>
    <t>Project Scope</t>
  </si>
  <si>
    <t>Table C</t>
  </si>
  <si>
    <t>Compliance Results</t>
  </si>
  <si>
    <t>Table D</t>
  </si>
  <si>
    <t xml:space="preserve">Exceptional Conditions </t>
  </si>
  <si>
    <t>Table E</t>
  </si>
  <si>
    <t>Additional Remarks</t>
  </si>
  <si>
    <t>Table F</t>
  </si>
  <si>
    <t>Table G</t>
  </si>
  <si>
    <t>Table H</t>
  </si>
  <si>
    <t>Table I</t>
  </si>
  <si>
    <t>Lighting Power Allowance: Complete Building or Area Category Methods</t>
  </si>
  <si>
    <t>Table J</t>
  </si>
  <si>
    <t>Table K</t>
  </si>
  <si>
    <t>Table L</t>
  </si>
  <si>
    <t>Tailored Method General Lighting Power Allowance</t>
  </si>
  <si>
    <t>Table M</t>
  </si>
  <si>
    <t>Table N</t>
  </si>
  <si>
    <t>Additional Lighting Allowance: Tailored Wall Display</t>
  </si>
  <si>
    <t>Table O</t>
  </si>
  <si>
    <t>Additional Lighting Allowance: Tailored Floor and Task Lighting</t>
  </si>
  <si>
    <t>Table P</t>
  </si>
  <si>
    <t>Additional Lighting Allowance: Tailored Ornamental/ Special Effects</t>
  </si>
  <si>
    <t>Table Q</t>
  </si>
  <si>
    <t>Additional Lighting Allowance: Tailored Very Valuable Merchandise</t>
  </si>
  <si>
    <t>Table R</t>
  </si>
  <si>
    <t>Table S</t>
  </si>
  <si>
    <t>Declaration of Required Certificates of Installation</t>
  </si>
  <si>
    <t>Declaration of Required Certificates of Acceptance</t>
  </si>
  <si>
    <t>-</t>
  </si>
  <si>
    <t>Indoor Lighting Fixture Schedule</t>
  </si>
  <si>
    <t>Remove Last</t>
  </si>
  <si>
    <t>Add Row</t>
  </si>
  <si>
    <t>Duplicate Row</t>
  </si>
  <si>
    <t>Controls Compliance (See Table H for Details)</t>
  </si>
  <si>
    <t>F. INDOOR LIGHTING FIXTURE SCHEDULE</t>
  </si>
  <si>
    <t>I. LIGHTING POWER ALLOWANCE: COMPLETE BUILDING OR AREA CATEGORY METHODS</t>
  </si>
  <si>
    <t>Portable Ltg</t>
  </si>
  <si>
    <t xml:space="preserve">TOTALS: </t>
  </si>
  <si>
    <t>01</t>
  </si>
  <si>
    <t>02</t>
  </si>
  <si>
    <t>03</t>
  </si>
  <si>
    <t>04</t>
  </si>
  <si>
    <t>05</t>
  </si>
  <si>
    <t>Auto fills from Tbl I.</t>
  </si>
  <si>
    <t>This table includes remarks made by the permit applicant to the Authority Having Jurisdiction.</t>
  </si>
  <si>
    <t>ALWAYS except for RPR</t>
  </si>
  <si>
    <t>COMPLIES with Exceptional Conditions or COMPLIES or DOES NOT COMPLY</t>
  </si>
  <si>
    <t>COMPLIES or DOES NOT COMPLY or NOT APPLICABLE</t>
  </si>
  <si>
    <t>This table is auto-filled with uneditable comments because of selections made or data entered in tables throughout the form.</t>
  </si>
  <si>
    <t>(See Table K)</t>
  </si>
  <si>
    <t>(See Table J)</t>
  </si>
  <si>
    <t>(See Table I)</t>
  </si>
  <si>
    <t>06</t>
  </si>
  <si>
    <t>07</t>
  </si>
  <si>
    <t>08</t>
  </si>
  <si>
    <t>09</t>
  </si>
  <si>
    <t>10</t>
  </si>
  <si>
    <t>11</t>
  </si>
  <si>
    <t>12</t>
  </si>
  <si>
    <t>13</t>
  </si>
  <si>
    <t>14</t>
  </si>
  <si>
    <t>Dropdown list for 03</t>
  </si>
  <si>
    <t>1. Special Task (Labs)</t>
  </si>
  <si>
    <t>2. Special Task (Other)</t>
  </si>
  <si>
    <t>3. Ornamental</t>
  </si>
  <si>
    <t>4. Precision Work</t>
  </si>
  <si>
    <t>5. White/chalk Board</t>
  </si>
  <si>
    <t>6. Accent/ Display</t>
  </si>
  <si>
    <t>7. Decorative</t>
  </si>
  <si>
    <t>8. Videoconferencing</t>
  </si>
  <si>
    <t>Extra Allowance (Watts)</t>
  </si>
  <si>
    <t>calculated as 04x05</t>
  </si>
  <si>
    <t>Luminaire Name or Item Tag</t>
  </si>
  <si>
    <t>drop down from Table F</t>
  </si>
  <si>
    <t>Number of Luminaires</t>
  </si>
  <si>
    <t>Total Design Watts</t>
  </si>
  <si>
    <t>calculated as 08x09</t>
  </si>
  <si>
    <t>Autofill from Table F based on 07</t>
  </si>
  <si>
    <t>Total Additional Allowance for this area:</t>
  </si>
  <si>
    <t>Total Design Watts:</t>
  </si>
  <si>
    <t>Applicable Function Areas</t>
  </si>
  <si>
    <t>(1) Auditorium Area, (2) Civic Meeting Place, (3) Convention, Conf., Multipurpose, (4) Dining, (5) Financial Transaction, (6)Library, (7) Lobby, (8) Lounge, (9) Malls &amp; Atria, (10) Religious worship, (11) Theatre, (12) Hotel Function, (13) Waiting</t>
  </si>
  <si>
    <t>(1) Grocery sales, (2) Retail Merch sales</t>
  </si>
  <si>
    <t>Videoconferencing studio</t>
  </si>
  <si>
    <t>Area Controls §130.1(a)</t>
  </si>
  <si>
    <t>Shut-Off Controls §130.1(c)</t>
  </si>
  <si>
    <t>2A</t>
  </si>
  <si>
    <t>2B</t>
  </si>
  <si>
    <t>2C</t>
  </si>
  <si>
    <t>3A*</t>
  </si>
  <si>
    <t>3B*</t>
  </si>
  <si>
    <t>4*</t>
  </si>
  <si>
    <t>(See Table F)</t>
  </si>
  <si>
    <t>Autofill from Table F based on 05</t>
  </si>
  <si>
    <t xml:space="preserve">Default W/LF </t>
  </si>
  <si>
    <t>VA of current limiter</t>
  </si>
  <si>
    <t>CEC Default</t>
  </si>
  <si>
    <t>Retail (50%)</t>
  </si>
  <si>
    <t>Office (50%)</t>
  </si>
  <si>
    <t>Whole Building Timeswitch</t>
  </si>
  <si>
    <t>Hotel (50%)</t>
  </si>
  <si>
    <t>Whole Building "Other" *</t>
  </si>
  <si>
    <t>All Other (35%)</t>
  </si>
  <si>
    <t>See Area/Space Level Controls</t>
  </si>
  <si>
    <t>Add Luminaire</t>
  </si>
  <si>
    <t>Luminaires Controlled for PAF Credit</t>
  </si>
  <si>
    <t xml:space="preserve">Lighting Controlled (Watts) </t>
  </si>
  <si>
    <t>Pick up to one</t>
  </si>
  <si>
    <t>Additional Control Credit Allowance         (Watts)</t>
  </si>
  <si>
    <t>x</t>
  </si>
  <si>
    <t>Track Wattage</t>
  </si>
  <si>
    <t>Complete Track Description</t>
  </si>
  <si>
    <t>Once the track wattage is calculated in Table G, that value autofills the track "watts per luminaire" in Table F. The Table G options will have to be repeated for each track fixture type user input in Table F.</t>
  </si>
  <si>
    <t>User input</t>
  </si>
  <si>
    <t>auto calculated</t>
  </si>
  <si>
    <t>From another Table</t>
  </si>
  <si>
    <t>From look up table</t>
  </si>
  <si>
    <t>Complete Building §140.6(c)1</t>
  </si>
  <si>
    <t>Area Category §140.6(c)2</t>
  </si>
  <si>
    <t>Lighting in conditioned           and unconditioned spaces must not be combined for compliance per §140.6(b)1.</t>
  </si>
  <si>
    <t>Complete Luminaire Description</t>
  </si>
  <si>
    <t>15</t>
  </si>
  <si>
    <t>16</t>
  </si>
  <si>
    <t>CERTIFICATE OF COMPLIANCE</t>
  </si>
  <si>
    <t>Total Watts</t>
  </si>
  <si>
    <t>OR</t>
  </si>
  <si>
    <t>If F is triggered, so is H.</t>
  </si>
  <si>
    <t>sum of column 10 for space</t>
  </si>
  <si>
    <t>sum of column 06 for space</t>
  </si>
  <si>
    <t>General Lighting Power Allowance</t>
  </si>
  <si>
    <t xml:space="preserve">Additional "Use it or lose it" Allowances </t>
  </si>
  <si>
    <t>Total Allowed Watts using Tailored Method</t>
  </si>
  <si>
    <t>Calculated General Lighting Power Allowance</t>
  </si>
  <si>
    <t>Primary Function Area per Table 140.6-D</t>
  </si>
  <si>
    <t>Illuminance Value (LUX)</t>
  </si>
  <si>
    <t>Room Configuration</t>
  </si>
  <si>
    <t>Area (ft2)</t>
  </si>
  <si>
    <t>Table L (below)</t>
  </si>
  <si>
    <t>17</t>
  </si>
  <si>
    <t>18</t>
  </si>
  <si>
    <r>
      <t>Watts per luminaire</t>
    </r>
    <r>
      <rPr>
        <vertAlign val="superscript"/>
        <sz val="9"/>
        <rFont val="Calibri"/>
        <family val="2"/>
        <scheme val="minor"/>
      </rPr>
      <t>1</t>
    </r>
  </si>
  <si>
    <t>Scope of Work</t>
  </si>
  <si>
    <t>My Project Consists of (check all that apply):</t>
  </si>
  <si>
    <t>Excluded per §140.6(a)3</t>
  </si>
  <si>
    <t>Field Inspector</t>
  </si>
  <si>
    <t>Pass</t>
  </si>
  <si>
    <t>Fail</t>
  </si>
  <si>
    <t>i</t>
  </si>
  <si>
    <t>ii</t>
  </si>
  <si>
    <t>iii</t>
  </si>
  <si>
    <t>iv</t>
  </si>
  <si>
    <t>Volt-Ampere Rating (as watts)</t>
  </si>
  <si>
    <t>This shows up if Method (iii) is selected above&gt;&gt;&gt;</t>
  </si>
  <si>
    <t>This shows up if Method (iv) is selected above&gt;&gt;&gt;</t>
  </si>
  <si>
    <t xml:space="preserve">Interlocked Systems </t>
  </si>
  <si>
    <t>§140.6(a)1</t>
  </si>
  <si>
    <t>Room Height (ft)</t>
  </si>
  <si>
    <t>Room Cavity Ratio (RCR)</t>
  </si>
  <si>
    <t>Description of Display Case</t>
  </si>
  <si>
    <t>Area of Display Case (ft2)</t>
  </si>
  <si>
    <t>DESIGN WATTS</t>
  </si>
  <si>
    <t>Watts per Luminaire</t>
  </si>
  <si>
    <t># of Luminaires</t>
  </si>
  <si>
    <t>pull down from Table F.</t>
  </si>
  <si>
    <t>auto fill from Table F</t>
  </si>
  <si>
    <t>Support Areas</t>
  </si>
  <si>
    <t>Area (ft²)</t>
  </si>
  <si>
    <t xml:space="preserve">Area (ft²) </t>
  </si>
  <si>
    <t>(Alteration type pull down)</t>
  </si>
  <si>
    <t xml:space="preserve">Track Lighting has been included in this project, details are provided in Table G.  </t>
  </si>
  <si>
    <t>Total Designed Watts CONDITIONED SPACES:</t>
  </si>
  <si>
    <t>Total Designed Watts UNCONDITIONED SPACES:</t>
  </si>
  <si>
    <t>This shows up if Method (i) is selected above&gt;&gt;&gt;</t>
  </si>
  <si>
    <t>H. INDOOR LIGHTING CONTROLS (Not Including PAFs)</t>
  </si>
  <si>
    <t>Text from this box should show up in the D. Exceptional Conditions box &amp; the Controls Compliance in Table C. should say "Complies with Exceptional Conditions".</t>
  </si>
  <si>
    <t>(ft²)</t>
  </si>
  <si>
    <t>Total Design Watts for this Area:</t>
  </si>
  <si>
    <t xml:space="preserve">Primary Function Area </t>
  </si>
  <si>
    <t>IF column 05 = Rectangular:
    "Room Length (ft)"
ELSE IF column 05 = Non-Rectangular:
    "Not Applicable"</t>
  </si>
  <si>
    <t>IF column 05 = Rectangular:
    "Room Width (ft)"
ELSE IF column 05 = Non-Rectangular:
    "Perimeter (ft)"</t>
  </si>
  <si>
    <t>Total Additional Allowance (Watts) CONDITIONED SPACES:</t>
  </si>
  <si>
    <t>Total Additional Allowance (Watts) UNCONDITIONED SPACES:</t>
  </si>
  <si>
    <t>CALCULATED ALLOWANCE (Watts)</t>
  </si>
  <si>
    <t>Wall Display Length (lf)</t>
  </si>
  <si>
    <t>Wall Display Density (W/lf)</t>
  </si>
  <si>
    <t>Mounting Height (ft)</t>
  </si>
  <si>
    <t>Mounting Height Factor</t>
  </si>
  <si>
    <t>Additional Allowance (Watts)</t>
  </si>
  <si>
    <t>Add Luminaires</t>
  </si>
  <si>
    <t>Allowed Density (W/ft²)</t>
  </si>
  <si>
    <t>NA8 Default</t>
  </si>
  <si>
    <t>Mfr. Spec¹</t>
  </si>
  <si>
    <t>Other</t>
  </si>
  <si>
    <t>This dropdown will customize based on whether complete building or area category is chosen in Table B (same as Table I column 02)</t>
  </si>
  <si>
    <t>This value will be determined based on illuminance value and room cavity ratio</t>
  </si>
  <si>
    <t>Drop down from Table F</t>
  </si>
  <si>
    <t>auto fill from Table F based on 03 selection</t>
  </si>
  <si>
    <t>Auditorium Area</t>
  </si>
  <si>
    <t>Civic Meeting Place</t>
  </si>
  <si>
    <t>Convention Area</t>
  </si>
  <si>
    <t>Conference Area</t>
  </si>
  <si>
    <t>Multipurpose Area</t>
  </si>
  <si>
    <t>Meeting Center Area</t>
  </si>
  <si>
    <t>Dining Areas</t>
  </si>
  <si>
    <t>Exhibit, Museum Areas</t>
  </si>
  <si>
    <t>Financial Transaction Area</t>
  </si>
  <si>
    <t>Grocery Store Area</t>
  </si>
  <si>
    <t>Hotel Function Area</t>
  </si>
  <si>
    <t>Hotel Lobby</t>
  </si>
  <si>
    <t>Main Entry Lobby</t>
  </si>
  <si>
    <t>Lounge Area</t>
  </si>
  <si>
    <t>Malls and Atria</t>
  </si>
  <si>
    <t>Religious Worship Area</t>
  </si>
  <si>
    <t>Retail Merchandise Sales</t>
  </si>
  <si>
    <t>Showroom Area</t>
  </si>
  <si>
    <t>Performance Theater</t>
  </si>
  <si>
    <t>Transportation Function Area</t>
  </si>
  <si>
    <t>Waiting Area</t>
  </si>
  <si>
    <t>Rectangular</t>
  </si>
  <si>
    <t>Non-Rectangular</t>
  </si>
  <si>
    <t>Total Conditioned Floor Area (ft²)</t>
  </si>
  <si>
    <t>Total Unconditioned Floor Area (ft²)</t>
  </si>
  <si>
    <t>Design Watts</t>
  </si>
  <si>
    <t>Multi-Level Controls §130.1(b)</t>
  </si>
  <si>
    <t>Bi-level Switch</t>
  </si>
  <si>
    <t>Partial On *</t>
  </si>
  <si>
    <t>Vacancy</t>
  </si>
  <si>
    <t>EMCS</t>
  </si>
  <si>
    <t>Allowed Density (W/ft²) or (W/lf)</t>
  </si>
  <si>
    <t xml:space="preserve">Total General Power Allowance (Watts) CONDITIONED SPACES: </t>
  </si>
  <si>
    <t xml:space="preserve">Total General Power Allowance (Watts) UNCONDITIONED SPACES: </t>
  </si>
  <si>
    <t>autofilled by 03 dropdown</t>
  </si>
  <si>
    <t>Motion Picture Theater</t>
  </si>
  <si>
    <t>if PAF1 is checked:
    PAF += 0.10
if PAF2A is checked:
    PAF += 0.40
if PAF2B is checked:
    PAF += 0.30
if PAF2C is checked:
    PAF += 0.20
if PAF3A is checked:
    PAF += 0.10
if PAF3B is checked:
    PAF += 0.05
if PAF4 is checked:
    PAF += 0.05</t>
  </si>
  <si>
    <t>PAF Calculation</t>
  </si>
  <si>
    <t>if(Calculation Method in Table B = "Complete Building"):</t>
  </si>
  <si>
    <t xml:space="preserve">		"Auditorium Building"</t>
  </si>
  <si>
    <t xml:space="preserve">		"Classroom Building"</t>
  </si>
  <si>
    <t xml:space="preserve">		"Commercial and Industrial Storage Building"</t>
  </si>
  <si>
    <t xml:space="preserve">		"Convention Center Building"</t>
  </si>
  <si>
    <t xml:space="preserve">		"Financial Center Building"</t>
  </si>
  <si>
    <t xml:space="preserve">		"General Commercial Building/Industrial Work Building"</t>
  </si>
  <si>
    <t xml:space="preserve">		"Grocery Store Building"</t>
  </si>
  <si>
    <t xml:space="preserve">		"Library Building"</t>
  </si>
  <si>
    <t xml:space="preserve">		"Medical Building/Clinic Building"</t>
  </si>
  <si>
    <t xml:space="preserve">		"Office Building"</t>
  </si>
  <si>
    <t xml:space="preserve">		"Parking Garage Building"</t>
  </si>
  <si>
    <t xml:space="preserve">		"Religious Facility Building"</t>
  </si>
  <si>
    <t xml:space="preserve">		"Restaurant Building"</t>
  </si>
  <si>
    <t xml:space="preserve">		"School Building"</t>
  </si>
  <si>
    <t xml:space="preserve">		"Theater Building"</t>
  </si>
  <si>
    <t xml:space="preserve">		"All Other Building"</t>
  </si>
  <si>
    <t xml:space="preserve">		"Auditorium"</t>
  </si>
  <si>
    <t xml:space="preserve">		"Auto Repair"</t>
  </si>
  <si>
    <t xml:space="preserve">		"Beauty Salon"</t>
  </si>
  <si>
    <t xml:space="preserve">		"Civic Meeting Place"</t>
  </si>
  <si>
    <t xml:space="preserve">		"Classroom, Lecture, Training, Vocational"</t>
  </si>
  <si>
    <t xml:space="preserve">		"Commercial and Industrial Storage"</t>
  </si>
  <si>
    <t xml:space="preserve">		"Commercial and Industrial Storage (refrigerated)"</t>
  </si>
  <si>
    <t xml:space="preserve">		"Convention, Conference, Multipurpose, and Meeting Center"</t>
  </si>
  <si>
    <t xml:space="preserve">		"Corridor, Restroom, Stair, and Support"</t>
  </si>
  <si>
    <t xml:space="preserve">		"Dining"</t>
  </si>
  <si>
    <t xml:space="preserve">		"Electrical, Mechanical, Telephone Rooms"</t>
  </si>
  <si>
    <t xml:space="preserve">		"Exercise Center, Gymnasium"</t>
  </si>
  <si>
    <t xml:space="preserve">		"Exhibit, Museum"</t>
  </si>
  <si>
    <t xml:space="preserve">		"Financial Transaction"</t>
  </si>
  <si>
    <t xml:space="preserve">		"General Commercial and Industrial Work - Low Bay"</t>
  </si>
  <si>
    <t xml:space="preserve">		"General Commercial and Industrial Work - High Bay"</t>
  </si>
  <si>
    <t xml:space="preserve">		"General Commercial and Industrial Work - Precision"</t>
  </si>
  <si>
    <t xml:space="preserve">		"Grocery Sales"</t>
  </si>
  <si>
    <t xml:space="preserve">		"Hotel Function"</t>
  </si>
  <si>
    <t xml:space="preserve">		"Kitchen, Food Preparation"</t>
  </si>
  <si>
    <t xml:space="preserve">		"Laboratory Area, Scientific"</t>
  </si>
  <si>
    <t xml:space="preserve">		"Laundry"</t>
  </si>
  <si>
    <t xml:space="preserve">		"Library - Reading Area"</t>
  </si>
  <si>
    <t xml:space="preserve">		"Library - Stack Area"</t>
  </si>
  <si>
    <t xml:space="preserve">		"Hotel Lobby"</t>
  </si>
  <si>
    <t xml:space="preserve">		"Main Entry Lobby"</t>
  </si>
  <si>
    <t xml:space="preserve">		"Locker/Dressing Room"</t>
  </si>
  <si>
    <t xml:space="preserve">		"Lounge"</t>
  </si>
  <si>
    <t xml:space="preserve">		"Malls and Atria"</t>
  </si>
  <si>
    <t xml:space="preserve">		"Medical and Clinical Care"</t>
  </si>
  <si>
    <t xml:space="preserve">		"Office (&gt; 250 square feet)"</t>
  </si>
  <si>
    <t xml:space="preserve">		"Office (&lt;= 250 square feet)"</t>
  </si>
  <si>
    <t xml:space="preserve">		"Parking Garage - Parking Area"</t>
  </si>
  <si>
    <t xml:space="preserve">		"Parking Garage - Dedicated Ramps"</t>
  </si>
  <si>
    <t xml:space="preserve">		"Parking Garage - Daylight Adaption Zones"</t>
  </si>
  <si>
    <t xml:space="preserve">		"Religious Worship"</t>
  </si>
  <si>
    <t xml:space="preserve">		"Retail Merchandise Sales, Wholesale Showroom"</t>
  </si>
  <si>
    <t xml:space="preserve">		"Theater - Motion Picture"</t>
  </si>
  <si>
    <t xml:space="preserve">		"Theater - Performance"</t>
  </si>
  <si>
    <t xml:space="preserve">		"Transportation - Concourse &amp; Baggage"</t>
  </si>
  <si>
    <t xml:space="preserve">		"Transportation - Ticketing"</t>
  </si>
  <si>
    <t xml:space="preserve">		"Videoconferencing Studio"</t>
  </si>
  <si>
    <t xml:space="preserve">		"Waiting Area"</t>
  </si>
  <si>
    <t>else if (Calculation Method in Table B = "Area Category" or Calculation Method in Table B = "Area Category + Tailored"):</t>
  </si>
  <si>
    <t>Parking Garage - Parking Area</t>
  </si>
  <si>
    <t>10. ATM</t>
  </si>
  <si>
    <t>Laboratory Area, Scientific</t>
  </si>
  <si>
    <t>(1) Auto repair area, (2) Electrical, Mechanical, Telephone rooms, (3) General Commercial and Industrial Work - Low Bay, (4) General Commercial and Industrial Work - High Bay, (5) General Commercial and Industrial Work - Precision</t>
  </si>
  <si>
    <t>(1) General Commercial and Industrial Work - Low Bay, (2) General Commercial and Industrial Work - High Bay, (3) General Commercial and Industrial Work - Precision</t>
  </si>
  <si>
    <t>Classroom, Lecture, Training, Vocational</t>
  </si>
  <si>
    <t>IF 05="Rectangular"
    RCR = (5*Height*(Length+Width))/(Length*Width)
ELSE:
   RCR = 2.5*Height*Width/07</t>
  </si>
  <si>
    <t>≥ 16 feet</t>
  </si>
  <si>
    <t>12 to 16 feet</t>
  </si>
  <si>
    <t>&lt; 16 feet</t>
  </si>
  <si>
    <t>if (col06 == "≥ 16 feet"):
  "0.77";
else if (col06 == "12 to 16 feet"):
  "0.87";
else:
  "1";</t>
  </si>
  <si>
    <t>if (Calculation Method in Table B = "Complete Building"):</t>
  </si>
  <si>
    <t>Complete Building or Area Category Primary Function Area Dropdown List</t>
  </si>
  <si>
    <t>LPD</t>
  </si>
  <si>
    <t xml:space="preserve">Add Footnote button to show up IF the primary function area is either "Retail Merchandise Sales, Wholesale Showroom" OR "Grocery Sales".  </t>
  </si>
  <si>
    <t>Pressing this button essentially duplicates the space in this table (but leaves columns 03-10 uncompleted for user to complete)- see pic below.</t>
  </si>
  <si>
    <t>Dropdown (See below).  Customize based on Function Area in 02</t>
  </si>
  <si>
    <t>this table actually won't show up if table B only includes a Rated Power Reduction compliance method.</t>
  </si>
  <si>
    <t>Note:</t>
  </si>
  <si>
    <t>autofill from Table F</t>
  </si>
  <si>
    <t>Triggers Table J</t>
  </si>
  <si>
    <t>These rows show up if Room Configuration is selected above&gt;&gt;&gt;</t>
  </si>
  <si>
    <t>If user selects anything in the row for the space with a *, the Space Name (uneditable) should show up in Notes section.  If they unselect the *, the space name should dissapear.</t>
  </si>
  <si>
    <t>EX: Conference 1: Primary/Skylit Daylighting: Exempt because less than 120 watts general lighting; EXCEPTION 1 to §130.1(d)2</t>
  </si>
  <si>
    <t>only shows up for alterations &gt;&gt;</t>
  </si>
  <si>
    <t>Triggers Table F, Table H, and Table I</t>
  </si>
  <si>
    <t xml:space="preserve">Table H. indicates a control requiring a note describing the compliance approach, but no notes have been entered.  </t>
  </si>
  <si>
    <t xml:space="preserve">Additional power allowance for portable lighting in offices has been indicated on Table I, however Table J has not been completed to calculate the allowance.  </t>
  </si>
  <si>
    <t xml:space="preserve">Track lighting has been indicated on Table F, however Table G has not been completed to calculate the allowance.  </t>
  </si>
  <si>
    <t>If the user changes radio button in Table T, a note saying "Selections made in Table T have been changed by the permit applicant.  See Table E. Additional Remarks for permit applicant's explaination." should show up in Table D.</t>
  </si>
  <si>
    <t>User entered Notes in Table H will show up in Table D.</t>
  </si>
  <si>
    <t>QUALIFYING FLOOR AREA</t>
  </si>
  <si>
    <t>QUALIFYING DISPLAY CASE AREA</t>
  </si>
  <si>
    <t>Calculated Allowance (Watts):</t>
  </si>
  <si>
    <t>autofill Total Design Watts or Calculated Allowance, whichever is less</t>
  </si>
  <si>
    <t>sum of Total Additional Allowance for whole table</t>
  </si>
  <si>
    <r>
      <rPr>
        <sz val="10"/>
        <rFont val="Wingdings"/>
        <charset val="2"/>
      </rPr>
      <t>¨</t>
    </r>
    <r>
      <rPr>
        <sz val="10"/>
        <rFont val="Calibri"/>
        <family val="2"/>
      </rPr>
      <t xml:space="preserve"> Special Function Areas
</t>
    </r>
    <r>
      <rPr>
        <sz val="10"/>
        <color rgb="FFFF0000"/>
        <rFont val="Calibri"/>
        <family val="2"/>
      </rPr>
      <t>Triggers Table M</t>
    </r>
  </si>
  <si>
    <t>Yes</t>
  </si>
  <si>
    <t>No</t>
  </si>
  <si>
    <t>Form/Title</t>
  </si>
  <si>
    <t>NRCI-LTI-01-E - Must be submitted for all buildings</t>
  </si>
  <si>
    <t xml:space="preserve">NRCI-LTI-02-E - Must be submitted for a lighting control system, or for an Energy Management Control System (EMCS), to be recognized for compliance. </t>
  </si>
  <si>
    <t xml:space="preserve">NRCI-LTI-04-E - Must be submitted for two interlocked systems serving an auditorium, a convention center, a conference room, a multipurpose room, or a theater to be recognized for compliance. </t>
  </si>
  <si>
    <t>NRCI-LTI-05-E - Must be submitted for a Power Adjustment Factor (PAF) to be recognized for compliance.</t>
  </si>
  <si>
    <t xml:space="preserve">NRCI-LTI-06-E - Must be submitted for additional wattage installed in a video conferencing studio to be recognized for compliance. </t>
  </si>
  <si>
    <t>NRCA-LTI-02-A - Must be submitted for occupancy sensors and automatic time switch controls.</t>
  </si>
  <si>
    <t>NRCA-LTI-03-A - Must be submitted for automatic daylight controls.</t>
  </si>
  <si>
    <t>NRCA-LTI-04-A - Must be submitted for demand responsive lighting controls.</t>
  </si>
  <si>
    <t>NRCA-LTI-05-A - Must be submitted for institutional tuning power adjustment factor (PAF).</t>
  </si>
  <si>
    <t>DOCUMENTATION AUTHOR'S DECLARATION STATEMENT</t>
  </si>
  <si>
    <t>Documentation Author Name:</t>
  </si>
  <si>
    <t>Company:</t>
  </si>
  <si>
    <t>Address:</t>
  </si>
  <si>
    <t>City/State/Zip:</t>
  </si>
  <si>
    <t>Documentation Author Signature:</t>
  </si>
  <si>
    <t>Signature Date:</t>
  </si>
  <si>
    <t>CEA/ HERS Certification Identification (if applicable):</t>
  </si>
  <si>
    <t>Phone:</t>
  </si>
  <si>
    <t>Responsible Designer Name:</t>
  </si>
  <si>
    <t>Responsible Designer Signature:</t>
  </si>
  <si>
    <t>Date Signed:</t>
  </si>
  <si>
    <t>License:</t>
  </si>
  <si>
    <t>RESPONSIBLE PERSON'S DECLARATION STATEMENT  
 I certify the following under penalty of perjury, under the laws of the State of California: 
1. The information provided on this Certificate of Compliance is true and correct.
2. I am eligible under Division 3 of the Business and Professions Code to accept responsibility for the building design or system design identified on this Certificate of Compliance (responsible designer)
3. The energy features and performance specifications, materials, components, and manufactured devices for the building design or system design identified on this Certificate of Compliance conform to the requirements of Title 24, Part 1 and Part 6 of the California Code of Regulations.
4. The building design features or system design features identified on this Certificate of Compliance are consistent with the information provided on other applicable compliance documents, worksheets, calculations, plans and specifications submitted to the enforcement agency for approval with this building permit application.
5. I will ensure that a completed signed copy of this Certificate of Compliance shall be made available with the building permit(s) issued for the building, and made available to the enforcement agency for all applicable inspections. I understand that a completed signed copy of this Certificate of Compliance is required to be included with the documentation the builder provides to the building owner at occupancy.</t>
  </si>
  <si>
    <t>Tool Tip:</t>
  </si>
  <si>
    <t>Designed Wattage: Conditioned Spaces</t>
  </si>
  <si>
    <t>Designed Wattage: Unconditioned Spaces</t>
  </si>
  <si>
    <t>Indoor Lighting Controls (Not Including PAFs)</t>
  </si>
  <si>
    <t>Documentation Author's Declaration Statement</t>
  </si>
  <si>
    <t>Page 2 of ??</t>
  </si>
  <si>
    <t>NRCC-LTI-E</t>
  </si>
  <si>
    <t>NRCC-LTI-E (Created XX/XX)</t>
  </si>
  <si>
    <t>&gt;</t>
  </si>
  <si>
    <t>Conditioned:</t>
  </si>
  <si>
    <t>Unconditioned:</t>
  </si>
  <si>
    <r>
      <t xml:space="preserve">Total Allowed </t>
    </r>
    <r>
      <rPr>
        <sz val="10"/>
        <rFont val="Calibri"/>
        <family val="2"/>
      </rPr>
      <t xml:space="preserve">(Watts) </t>
    </r>
  </si>
  <si>
    <t>Allowed Lighting Power per §140.6(b) (Watts)</t>
  </si>
  <si>
    <t>Adjustments</t>
  </si>
  <si>
    <t>Tailored §140.6(c)3
(+)</t>
  </si>
  <si>
    <t>Total Designed
(Watts)</t>
  </si>
  <si>
    <t>PAF Lighting Control Credits §140.6(a)2
(-)</t>
  </si>
  <si>
    <t>Allowed Density 
(W/ft2)</t>
  </si>
  <si>
    <t>From Table below</t>
  </si>
  <si>
    <t>calculated as LPD x 04 (LPD is determined based on 02 selection)</t>
  </si>
  <si>
    <t>Power Adjustment: Lighting Control Credit (PAF)</t>
  </si>
  <si>
    <t>Occupancy Types Within Project (select all that apply):</t>
  </si>
  <si>
    <r>
      <t>Total Area of Work (ft</t>
    </r>
    <r>
      <rPr>
        <b/>
        <vertAlign val="superscript"/>
        <sz val="10"/>
        <color rgb="FF231F20"/>
        <rFont val="Calibri"/>
        <family val="2"/>
      </rPr>
      <t>2</t>
    </r>
    <r>
      <rPr>
        <b/>
        <sz val="10"/>
        <color rgb="FF231F20"/>
        <rFont val="Calibri"/>
        <family val="2"/>
      </rPr>
      <t>)</t>
    </r>
  </si>
  <si>
    <t>New Lighting System- Parking Garage</t>
  </si>
  <si>
    <t>only dropdown choice is "Complete Building"</t>
  </si>
  <si>
    <t>&lt;&lt;&lt;</t>
  </si>
  <si>
    <t>Voltage of branch circuit</t>
  </si>
  <si>
    <t>Sum of Ampere ratings for all devices on panel</t>
  </si>
  <si>
    <t xml:space="preserve">The conditioned and/or unconditioned floor area entered in Table A. does not match the total areas entered in Table B or Table I. </t>
  </si>
  <si>
    <t>Included</t>
  </si>
  <si>
    <t>N/A</t>
  </si>
  <si>
    <t>Exercise Center, Gymnasium</t>
  </si>
  <si>
    <t>Medical and Clinical Care</t>
  </si>
  <si>
    <t>Police Stations and Fire Stations</t>
  </si>
  <si>
    <t>Public rest areas along state and federal roadway</t>
  </si>
  <si>
    <t>Primary Function Area per 140.6(c)3H</t>
  </si>
  <si>
    <t>illuminance Value (LUX)</t>
  </si>
  <si>
    <t>PAF x col06</t>
  </si>
  <si>
    <t>Other¹</t>
  </si>
  <si>
    <t>Auth. Personel</t>
  </si>
  <si>
    <t>Occ. Sensor</t>
  </si>
  <si>
    <t xml:space="preserve">See Bldg Lvl </t>
  </si>
  <si>
    <t>Auto Timeswitch</t>
  </si>
  <si>
    <t>Healthcare</t>
  </si>
  <si>
    <t>D14</t>
  </si>
  <si>
    <t>This shows up if Method (ii) is selected above&gt;&gt;&gt;</t>
  </si>
  <si>
    <t>Corridor</t>
  </si>
  <si>
    <t>if PAF5 is checked:</t>
  </si>
  <si>
    <t xml:space="preserve">    PAF +=0.05</t>
  </si>
  <si>
    <t>if PAF6 is checked:</t>
  </si>
  <si>
    <t>if PAF7 is checked:</t>
  </si>
  <si>
    <t xml:space="preserve">    PAF +=0.10</t>
  </si>
  <si>
    <t>5*</t>
  </si>
  <si>
    <t>6*</t>
  </si>
  <si>
    <t>7*</t>
  </si>
  <si>
    <r>
      <t xml:space="preserve">Total Adjusted </t>
    </r>
    <r>
      <rPr>
        <b/>
        <sz val="10"/>
        <rFont val="Calibri"/>
        <family val="2"/>
      </rPr>
      <t xml:space="preserve"> </t>
    </r>
    <r>
      <rPr>
        <sz val="10"/>
        <rFont val="Calibri"/>
        <family val="2"/>
      </rPr>
      <t xml:space="preserve">(Watts) </t>
    </r>
    <r>
      <rPr>
        <b/>
        <sz val="10"/>
        <rFont val="Calibri"/>
        <family val="2"/>
      </rPr>
      <t>*</t>
    </r>
    <r>
      <rPr>
        <sz val="10"/>
        <rFont val="Calibri"/>
        <family val="2"/>
      </rPr>
      <t xml:space="preserve">Includes Adjustments </t>
    </r>
  </si>
  <si>
    <r>
      <t>Adjusted</t>
    </r>
    <r>
      <rPr>
        <b/>
        <sz val="10"/>
        <rFont val="Calibri"/>
        <family val="2"/>
      </rPr>
      <t>Lighting Power per §140.6(a) (Watts)</t>
    </r>
  </si>
  <si>
    <t>§110.12(c)</t>
  </si>
  <si>
    <t>dropdown</t>
  </si>
  <si>
    <t>Hotel Ballroom/ Events</t>
  </si>
  <si>
    <t>Retail Sales - Grocery</t>
  </si>
  <si>
    <t>This category includes case lighting in retail merchandise sales, museums, and religious settings, where lighting of small art objects, artifacts, or valuable collections is required. The display case shall contain jewelry, coins, fine china, fine crystal, precious stones, silver, small art objects or artifacts, and/or valuable collections the display of which involves customer inspection of very fine detail from outside of a locked case. Lighting in this category must comply with the applicable requirements in §140.6(c)3J.</t>
  </si>
  <si>
    <r>
      <rPr>
        <sz val="10"/>
        <rFont val="Wingdings"/>
        <charset val="2"/>
      </rPr>
      <t>¨</t>
    </r>
    <r>
      <rPr>
        <sz val="10"/>
        <rFont val="Calibri"/>
        <family val="2"/>
      </rPr>
      <t xml:space="preserve"> Wall Display Lighting
</t>
    </r>
    <r>
      <rPr>
        <sz val="10"/>
        <color rgb="FFFF0000"/>
        <rFont val="Calibri"/>
        <family val="2"/>
      </rPr>
      <t>Triggers Table L</t>
    </r>
  </si>
  <si>
    <r>
      <rPr>
        <sz val="10"/>
        <rFont val="Wingdings"/>
        <charset val="2"/>
      </rPr>
      <t>¨</t>
    </r>
    <r>
      <rPr>
        <sz val="10"/>
        <rFont val="Calibri"/>
        <family val="2"/>
      </rPr>
      <t xml:space="preserve"> Floor Display &amp; Task Lighting
</t>
    </r>
    <r>
      <rPr>
        <sz val="10"/>
        <color rgb="FFFF0000"/>
        <rFont val="Calibri"/>
        <family val="2"/>
      </rPr>
      <t>Triggers Table M</t>
    </r>
  </si>
  <si>
    <r>
      <rPr>
        <sz val="10"/>
        <rFont val="Wingdings"/>
        <charset val="2"/>
      </rPr>
      <t>¨</t>
    </r>
    <r>
      <rPr>
        <sz val="10"/>
        <rFont val="Calibri"/>
        <family val="2"/>
      </rPr>
      <t xml:space="preserve"> Ornamental &amp; Special Effects
</t>
    </r>
    <r>
      <rPr>
        <sz val="10"/>
        <color rgb="FFFF0000"/>
        <rFont val="Calibri"/>
        <family val="2"/>
      </rPr>
      <t>Triggers Table N</t>
    </r>
  </si>
  <si>
    <r>
      <rPr>
        <sz val="10"/>
        <rFont val="Wingdings"/>
        <charset val="2"/>
      </rPr>
      <t>¨</t>
    </r>
    <r>
      <rPr>
        <sz val="10"/>
        <rFont val="Calibri"/>
        <family val="2"/>
      </rPr>
      <t xml:space="preserve"> Very Valuable Merchandise
</t>
    </r>
    <r>
      <rPr>
        <sz val="10"/>
        <color rgb="FFFF0000"/>
        <rFont val="Calibri"/>
        <family val="2"/>
      </rPr>
      <t>Triggers Table O</t>
    </r>
  </si>
  <si>
    <r>
      <rPr>
        <sz val="10"/>
        <rFont val="Wingdings"/>
        <charset val="2"/>
      </rPr>
      <t>¨</t>
    </r>
    <r>
      <rPr>
        <sz val="10"/>
        <rFont val="Calibri"/>
        <family val="2"/>
      </rPr>
      <t xml:space="preserve"> PAF
</t>
    </r>
    <r>
      <rPr>
        <sz val="10"/>
        <color rgb="FFFF0000"/>
        <rFont val="Calibri"/>
        <family val="2"/>
      </rPr>
      <t>Triggers Table P</t>
    </r>
  </si>
  <si>
    <t>K. TAILORED METHOD GENERAL LIGHTING POWER ALLOWANCE</t>
  </si>
  <si>
    <t>(See Table P)</t>
  </si>
  <si>
    <t>Rated Power Reduction Compliance (See Table Q for Details)</t>
  </si>
  <si>
    <t>Triggers Table F, Table H, and Table K</t>
  </si>
  <si>
    <t>Triggers Table F, Table H, Table I, and Table K</t>
  </si>
  <si>
    <t>Triggers Table Q</t>
  </si>
  <si>
    <t>autofill from Table I. or Table K.</t>
  </si>
  <si>
    <t>O. ADDITIONAL LIGHTING ALLOWANCE: TAILORED VERY VALUABLE MERCHANDISE</t>
  </si>
  <si>
    <t>Area Description is selected from a drop down populated from Table K, and display luminaires are selected from a drop down of all installed luminaires from Table F.</t>
  </si>
  <si>
    <t>Dropdown from Tbl K.</t>
  </si>
  <si>
    <t xml:space="preserve">N. ADDITIONAL LIGHTING ALLOWANCE: TAILORED ORNAMENTAL/SPECIAL EFFECTS                 </t>
  </si>
  <si>
    <t>Autofill based on Primary Function (in Table K) of the area</t>
  </si>
  <si>
    <t>L. ADDITIONAL LIGHTING ALLOWANCE: TAILORED WALL DISPLAY</t>
  </si>
  <si>
    <t xml:space="preserve">M. ADDITIONAL LIGHTING ALLOWANCE: TAILORED FLOOR AND TASK LIGHTING                  </t>
  </si>
  <si>
    <t>G. MODULAR LIGHTING SYSTEMS</t>
  </si>
  <si>
    <t xml:space="preserve">Simon's Note for this table: </t>
  </si>
  <si>
    <t>Applicable Qualifying Lighting System from Table 140.6-C</t>
  </si>
  <si>
    <t>J. ADDITIONAL LIGHTING ALLOWANCE: AREA CATEGORY METHOD QUALIFYING LIGHTING SYSTEM</t>
  </si>
  <si>
    <r>
      <t>Calculation Method per §130.0(c)</t>
    </r>
    <r>
      <rPr>
        <sz val="10"/>
        <color theme="1"/>
        <rFont val="Calibri"/>
        <family val="2"/>
        <scheme val="minor"/>
      </rPr>
      <t>6</t>
    </r>
  </si>
  <si>
    <t>Number of luminaires in system</t>
  </si>
  <si>
    <t>Rated Watts per luminaire</t>
  </si>
  <si>
    <t>Linear ft of track or busway</t>
  </si>
  <si>
    <t xml:space="preserve">Linear ft of track  </t>
  </si>
  <si>
    <t>Maximum rated input wattage per manufacturer</t>
  </si>
  <si>
    <t>Total W/lf  of the Track or  Busway</t>
  </si>
  <si>
    <t>Installed Luminaires vs Default 30 W/ft</t>
  </si>
  <si>
    <r>
      <t>Power supplied by driver, power supply or transformer</t>
    </r>
    <r>
      <rPr>
        <vertAlign val="superscript"/>
        <sz val="10"/>
        <color theme="1"/>
        <rFont val="Calibri"/>
        <family val="2"/>
        <scheme val="minor"/>
      </rPr>
      <t>1</t>
    </r>
  </si>
  <si>
    <r>
      <t xml:space="preserve"> Current Limiter</t>
    </r>
    <r>
      <rPr>
        <vertAlign val="superscript"/>
        <sz val="10"/>
        <color theme="1"/>
        <rFont val="Calibri"/>
        <family val="2"/>
        <scheme val="minor"/>
      </rPr>
      <t xml:space="preserve"> </t>
    </r>
    <r>
      <rPr>
        <strike/>
        <vertAlign val="superscript"/>
        <sz val="10"/>
        <color theme="1"/>
        <rFont val="Calibri"/>
        <family val="2"/>
        <scheme val="minor"/>
      </rPr>
      <t>1</t>
    </r>
  </si>
  <si>
    <r>
      <t>Overcurrent Protection Panel</t>
    </r>
    <r>
      <rPr>
        <strike/>
        <vertAlign val="superscript"/>
        <sz val="10"/>
        <color theme="1"/>
        <rFont val="Calibri"/>
        <family val="2"/>
        <scheme val="minor"/>
      </rPr>
      <t>2</t>
    </r>
  </si>
  <si>
    <t>Q. RATED POWER REDUCTION COMPLIANCE FOR ALTERATIONS</t>
  </si>
  <si>
    <r>
      <t>Alteration scope includes a one-for-one luminaire alteration within a building or tenant space of 5,000 ft</t>
    </r>
    <r>
      <rPr>
        <vertAlign val="superscript"/>
        <sz val="9"/>
        <color theme="1"/>
        <rFont val="Calibri"/>
        <family val="2"/>
        <scheme val="minor"/>
      </rPr>
      <t>2</t>
    </r>
    <r>
      <rPr>
        <sz val="9"/>
        <color theme="1"/>
        <rFont val="Calibri"/>
        <family val="2"/>
        <scheme val="minor"/>
      </rPr>
      <t xml:space="preserve"> or less per §141.0(b)2I(iii).</t>
    </r>
  </si>
  <si>
    <t>Pre-alteration Luminaire Information</t>
  </si>
  <si>
    <t>Post-alteration Luminaire Information</t>
  </si>
  <si>
    <t>Total number of Luminaires</t>
  </si>
  <si>
    <t>Total Pre-alteration Wattage</t>
  </si>
  <si>
    <t>Total Post-alteration Wattage</t>
  </si>
  <si>
    <r>
      <t>Percent Power Reduction</t>
    </r>
    <r>
      <rPr>
        <b/>
        <vertAlign val="superscript"/>
        <sz val="11"/>
        <color rgb="FF000000"/>
        <rFont val="Calibri"/>
        <family val="2"/>
        <scheme val="minor"/>
      </rPr>
      <t>2</t>
    </r>
  </si>
  <si>
    <r>
      <rPr>
        <i/>
        <vertAlign val="superscript"/>
        <sz val="11"/>
        <color rgb="FF000000"/>
        <rFont val="Calibri"/>
        <family val="2"/>
        <scheme val="minor"/>
      </rPr>
      <t>1</t>
    </r>
    <r>
      <rPr>
        <i/>
        <sz val="11"/>
        <color rgb="FF000000"/>
        <rFont val="Calibri"/>
        <family val="2"/>
        <scheme val="minor"/>
      </rPr>
      <t xml:space="preserve"> FOOTNOTE: Authority Having Jurisdiction may ask for Luminaire cut sheets to confirm wattage used for compliance per §130.0(c) </t>
    </r>
  </si>
  <si>
    <r>
      <rPr>
        <i/>
        <vertAlign val="superscript"/>
        <sz val="11"/>
        <color rgb="FF000000"/>
        <rFont val="Calibri"/>
        <family val="2"/>
        <scheme val="minor"/>
      </rPr>
      <t>2</t>
    </r>
    <r>
      <rPr>
        <i/>
        <sz val="11"/>
        <color rgb="FF000000"/>
        <rFont val="Calibri"/>
        <family val="2"/>
        <scheme val="minor"/>
      </rPr>
      <t xml:space="preserve"> Must be at least 40% to comply with §141.0(b)2I(iii)</t>
    </r>
  </si>
  <si>
    <t>Applicable Spaces</t>
  </si>
  <si>
    <t>sum of column 14</t>
  </si>
  <si>
    <t>sum of column 08</t>
  </si>
  <si>
    <t>At least one complete floor or complete tenant space includes a one-for-one luminaire alteration of 50 or less luminaires, per annum. These spaces do not need to comply with Part 6 requirements and therefore do not need to be included in tables below per Exception 6 to §141.0(b)2I.</t>
  </si>
  <si>
    <t>Exception 6 applies to all spaces within the permit application</t>
  </si>
  <si>
    <t>Mandatory Controls</t>
  </si>
  <si>
    <t>Primary Function Area</t>
  </si>
  <si>
    <t>Area Controls
§130.1(a)</t>
  </si>
  <si>
    <t xml:space="preserve">Shut-Off Controls
§130.1(c) </t>
  </si>
  <si>
    <t>19</t>
  </si>
  <si>
    <t>* NOTES: Controls with a * require a note in the space below explaining how compliance is achieved</t>
  </si>
  <si>
    <t>See dropdown</t>
  </si>
  <si>
    <t>Function Area Dropdown</t>
  </si>
  <si>
    <t>Use Area Category List</t>
  </si>
  <si>
    <t>Area Controls Dropdown</t>
  </si>
  <si>
    <t>Shutoff Controls Dropdown</t>
  </si>
  <si>
    <t>Authorized Personnel</t>
  </si>
  <si>
    <t>Exempt*</t>
  </si>
  <si>
    <t>Other*</t>
  </si>
  <si>
    <t>Occ Sensor</t>
  </si>
  <si>
    <t>Partial Off*</t>
  </si>
  <si>
    <t xml:space="preserve">Modular Lighting Systems </t>
  </si>
  <si>
    <t>Additional Lighting Allowance: Area Category Method Qualifying System</t>
  </si>
  <si>
    <t>Triggers Table P</t>
  </si>
  <si>
    <t>Table I  &amp; Table K</t>
  </si>
  <si>
    <t>Rated Power Reduction Compliance For Alterations</t>
  </si>
  <si>
    <t>??</t>
  </si>
  <si>
    <t>Area Category Additional §140.6(c)2G
(+)</t>
  </si>
  <si>
    <r>
      <t xml:space="preserve">05 Must be &gt;= 08
</t>
    </r>
    <r>
      <rPr>
        <sz val="10"/>
        <rFont val="Calibri"/>
        <family val="2"/>
      </rPr>
      <t>§140.6</t>
    </r>
  </si>
  <si>
    <t>See Tables J or P for detail</t>
  </si>
  <si>
    <t>Additional Allowance/ Adjustment</t>
  </si>
  <si>
    <r>
      <rPr>
        <i/>
        <vertAlign val="superscript"/>
        <sz val="11"/>
        <color theme="1"/>
        <rFont val="Calibri"/>
        <family val="2"/>
        <scheme val="minor"/>
      </rPr>
      <t xml:space="preserve">2 </t>
    </r>
    <r>
      <rPr>
        <i/>
        <sz val="11"/>
        <color theme="1"/>
        <rFont val="Calibri"/>
        <family val="2"/>
        <scheme val="minor"/>
      </rPr>
      <t>Luminaires that qualify for PAF 5, 6, or 7 can be used in conjunction with PAF 1.</t>
    </r>
  </si>
  <si>
    <r>
      <t>Pick up to one</t>
    </r>
    <r>
      <rPr>
        <vertAlign val="superscript"/>
        <sz val="10"/>
        <color theme="1"/>
        <rFont val="Calibri"/>
        <family val="2"/>
        <scheme val="minor"/>
      </rPr>
      <t>2</t>
    </r>
  </si>
  <si>
    <r>
      <rPr>
        <b/>
        <sz val="10"/>
        <color theme="1"/>
        <rFont val="Calibri"/>
        <family val="2"/>
        <scheme val="minor"/>
      </rPr>
      <t>PAF per §140.6(a)2</t>
    </r>
    <r>
      <rPr>
        <b/>
        <vertAlign val="superscript"/>
        <sz val="10"/>
        <color theme="1"/>
        <rFont val="Calibri"/>
        <family val="2"/>
        <scheme val="minor"/>
      </rPr>
      <t>1</t>
    </r>
    <r>
      <rPr>
        <b/>
        <sz val="10"/>
        <color theme="1"/>
        <rFont val="Calibri"/>
        <family val="2"/>
        <scheme val="minor"/>
      </rPr>
      <t xml:space="preserve">
</t>
    </r>
    <r>
      <rPr>
        <sz val="9"/>
        <color theme="1"/>
        <rFont val="Calibri"/>
        <family val="2"/>
        <scheme val="minor"/>
      </rPr>
      <t>(*Can be used in conjunction with other PAF'S)</t>
    </r>
  </si>
  <si>
    <t>o</t>
  </si>
  <si>
    <r>
      <t>Small Aperture &amp; Color Change</t>
    </r>
    <r>
      <rPr>
        <vertAlign val="superscript"/>
        <sz val="10"/>
        <rFont val="Calibri"/>
        <family val="2"/>
      </rPr>
      <t>1</t>
    </r>
  </si>
  <si>
    <r>
      <t>Watts per luminaire</t>
    </r>
    <r>
      <rPr>
        <vertAlign val="superscript"/>
        <sz val="10"/>
        <rFont val="Calibri"/>
        <family val="2"/>
      </rPr>
      <t>2</t>
    </r>
  </si>
  <si>
    <r>
      <rPr>
        <i/>
        <vertAlign val="superscript"/>
        <sz val="10"/>
        <color rgb="FF000000"/>
        <rFont val="Calibri"/>
        <family val="2"/>
        <scheme val="minor"/>
      </rPr>
      <t>2</t>
    </r>
    <r>
      <rPr>
        <i/>
        <sz val="10"/>
        <color rgb="FF000000"/>
        <rFont val="Calibri"/>
        <family val="2"/>
        <scheme val="minor"/>
      </rPr>
      <t xml:space="preserve"> Authority Having Jurisdiction may ask for Luminaire cut sheets to confirm wattage used for compliance per §130.0(c)  Wattage used must be the maximum rated for the luminaire, not the lamp.              </t>
    </r>
  </si>
  <si>
    <t xml:space="preserve">¹ FOOTNOTE: Design Watts for small aperture and color changing luminaires which qualify per §140.6(a)4B is adjusted to be 75% of their rated wattage.  Table F automatically makes this adjustment, the permit applicant should enter full rated wattage in column 05.            </t>
  </si>
  <si>
    <t>Ltg Area, Length or ATM/ Mirror
(ft², lf or #)</t>
  </si>
  <si>
    <r>
      <t xml:space="preserve">Fixture Schedule </t>
    </r>
    <r>
      <rPr>
        <sz val="9"/>
        <color theme="1"/>
        <rFont val="Calibri"/>
        <family val="2"/>
        <scheme val="minor"/>
      </rPr>
      <t>(Incude all luminaires being altered in the project)</t>
    </r>
  </si>
  <si>
    <t>CA Building Energy Efficiency Standards - 2019 Nonresidential Compliance: http://www.energy.ca.gov/title24/2019standards</t>
  </si>
  <si>
    <t>Hyperlink</t>
  </si>
  <si>
    <t>Tables</t>
  </si>
  <si>
    <t>§110.9</t>
  </si>
  <si>
    <t>https://www.energy.ca.gov/2018publications/CEC-400-2018-020/CEC-400-2018-020-CMF.pdf#page=127</t>
  </si>
  <si>
    <t>§130.0</t>
  </si>
  <si>
    <t>https://www.energy.ca.gov/2018publications/CEC-400-2018-020/CEC-400-2018-020-CMF.pdf#page=177</t>
  </si>
  <si>
    <t>https://www.energy.ca.gov/2018publications/CEC-400-2018-020/CEC-400-2018-020-CMF.pdf#page=259</t>
  </si>
  <si>
    <t>C</t>
  </si>
  <si>
    <t>H</t>
  </si>
  <si>
    <t>I</t>
  </si>
  <si>
    <t>J</t>
  </si>
  <si>
    <t>O</t>
  </si>
  <si>
    <t>Header</t>
  </si>
  <si>
    <t>§130.1</t>
  </si>
  <si>
    <t>§140.6</t>
  </si>
  <si>
    <t>§141.0(b)2</t>
  </si>
  <si>
    <t>This document is used to demonstrate compliance with requirements in §110.9, §110.12(c),  §130.0, §130.1, §140.6, and §141.0(b)2 for indoor lighting scopes using the prescriptive path.</t>
  </si>
  <si>
    <t xml:space="preserve">§110.12(c) </t>
  </si>
  <si>
    <t>https://www.energy.ca.gov/2018publications/CEC-400-2018-020/CEC-400-2018-020-CMF.pdf#page=134</t>
  </si>
  <si>
    <t>Header, H</t>
  </si>
  <si>
    <t>https://www.energy.ca.gov/2018publications/CEC-400-2018-020/CEC-400-2018-020-CMF.pdf#page=180</t>
  </si>
  <si>
    <t>https://www.energy.ca.gov/2018publications/CEC-400-2018-020/CEC-400-2018-020-CMF.pdf#page=225</t>
  </si>
  <si>
    <t>https://www.energy.ca.gov/2018publications/CEC-400-2018-020/CEC-400-2018-020-CMF.pdf#page=253</t>
  </si>
  <si>
    <t>Header, B</t>
  </si>
  <si>
    <t>§140.6(a)</t>
  </si>
  <si>
    <t>§140.6(b)</t>
  </si>
  <si>
    <t>§140.6(c)1</t>
  </si>
  <si>
    <t>§140.6(c)2</t>
  </si>
  <si>
    <t>§140.6(c)3</t>
  </si>
  <si>
    <t>https://www.energy.ca.gov/2018publications/CEC-400-2018-020/CEC-400-2018-020-CMF.pdf#page=226</t>
  </si>
  <si>
    <t>https://www.energy.ca.gov/2018publications/CEC-400-2018-020/CEC-400-2018-020-CMF.pdf#page=227</t>
  </si>
  <si>
    <t>https://www.energy.ca.gov/2018publications/CEC-400-2018-020/CEC-400-2018-020-CMF.pdf#page=228</t>
  </si>
  <si>
    <t>https://www.energy.ca.gov/2018publications/CEC-400-2018-020/CEC-400-2018-020-CMF.pdf#page=229</t>
  </si>
  <si>
    <t>https://www.energy.ca.gov/2018publications/CEC-400-2018-020/CEC-400-2018-020-CMF.pdf#page=230</t>
  </si>
  <si>
    <t>https://www.energy.ca.gov/2018publications/CEC-400-2018-020/CEC-400-2018-020-CMF.pdf#page=231</t>
  </si>
  <si>
    <t>§140.6(c)2G</t>
  </si>
  <si>
    <t>§140.6(a)2</t>
  </si>
  <si>
    <t xml:space="preserve"> §140.6(a)4B </t>
  </si>
  <si>
    <t>F</t>
  </si>
  <si>
    <t>https://www.energy.ca.gov/2018publications/CEC-400-2018-020/CEC-400-2018-020-CMF.pdf#page=178</t>
  </si>
  <si>
    <t>§130.0(c)</t>
  </si>
  <si>
    <t>§140.6(a)3</t>
  </si>
  <si>
    <t xml:space="preserve"> §130.0(c)6</t>
  </si>
  <si>
    <t>G</t>
  </si>
  <si>
    <t>§130.1(a)</t>
  </si>
  <si>
    <t>§130.1(b)</t>
  </si>
  <si>
    <t>§130.1(d)2</t>
  </si>
  <si>
    <t>https://www.energy.ca.gov/2018publications/CEC-400-2018-020/CEC-400-2018-020-CMF.pdf#page=183</t>
  </si>
  <si>
    <t>https://www.energy.ca.gov/2018publications/CEC-400-2018-020/CEC-400-2018-020-CMF.pdf#page=234</t>
  </si>
  <si>
    <t>https://www.energy.ca.gov/2018publications/CEC-400-2018-020/CEC-400-2018-020-CMF.pdf#page=235</t>
  </si>
  <si>
    <t>C, I</t>
  </si>
  <si>
    <t>§140.6(c)</t>
  </si>
  <si>
    <t>Table 140.6-C</t>
  </si>
  <si>
    <t>https://www.energy.ca.gov/2018publications/CEC-400-2018-020/CEC-400-2018-020-CMF.pdf#page=236</t>
  </si>
  <si>
    <t>C, K</t>
  </si>
  <si>
    <t>C, P</t>
  </si>
  <si>
    <t>Table 140.6-A</t>
  </si>
  <si>
    <t>P</t>
  </si>
  <si>
    <t>https://www.energy.ca.gov/2018publications/CEC-400-2018-020/CEC-400-2018-020-CMF.pdf#page=209</t>
  </si>
  <si>
    <t>§140.6(c)3J</t>
  </si>
  <si>
    <t>§140.3(d)</t>
  </si>
  <si>
    <t>§141.0(b)2I(iii)</t>
  </si>
  <si>
    <t>Q</t>
  </si>
  <si>
    <r>
      <t>ALERT!  The Rated Power Reduction Method for alterations may only be used within a building or tenant space of 5,000 ft</t>
    </r>
    <r>
      <rPr>
        <b/>
        <i/>
        <vertAlign val="superscript"/>
        <sz val="11"/>
        <color theme="1"/>
        <rFont val="Calibri"/>
        <family val="2"/>
        <scheme val="minor"/>
      </rPr>
      <t>2</t>
    </r>
    <r>
      <rPr>
        <b/>
        <i/>
        <sz val="11"/>
        <color theme="1"/>
        <rFont val="Calibri"/>
        <family val="2"/>
        <scheme val="minor"/>
      </rPr>
      <t xml:space="preserve"> or less per §141.0(b)2Iiii.</t>
    </r>
  </si>
  <si>
    <t>Modular (Track) Fixture</t>
  </si>
  <si>
    <t>IF column03 = Track:
    column05 = "See Table G"
ELSE:
    column05 = enum("NA8 Default", Mfr. Spec¹, Other, "JA8 Lamp")</t>
  </si>
  <si>
    <t>see dropdown</t>
  </si>
  <si>
    <t>How Wattage Determined</t>
  </si>
  <si>
    <t>Mfr. Spec1</t>
  </si>
  <si>
    <t>JA8 Lamp</t>
  </si>
  <si>
    <t>Partial On*</t>
  </si>
  <si>
    <t>Whole Building: Auto Time Switch</t>
  </si>
  <si>
    <t>Whole Building: EMCS</t>
  </si>
  <si>
    <t>Whole Building: Occ Sensor</t>
  </si>
  <si>
    <t>Auto Time Switch</t>
  </si>
  <si>
    <t>Multi-level dropdown</t>
  </si>
  <si>
    <t>Table H. indicates multi-level, daylighting or demand response controls are not required in one or more spaces because the project is an alteration where the lighting power does not exceed 80% of the allowance from §140.6.  However, Total Adjusted Power &gt; 0.8 x Total Allowed in Table C.</t>
  </si>
  <si>
    <t>Table T</t>
  </si>
  <si>
    <t>80% Lighting Power For Alterations</t>
  </si>
  <si>
    <t xml:space="preserve">Autofill based on Primary Function (in 02) </t>
  </si>
  <si>
    <t>Allowance (Watts)</t>
  </si>
  <si>
    <t>Autofill from Table F based on 06</t>
  </si>
  <si>
    <t>Total Design Watts for all Areas:</t>
  </si>
  <si>
    <t>Total Allowance (Watts) for all Areas:</t>
  </si>
  <si>
    <t>Percent of Indoor Lighting Power Allowance:</t>
  </si>
  <si>
    <t>R. 80% LIGHTING POWER FOR ALTERATIONS- CONTROLS EXCEPTIONS</t>
  </si>
  <si>
    <r>
      <t xml:space="preserve">NA: </t>
    </r>
    <r>
      <rPr>
        <u/>
        <sz val="9"/>
        <color theme="1"/>
        <rFont val="Calibri Light"/>
        <family val="2"/>
        <scheme val="major"/>
      </rPr>
      <t>&lt;</t>
    </r>
    <r>
      <rPr>
        <sz val="9"/>
        <color theme="1"/>
        <rFont val="Calibri Light"/>
        <family val="2"/>
        <scheme val="major"/>
      </rPr>
      <t xml:space="preserve"> </t>
    </r>
    <r>
      <rPr>
        <sz val="9"/>
        <color theme="1"/>
        <rFont val="Calibri Light"/>
        <family val="1"/>
        <scheme val="major"/>
      </rPr>
      <t>80% LP (alt only)</t>
    </r>
  </si>
  <si>
    <t>Table H. indicates multi-level, daylighting or demand response controls are not required in one or more spaces because the project includes an alteration where the lighting power does not exceed 80% of the allowance from §140.6.  However, Table R. has not been completed to demonstrate compliance.</t>
  </si>
  <si>
    <t>Primary Skylit Drpdn</t>
  </si>
  <si>
    <t xml:space="preserve">Included </t>
  </si>
  <si>
    <t>NA</t>
  </si>
  <si>
    <t>Secondary Daylight Drpdn</t>
  </si>
  <si>
    <t>Demand Response Dropdown</t>
  </si>
  <si>
    <t>Not Required- Installing as PAF</t>
  </si>
  <si>
    <r>
      <t xml:space="preserve">NA: </t>
    </r>
    <r>
      <rPr>
        <u/>
        <sz val="10"/>
        <color theme="1"/>
        <rFont val="Calibri"/>
        <family val="2"/>
        <scheme val="minor"/>
      </rPr>
      <t>&lt;</t>
    </r>
    <r>
      <rPr>
        <sz val="10"/>
        <color theme="1"/>
        <rFont val="Calibri"/>
        <family val="2"/>
        <scheme val="minor"/>
      </rPr>
      <t xml:space="preserve"> 80% LP (alt only)</t>
    </r>
  </si>
  <si>
    <r>
      <t xml:space="preserve">Not Required- Building </t>
    </r>
    <r>
      <rPr>
        <u/>
        <sz val="9"/>
        <color theme="1"/>
        <rFont val="Calibri Light"/>
        <family val="2"/>
        <scheme val="major"/>
      </rPr>
      <t>&lt;</t>
    </r>
    <r>
      <rPr>
        <sz val="12"/>
        <color theme="1"/>
        <rFont val="Calibri Light"/>
        <family val="1"/>
        <scheme val="major"/>
      </rPr>
      <t xml:space="preserve"> 0.5 W/SF</t>
    </r>
  </si>
  <si>
    <t>Required &gt; 10,000SF</t>
  </si>
  <si>
    <r>
      <t xml:space="preserve">Not Required </t>
    </r>
    <r>
      <rPr>
        <u/>
        <sz val="10"/>
        <color theme="1"/>
        <rFont val="Calibri"/>
        <family val="2"/>
        <scheme val="minor"/>
      </rPr>
      <t>&lt;</t>
    </r>
    <r>
      <rPr>
        <sz val="10"/>
        <color theme="1"/>
        <rFont val="Calibri"/>
        <family val="2"/>
        <scheme val="minor"/>
      </rPr>
      <t xml:space="preserve"> 10,000SF</t>
    </r>
  </si>
  <si>
    <t>Same list as Table I column 02</t>
  </si>
  <si>
    <r>
      <rPr>
        <i/>
        <vertAlign val="superscript"/>
        <sz val="11"/>
        <color theme="1"/>
        <rFont val="Calibri"/>
        <family val="2"/>
        <scheme val="minor"/>
      </rPr>
      <t xml:space="preserve">1 </t>
    </r>
    <r>
      <rPr>
        <i/>
        <sz val="11"/>
        <color theme="1"/>
        <rFont val="Calibri"/>
        <family val="2"/>
        <scheme val="minor"/>
      </rPr>
      <t xml:space="preserve">FOOTNOTES: PAFs outlined in Table 140.6-A include 1) Daylight dimming plus OFF; 2A) Occupant sensors in offices </t>
    </r>
    <r>
      <rPr>
        <i/>
        <u/>
        <sz val="11"/>
        <color theme="1"/>
        <rFont val="Calibri"/>
        <family val="2"/>
        <scheme val="minor"/>
      </rPr>
      <t>&lt;</t>
    </r>
    <r>
      <rPr>
        <i/>
        <sz val="11"/>
        <color theme="1"/>
        <rFont val="Calibri"/>
        <family val="2"/>
        <scheme val="minor"/>
      </rPr>
      <t xml:space="preserve"> 125 ft</t>
    </r>
    <r>
      <rPr>
        <i/>
        <vertAlign val="superscript"/>
        <sz val="11"/>
        <color theme="1"/>
        <rFont val="Calibri"/>
        <family val="2"/>
        <scheme val="minor"/>
      </rPr>
      <t>2</t>
    </r>
    <r>
      <rPr>
        <i/>
        <sz val="11"/>
        <color theme="1"/>
        <rFont val="Calibri"/>
        <family val="2"/>
        <scheme val="minor"/>
      </rPr>
      <t>; 2B) Occupant sensors in offices from 126 - 250 ft</t>
    </r>
    <r>
      <rPr>
        <i/>
        <vertAlign val="superscript"/>
        <sz val="11"/>
        <color theme="1"/>
        <rFont val="Calibri"/>
        <family val="2"/>
        <scheme val="minor"/>
      </rPr>
      <t>2</t>
    </r>
    <r>
      <rPr>
        <i/>
        <sz val="11"/>
        <color theme="1"/>
        <rFont val="Calibri"/>
        <family val="2"/>
        <scheme val="minor"/>
      </rPr>
      <t>; 2C) Occupant sensors in offices from 251 - 500 ft</t>
    </r>
    <r>
      <rPr>
        <i/>
        <vertAlign val="superscript"/>
        <sz val="11"/>
        <color theme="1"/>
        <rFont val="Calibri"/>
        <family val="2"/>
        <scheme val="minor"/>
      </rPr>
      <t>2</t>
    </r>
    <r>
      <rPr>
        <i/>
        <sz val="11"/>
        <color theme="1"/>
        <rFont val="Calibri"/>
        <family val="2"/>
        <scheme val="minor"/>
      </rPr>
      <t>; 3A) Institutional tuning, non-daylit areas; 3B) Institutional tuning, daylit areas; 4) Demand response; 5) Clerestory fenestration; 6) Horizontal slats; 7) Light shelves.</t>
    </r>
  </si>
  <si>
    <t>"All Other Space Types"</t>
  </si>
  <si>
    <t>0.40</t>
  </si>
  <si>
    <t>0.70</t>
  </si>
  <si>
    <t>0.55</t>
  </si>
  <si>
    <t>Audience Seating Area</t>
  </si>
  <si>
    <t>0.60</t>
  </si>
  <si>
    <t>0.80</t>
  </si>
  <si>
    <t>1.00</t>
  </si>
  <si>
    <t>Commercial and Industrial Warehouse</t>
  </si>
  <si>
    <t>0.45</t>
  </si>
  <si>
    <t>0.85</t>
  </si>
  <si>
    <t>Copy Room</t>
  </si>
  <si>
    <t>0.50</t>
  </si>
  <si>
    <t>Dining- Family</t>
  </si>
  <si>
    <t>Dining- Fast Food</t>
  </si>
  <si>
    <t>0.65</t>
  </si>
  <si>
    <t>1.05</t>
  </si>
  <si>
    <t>Hospital- Exam/Treatment</t>
  </si>
  <si>
    <t>Hospital- Imaging</t>
  </si>
  <si>
    <t>Hospital- Med Supply</t>
  </si>
  <si>
    <t>Hospital- Nursery</t>
  </si>
  <si>
    <t>Hospital- Nurse Station</t>
  </si>
  <si>
    <t>Hospital- Operating Rm</t>
  </si>
  <si>
    <t>Hospital- Patient Rm</t>
  </si>
  <si>
    <t>Hospital- Physical Therapy</t>
  </si>
  <si>
    <t>Hotpital- Recovery</t>
  </si>
  <si>
    <t>1.15</t>
  </si>
  <si>
    <t>1.0</t>
  </si>
  <si>
    <t>0.95</t>
  </si>
  <si>
    <t>0.75</t>
  </si>
  <si>
    <t>1.90</t>
  </si>
  <si>
    <t>0.90</t>
  </si>
  <si>
    <t>1.10</t>
  </si>
  <si>
    <t>Corridor (Low Vision)</t>
  </si>
  <si>
    <t>Dining (Low Vision)</t>
  </si>
  <si>
    <t>Main Entry Lobby (Low Vision)</t>
  </si>
  <si>
    <t>Multipurpose Rm (Low Vision)</t>
  </si>
  <si>
    <t>Religious Worship (Low Vision)</t>
  </si>
  <si>
    <t>Restroom</t>
  </si>
  <si>
    <t>Restroom (Low Vision)</t>
  </si>
  <si>
    <t>Stairwell</t>
  </si>
  <si>
    <t>Stairwell (Low Vision)</t>
  </si>
  <si>
    <t>Lounge/ Waiting (Low Vision)</t>
  </si>
  <si>
    <t>Museum Restoration</t>
  </si>
  <si>
    <t>Office (open)</t>
  </si>
  <si>
    <t>0.25</t>
  </si>
  <si>
    <t>0.10</t>
  </si>
  <si>
    <t>Pharmacy</t>
  </si>
  <si>
    <t>Retail Fitting Rm</t>
  </si>
  <si>
    <t>Sports Arena- Class I</t>
  </si>
  <si>
    <t>Sports Arena- Class II</t>
  </si>
  <si>
    <t>Sports Arena- Class III</t>
  </si>
  <si>
    <t>Sports Arena- Class IV</t>
  </si>
  <si>
    <t>2.25</t>
  </si>
  <si>
    <t>1.45</t>
  </si>
  <si>
    <t>Assembly Building</t>
  </si>
  <si>
    <t>Industrial Manufacturing Building</t>
  </si>
  <si>
    <t>Gymnasium Building</t>
  </si>
  <si>
    <t>Healthcare Facility</t>
  </si>
  <si>
    <t>0.13</t>
  </si>
  <si>
    <t>Retail Store Building</t>
  </si>
  <si>
    <t>Sports Area Building</t>
  </si>
  <si>
    <t>Motion Picture Theater Building</t>
  </si>
  <si>
    <t>Performing Arts Theater Building</t>
  </si>
  <si>
    <t>03 Dropdown</t>
  </si>
  <si>
    <t>Accent/ Display</t>
  </si>
  <si>
    <t>Ornamental</t>
  </si>
  <si>
    <t>Detailed Task</t>
  </si>
  <si>
    <t>Dining- Bar/Fine</t>
  </si>
  <si>
    <t>Chalk/ Whiteboard</t>
  </si>
  <si>
    <t>Precision Work</t>
  </si>
  <si>
    <t>Portable Office</t>
  </si>
  <si>
    <t>ATM</t>
  </si>
  <si>
    <t>Specialized Task</t>
  </si>
  <si>
    <t>Decorative</t>
  </si>
  <si>
    <t>Mirror- Externally Lit</t>
  </si>
  <si>
    <t>Mirror- Internally Lit</t>
  </si>
  <si>
    <t>Tunable White</t>
  </si>
  <si>
    <t>Videoconferencing</t>
  </si>
  <si>
    <t>Transition OFF</t>
  </si>
  <si>
    <t>Allowed Density For Column 04 Autofill</t>
  </si>
  <si>
    <t>0.30</t>
  </si>
  <si>
    <t>0.20</t>
  </si>
  <si>
    <t>0.20 (if "Exhibit, Museum" in 02 then 0.50)</t>
  </si>
  <si>
    <t>0.35</t>
  </si>
  <si>
    <t>0.15</t>
  </si>
  <si>
    <t>4.5</t>
  </si>
  <si>
    <t>40</t>
  </si>
  <si>
    <t>120</t>
  </si>
  <si>
    <t>see note for column 06</t>
  </si>
  <si>
    <t>autofilled by dropdown (see below for values)</t>
  </si>
  <si>
    <r>
      <rPr>
        <b/>
        <sz val="10"/>
        <color rgb="FF00B050"/>
        <rFont val="Calibri"/>
        <family val="2"/>
        <scheme val="minor"/>
      </rPr>
      <t xml:space="preserve">[d:OnlyUI] </t>
    </r>
    <r>
      <rPr>
        <sz val="10"/>
        <color theme="1"/>
        <rFont val="Calibri"/>
        <family val="2"/>
        <scheme val="minor"/>
      </rPr>
      <t>Check that “Total Conditioned Floor Area” and “Total Unconditioned Floor Area” input as General Information equals the “Total Area of Work” for conditioned spaces and unconditioned spaces under Table B Project Scope.</t>
    </r>
    <r>
      <rPr>
        <b/>
        <sz val="10"/>
        <color rgb="FF00B050"/>
        <rFont val="Calibri"/>
        <family val="2"/>
        <scheme val="minor"/>
      </rPr>
      <t xml:space="preserve"> [d:/OnlyUI]</t>
    </r>
  </si>
  <si>
    <t>This whole table is redesigned for 2019</t>
  </si>
  <si>
    <r>
      <rPr>
        <b/>
        <sz val="10"/>
        <color rgb="FF00B050"/>
        <rFont val="Calibri"/>
        <family val="2"/>
        <scheme val="minor"/>
      </rPr>
      <t>[d:OnlyUI]</t>
    </r>
    <r>
      <rPr>
        <sz val="10"/>
        <color theme="1"/>
        <rFont val="Calibri"/>
        <family val="2"/>
        <scheme val="minor"/>
      </rPr>
      <t xml:space="preserve"> Project Scope must be defined before other sections of the NRCC-LTI will expand for user input. Check the boxes for “New Lighting System” and/or “Altered Lighting System” to access drop down menus for calculation method and alteration type. Input separate calculation methods and floor areas for conditioned and unconditioned spaces. </t>
    </r>
    <r>
      <rPr>
        <b/>
        <sz val="10"/>
        <color rgb="FF00B050"/>
        <rFont val="Calibri"/>
        <family val="2"/>
        <scheme val="minor"/>
      </rPr>
      <t xml:space="preserve">[d:/OnlyUI] </t>
    </r>
  </si>
  <si>
    <r>
      <rPr>
        <b/>
        <sz val="10"/>
        <color rgb="FF00B050"/>
        <rFont val="Calibri"/>
        <family val="2"/>
        <scheme val="minor"/>
      </rPr>
      <t xml:space="preserve">[d:OnlyUI] </t>
    </r>
    <r>
      <rPr>
        <sz val="10"/>
        <color theme="1"/>
        <rFont val="Calibri"/>
        <family val="2"/>
        <scheme val="minor"/>
      </rPr>
      <t xml:space="preserve">Table D is auto-filled with warnings and compliance notes directed to the form user and the enforcement agency based on data inputs and calculations in the rest of the NRCC-LTI.  It may not be directly edited by the form user. </t>
    </r>
    <r>
      <rPr>
        <b/>
        <sz val="10"/>
        <color rgb="FF00B050"/>
        <rFont val="Calibri"/>
        <family val="2"/>
        <scheme val="minor"/>
      </rPr>
      <t xml:space="preserve">[d:/OnlyUI] </t>
    </r>
  </si>
  <si>
    <r>
      <rPr>
        <b/>
        <sz val="10"/>
        <color rgb="FF00B050"/>
        <rFont val="Calibri"/>
        <family val="2"/>
        <scheme val="minor"/>
      </rPr>
      <t xml:space="preserve">[d:OnlyUI] </t>
    </r>
    <r>
      <rPr>
        <sz val="10"/>
        <color theme="1"/>
        <rFont val="Calibri"/>
        <family val="2"/>
        <scheme val="minor"/>
      </rPr>
      <t xml:space="preserve">Table E allows user input of additional information to support the compliance documentation. </t>
    </r>
    <r>
      <rPr>
        <b/>
        <sz val="10"/>
        <color rgb="FF00B050"/>
        <rFont val="Calibri"/>
        <family val="2"/>
        <scheme val="minor"/>
      </rPr>
      <t xml:space="preserve"> [d:/OnlyUI] </t>
    </r>
  </si>
  <si>
    <r>
      <rPr>
        <b/>
        <sz val="10"/>
        <color rgb="FF00B050"/>
        <rFont val="Calibri"/>
        <family val="2"/>
        <scheme val="minor"/>
      </rPr>
      <t xml:space="preserve">[d:OnlyUI] </t>
    </r>
    <r>
      <rPr>
        <sz val="10"/>
        <color theme="1"/>
        <rFont val="Calibri"/>
        <family val="2"/>
        <scheme val="minor"/>
      </rPr>
      <t xml:space="preserve">Table G must be completed to calculate wattage for all proposed track lighting systems.  Table G only expands for user input when luminaires are identified as “Track” in Table F (column 3). The total wattage of each track lighting system for Title 24 energy compliance may be greater than the wattage of the lamps installed on the track. </t>
    </r>
    <r>
      <rPr>
        <b/>
        <sz val="10"/>
        <color rgb="FF00B050"/>
        <rFont val="Calibri"/>
        <family val="2"/>
        <scheme val="minor"/>
      </rPr>
      <t xml:space="preserve">[d:/OnlyUI] </t>
    </r>
  </si>
  <si>
    <r>
      <rPr>
        <b/>
        <sz val="10"/>
        <color rgb="FF00B050"/>
        <rFont val="Calibri Light"/>
        <family val="2"/>
        <scheme val="major"/>
      </rPr>
      <t xml:space="preserve">[d:OnlyUI] </t>
    </r>
    <r>
      <rPr>
        <sz val="10"/>
        <color theme="1"/>
        <rFont val="Calibri Light"/>
        <family val="1"/>
        <scheme val="major"/>
      </rPr>
      <t xml:space="preserve">Table H is required to show compliance for mandatory indoor lighting controls and prescriptive secondary daylighting controls for all new lighting systems, and for all altered lighting systems except for those complying using the Rated Power Reduction method (see Table S). Define lighting control types to be installed at the building level and in every different space or group of similar spaces in the scope of work. Select proposed control types from drop down menus and indicate if the space is exempt from daylighting controls. The notes that you type in Table H will be copied to Table D as exceptional conditions for compliance. </t>
    </r>
    <r>
      <rPr>
        <b/>
        <sz val="10"/>
        <color rgb="FF00B050"/>
        <rFont val="Calibri Light"/>
        <family val="2"/>
        <scheme val="major"/>
      </rPr>
      <t xml:space="preserve"> [d:/OnlyUI]</t>
    </r>
  </si>
  <si>
    <t xml:space="preserve"> </t>
  </si>
  <si>
    <r>
      <rPr>
        <b/>
        <sz val="11"/>
        <color rgb="FF00B050"/>
        <rFont val="Calibri"/>
        <family val="2"/>
        <scheme val="minor"/>
      </rPr>
      <t xml:space="preserve">[d:OnlyUI] </t>
    </r>
    <r>
      <rPr>
        <sz val="11"/>
        <rFont val="Calibri"/>
        <family val="2"/>
        <scheme val="minor"/>
      </rPr>
      <t xml:space="preserve">Table I is used to calculate Allowed Lighting Power (Watts) for conditioned versus unconditioned space for compliance with the Complete Building and Area Category methods, and the results are automatically transferred to Table C Compliance Results. Table I only expands for user input when those compliance methods (including Area + Tailored) are selected in Table B Project Scope. </t>
    </r>
    <r>
      <rPr>
        <b/>
        <sz val="11"/>
        <color rgb="FF00B050"/>
        <rFont val="Calibri"/>
        <family val="2"/>
        <scheme val="minor"/>
      </rPr>
      <t xml:space="preserve"> </t>
    </r>
    <r>
      <rPr>
        <sz val="11"/>
        <color theme="1"/>
        <rFont val="Calibri"/>
        <family val="2"/>
        <scheme val="minor"/>
      </rPr>
      <t>Input an area description, primary function area, and floor area for each space or group of similar spaces. Check the appropriate boxes under Additional Lighting Allowance, to calculate any applicable allowances for area category qualifying lighting systems or lighting control credits (PAFs) in subsequent tables.</t>
    </r>
    <r>
      <rPr>
        <b/>
        <sz val="11"/>
        <color rgb="FF00B050"/>
        <rFont val="Calibri"/>
        <family val="2"/>
        <scheme val="minor"/>
      </rPr>
      <t xml:space="preserve"> [d:/OnlyUI] </t>
    </r>
  </si>
  <si>
    <r>
      <rPr>
        <b/>
        <sz val="10"/>
        <color rgb="FF00B050"/>
        <rFont val="Calibri"/>
        <family val="2"/>
        <scheme val="minor"/>
      </rPr>
      <t>[d:OnlyUI]</t>
    </r>
    <r>
      <rPr>
        <sz val="10"/>
        <color rgb="FF00B050"/>
        <rFont val="Calibri"/>
        <family val="2"/>
        <scheme val="minor"/>
      </rPr>
      <t xml:space="preserve"> </t>
    </r>
    <r>
      <rPr>
        <sz val="10"/>
        <color theme="1"/>
        <rFont val="Calibri"/>
        <family val="2"/>
        <scheme val="minor"/>
      </rPr>
      <t xml:space="preserve">Table J may be completed to calculate additional allowed wattage for Qualifying Systems per Table 140.6-C, and the additional allowance is automatically transferred to Table C Compliance Results.  Table J only expands for user input when “Area Category” is selected as an additional lighting allowance for a space in Table I. Select the applicable qualifying system for each area, and define the area, length or number of ATMs, as well as designed lighting in the space and the maximum possible additional allowance per space will be calculated. </t>
    </r>
    <r>
      <rPr>
        <b/>
        <sz val="10"/>
        <color rgb="FF00B050"/>
        <rFont val="Calibri"/>
        <family val="2"/>
        <scheme val="minor"/>
      </rPr>
      <t>[d:/OnlyUI]</t>
    </r>
  </si>
  <si>
    <r>
      <rPr>
        <b/>
        <sz val="10"/>
        <color rgb="FF00B050"/>
        <rFont val="Calibri"/>
        <family val="2"/>
        <scheme val="minor"/>
      </rPr>
      <t xml:space="preserve">[d:OnlyUI] </t>
    </r>
    <r>
      <rPr>
        <sz val="10"/>
        <color theme="1"/>
        <rFont val="Calibri"/>
        <family val="2"/>
        <scheme val="minor"/>
      </rPr>
      <t xml:space="preserve"> Table K is used to calculate Allowed Lighting Power (Watts) for conditioned versus unconditioned space for compliance with the Tailored method, and the results are automatically transferred to Table C Compliance Results. Table K only expands for user input when the Tailored method (including Area Category + Tailored), is selected in Table B Project Scope. </t>
    </r>
    <r>
      <rPr>
        <b/>
        <sz val="10"/>
        <color rgb="FF00B050"/>
        <rFont val="Calibri"/>
        <family val="2"/>
        <scheme val="minor"/>
      </rPr>
      <t xml:space="preserve"> [d:/OnlyUI]</t>
    </r>
  </si>
  <si>
    <r>
      <rPr>
        <b/>
        <sz val="10"/>
        <color rgb="FF00B050"/>
        <rFont val="Calibri"/>
        <family val="2"/>
        <scheme val="minor"/>
      </rPr>
      <t xml:space="preserve">[d:OnlyUI] </t>
    </r>
    <r>
      <rPr>
        <sz val="10"/>
        <color theme="1"/>
        <rFont val="Calibri"/>
        <family val="2"/>
        <scheme val="minor"/>
      </rPr>
      <t xml:space="preserve"> Table L only expands for user input when “Wall Display Lighting” is selected as an Additional “Use it or lose it” Allowance in Table K. </t>
    </r>
    <r>
      <rPr>
        <b/>
        <sz val="10"/>
        <color rgb="FF00B050"/>
        <rFont val="Calibri"/>
        <family val="2"/>
        <scheme val="minor"/>
      </rPr>
      <t xml:space="preserve"> [d:/OnlyUI]</t>
    </r>
  </si>
  <si>
    <r>
      <rPr>
        <b/>
        <sz val="10"/>
        <color rgb="FF00B050"/>
        <rFont val="Calibri"/>
        <family val="2"/>
        <scheme val="minor"/>
      </rPr>
      <t xml:space="preserve">[d:OnlyUI] </t>
    </r>
    <r>
      <rPr>
        <sz val="10"/>
        <color theme="1"/>
        <rFont val="Calibri"/>
        <family val="2"/>
        <scheme val="minor"/>
      </rPr>
      <t>Table M only expands for user input when “Floor Display &amp; Task Lighting” is selected as an Additional “Use it or lose it” Allowance in Table K. Area Description is selected from a drop down populated from Table K, and display luminaires are selected from a drop down of all installed luminaires from Table F.</t>
    </r>
    <r>
      <rPr>
        <b/>
        <sz val="10"/>
        <color rgb="FF00B050"/>
        <rFont val="Calibri"/>
        <family val="2"/>
        <scheme val="minor"/>
      </rPr>
      <t xml:space="preserve"> [d:/OnlyUI] </t>
    </r>
  </si>
  <si>
    <r>
      <rPr>
        <b/>
        <sz val="10"/>
        <color rgb="FF00B050"/>
        <rFont val="Calibri"/>
        <family val="2"/>
        <scheme val="minor"/>
      </rPr>
      <t xml:space="preserve">[d:OnlyUI]  </t>
    </r>
    <r>
      <rPr>
        <sz val="10"/>
        <color rgb="FF000000"/>
        <rFont val="Calibri"/>
        <family val="2"/>
        <scheme val="minor"/>
      </rPr>
      <t>Table N only expands for user input when “Ornamental &amp; Special Effects” is selected as an Additional “Use it or lose it” Allowance in Table K.  Area Description is selected from a drop down populated from Table K, and ornamental/special effects luminaires are selected from a drop down of all installed luminaires from Table F.</t>
    </r>
    <r>
      <rPr>
        <b/>
        <sz val="10"/>
        <color rgb="FF00B050"/>
        <rFont val="Calibri"/>
        <family val="2"/>
        <scheme val="minor"/>
      </rPr>
      <t xml:space="preserve"> [d:/OnlyUI]</t>
    </r>
  </si>
  <si>
    <r>
      <rPr>
        <b/>
        <sz val="10"/>
        <color rgb="FF00B050"/>
        <rFont val="Calibri"/>
        <family val="2"/>
        <scheme val="minor"/>
      </rPr>
      <t xml:space="preserve">[d:OnlyUI] </t>
    </r>
    <r>
      <rPr>
        <sz val="10"/>
        <color rgb="FF000000"/>
        <rFont val="Calibri"/>
        <family val="2"/>
        <scheme val="minor"/>
      </rPr>
      <t xml:space="preserve"> Table O only expands for user input when “Very Valuable Merchandise” is selected as an Additional “Use it or lose it” Allowance in Table K.  Area Description is selected from a drop down populated from Table K, and display luminaires are selected from a drop down of all installed luminaires from Table F.  </t>
    </r>
    <r>
      <rPr>
        <b/>
        <sz val="10"/>
        <color rgb="FF00B050"/>
        <rFont val="Calibri"/>
        <family val="2"/>
        <scheme val="minor"/>
      </rPr>
      <t xml:space="preserve"> [d:/OnlyUI]</t>
    </r>
  </si>
  <si>
    <r>
      <rPr>
        <b/>
        <sz val="10"/>
        <color rgb="FF00B050"/>
        <rFont val="Calibri"/>
        <family val="2"/>
        <scheme val="minor"/>
      </rPr>
      <t xml:space="preserve">[d:OnlyUI] </t>
    </r>
    <r>
      <rPr>
        <sz val="10"/>
        <color theme="1"/>
        <rFont val="Calibri"/>
        <family val="2"/>
        <scheme val="minor"/>
      </rPr>
      <t xml:space="preserve">Table P may be completed to calculate additional allowed wattage for lighting control credits (PAFs) per Table 140.6-A, and the additional allowance is automatically transferred to Table C Compliance Results. Table R only expands for user input when “PAF” is selected as an additional lighting allowance for a space in Table I or Table K.  Check the box or boxes for the PAFs you want, and then select the type and number of luminaires in each space to be controlled for credit. The luminaire drop down menu is populated by the entries in the Table F Indoor Lighting Fixture Schedule.  The total number of each luminaire type selected in Table P must not exceed the total number of that luminaire given in Table F.  </t>
    </r>
    <r>
      <rPr>
        <b/>
        <sz val="10"/>
        <color rgb="FF00B050"/>
        <rFont val="Calibri"/>
        <family val="2"/>
        <scheme val="minor"/>
      </rPr>
      <t xml:space="preserve">[d:/OnlyUI] </t>
    </r>
  </si>
  <si>
    <r>
      <rPr>
        <b/>
        <sz val="10"/>
        <color rgb="FF00B050"/>
        <rFont val="Calibri"/>
        <family val="2"/>
        <scheme val="minor"/>
      </rPr>
      <t>[d:OnlyUI]</t>
    </r>
    <r>
      <rPr>
        <sz val="10"/>
        <color theme="1"/>
        <rFont val="Calibri"/>
        <family val="2"/>
        <scheme val="minor"/>
      </rPr>
      <t xml:space="preserve"> Table Q is used for lighting alterations showing compliance using with the Rated Power Reduction method, and the results are automatically transferred to Table C Compliance Results. Table Q only expands for user input when the Rated Power Reduction method is selected in Table B Project Scope. </t>
    </r>
    <r>
      <rPr>
        <b/>
        <sz val="10"/>
        <color rgb="FF00B050"/>
        <rFont val="Calibri"/>
        <family val="2"/>
        <scheme val="minor"/>
      </rPr>
      <t xml:space="preserve">  [d:/OnlyUI]</t>
    </r>
    <r>
      <rPr>
        <sz val="10"/>
        <color theme="1"/>
        <rFont val="Calibri"/>
        <family val="2"/>
        <scheme val="minor"/>
      </rPr>
      <t xml:space="preserve"> </t>
    </r>
  </si>
  <si>
    <r>
      <rPr>
        <b/>
        <sz val="10"/>
        <color rgb="FF00B050"/>
        <rFont val="Calibri"/>
        <family val="2"/>
        <scheme val="minor"/>
      </rPr>
      <t xml:space="preserve">[d:OnlyUI] </t>
    </r>
    <r>
      <rPr>
        <sz val="10"/>
        <color rgb="FF000000"/>
        <rFont val="Calibri"/>
        <family val="2"/>
        <scheme val="minor"/>
      </rPr>
      <t xml:space="preserve"> Table R only expands for user input when “NA: 80% LP (alt only)” is selected for multi-level, daylighting or demand response controls for any space in Table H.  Table R documents the required minimum lighting power reduction of 80% to meet the control exceptions. </t>
    </r>
    <r>
      <rPr>
        <b/>
        <sz val="10"/>
        <color rgb="FF00B050"/>
        <rFont val="Calibri"/>
        <family val="2"/>
        <scheme val="minor"/>
      </rPr>
      <t xml:space="preserve">[d:/OnlyUI] </t>
    </r>
  </si>
  <si>
    <r>
      <rPr>
        <b/>
        <sz val="10"/>
        <color rgb="FF00B050"/>
        <rFont val="Calibri"/>
        <family val="2"/>
        <scheme val="minor"/>
      </rPr>
      <t xml:space="preserve">[d:OnlyUI]  </t>
    </r>
    <r>
      <rPr>
        <sz val="10"/>
        <color theme="1"/>
        <rFont val="Calibri"/>
        <family val="2"/>
        <scheme val="minor"/>
      </rPr>
      <t>In addition to the Certificates of Compliance, the Standards also require a number of Certificates of Installation to be submitted to the authority having jurisdiction.  This section of the compliance documentation serves as an acknowledgement of, and a declaration that Certificates of Installation are required to be submitted for compliance with the nonresidential lighting Standards. The boxes must be checked for every Certificate of Installation that applies to the job.</t>
    </r>
    <r>
      <rPr>
        <b/>
        <sz val="10"/>
        <color rgb="FF00B050"/>
        <rFont val="Calibri"/>
        <family val="2"/>
        <scheme val="minor"/>
      </rPr>
      <t xml:space="preserve"> [d:/OnlyUI]  </t>
    </r>
  </si>
  <si>
    <r>
      <rPr>
        <b/>
        <sz val="10"/>
        <color rgb="FF00B050"/>
        <rFont val="Calibri"/>
        <family val="2"/>
        <scheme val="minor"/>
      </rPr>
      <t xml:space="preserve">[d:OnlyUI] </t>
    </r>
    <r>
      <rPr>
        <sz val="10"/>
        <color theme="1"/>
        <rFont val="Calibri"/>
        <family val="2"/>
        <scheme val="minor"/>
      </rPr>
      <t>The compliance documentation is not complete until the Documentation Author and Responsible Designer fill out and sign the NRCC-LTI form.</t>
    </r>
    <r>
      <rPr>
        <b/>
        <sz val="10"/>
        <color rgb="FF00B050"/>
        <rFont val="Calibri"/>
        <family val="2"/>
        <scheme val="minor"/>
      </rPr>
      <t xml:space="preserve"> [d:/OnlyUI] </t>
    </r>
  </si>
  <si>
    <r>
      <rPr>
        <b/>
        <sz val="10"/>
        <color rgb="FF00B050"/>
        <rFont val="Calibri"/>
        <family val="2"/>
      </rPr>
      <t>[d:OnlyUI]</t>
    </r>
    <r>
      <rPr>
        <i/>
        <sz val="10"/>
        <color rgb="FF231F20"/>
        <rFont val="Calibri"/>
        <family val="2"/>
      </rPr>
      <t xml:space="preserve"> Table Instructions: Include any lighting systems that are within the scope of the permit application and are demonstrating compliance using the prescriptive path outlined in §140.6 or §141.0(b)2 for alterations.  WARNING:  Changing the Calculation Method in this table will result in the deletion of data previously input.  If you need to change the calculation method, please open a new form or use "Save As".  </t>
    </r>
    <r>
      <rPr>
        <b/>
        <sz val="10"/>
        <color rgb="FF00B050"/>
        <rFont val="Calibri"/>
        <family val="2"/>
      </rPr>
      <t>[d:/OnlyUI]</t>
    </r>
    <r>
      <rPr>
        <i/>
        <sz val="10"/>
        <color rgb="FF231F20"/>
        <rFont val="Calibri"/>
        <family val="2"/>
      </rPr>
      <t xml:space="preserve">
</t>
    </r>
    <r>
      <rPr>
        <b/>
        <sz val="10"/>
        <color rgb="FF00B050"/>
        <rFont val="Calibri"/>
        <family val="2"/>
      </rPr>
      <t xml:space="preserve">[d:OnlyRG] </t>
    </r>
    <r>
      <rPr>
        <i/>
        <sz val="10"/>
        <color rgb="FF231F20"/>
        <rFont val="Calibri"/>
        <family val="2"/>
      </rPr>
      <t xml:space="preserve">This table includes any lighting systems that are within the scope of the permit application and are demonstrating compliance using the prescriptive path outlined in §140.6 or §141.0(b)2 for alterations. </t>
    </r>
    <r>
      <rPr>
        <b/>
        <sz val="10"/>
        <color rgb="FF00B050"/>
        <rFont val="Calibri"/>
        <family val="2"/>
      </rPr>
      <t xml:space="preserve"> [d:/OnlyRG]</t>
    </r>
  </si>
  <si>
    <r>
      <rPr>
        <b/>
        <sz val="10"/>
        <color rgb="FF00B050"/>
        <rFont val="Calibri"/>
        <family val="2"/>
        <scheme val="minor"/>
      </rPr>
      <t xml:space="preserve">[d:OnlyUI] </t>
    </r>
    <r>
      <rPr>
        <sz val="10"/>
        <color rgb="FF000000"/>
        <rFont val="Calibri"/>
        <family val="2"/>
        <scheme val="minor"/>
      </rPr>
      <t xml:space="preserve">Table C is auto-filled from data found in the rest of the NRCC-LTI, and it may not be directly edited by the form user. Table C compliance results are automatically calculated from data input and calculations in Tables F through R.  Total Allowed is calculated using the Complete Building, Area Category with optional additional allowance and/or Tailored calculation methods as outlined in §140.6(b).  Total </t>
    </r>
    <r>
      <rPr>
        <sz val="10"/>
        <rFont val="Calibri"/>
        <family val="2"/>
        <scheme val="minor"/>
      </rPr>
      <t>Adjusted is cal</t>
    </r>
    <r>
      <rPr>
        <sz val="10"/>
        <color rgb="FF000000"/>
        <rFont val="Calibri"/>
        <family val="2"/>
        <scheme val="minor"/>
      </rPr>
      <t>culated by subtracting Power Adjustment Factor credit from the total Watts of the design per §140.6(a). Compliance with §140.6 is achieved when Total Allowed is greater than or equal to Total Adjusted.  For alterations using the Rated Power Reduction Method in §141.0(b)2, compliance only needs to be shown in Table Q.</t>
    </r>
    <r>
      <rPr>
        <b/>
        <sz val="10"/>
        <color rgb="FF00B050"/>
        <rFont val="Calibri"/>
        <family val="2"/>
        <scheme val="minor"/>
      </rPr>
      <t xml:space="preserve"> [d:/OnlyUI] </t>
    </r>
    <r>
      <rPr>
        <sz val="10"/>
        <color rgb="FF000000"/>
        <rFont val="Calibri"/>
        <family val="2"/>
        <scheme val="minor"/>
      </rPr>
      <t xml:space="preserve">
</t>
    </r>
  </si>
  <si>
    <r>
      <rPr>
        <b/>
        <sz val="10"/>
        <color rgb="FF00B050"/>
        <rFont val="Calibri"/>
        <family val="2"/>
      </rPr>
      <t xml:space="preserve">[d:OnlyUI] </t>
    </r>
    <r>
      <rPr>
        <i/>
        <sz val="10"/>
        <color rgb="FF231F20"/>
        <rFont val="Calibri"/>
        <family val="2"/>
      </rPr>
      <t xml:space="preserve">Table Instructions: If any cell on this table says "DOES NOT COMPLY" or "COMPLIES with Exceptional Conditions" refer to Table D. for guidance. </t>
    </r>
    <r>
      <rPr>
        <b/>
        <sz val="10"/>
        <color rgb="FF00B050"/>
        <rFont val="Calibri"/>
        <family val="2"/>
      </rPr>
      <t xml:space="preserve"> [d:/OnlyUI] [d:OnlyRG]</t>
    </r>
    <r>
      <rPr>
        <i/>
        <sz val="10"/>
        <color rgb="FF231F20"/>
        <rFont val="Calibri"/>
        <family val="2"/>
      </rPr>
      <t xml:space="preserve">  If any cell on this table says "DOES NOT COMPLY" or "COMPLIES with Exceptional Conditions" refer to Table D. for guidance.</t>
    </r>
    <r>
      <rPr>
        <b/>
        <sz val="10"/>
        <color rgb="FF00B050"/>
        <rFont val="Calibri"/>
        <family val="2"/>
      </rPr>
      <t xml:space="preserve"> [d:/OnlyRG] </t>
    </r>
  </si>
  <si>
    <r>
      <rPr>
        <b/>
        <sz val="10"/>
        <color rgb="FF00B050"/>
        <rFont val="Calibri"/>
        <family val="2"/>
      </rPr>
      <t xml:space="preserve">[d:OnlyUI] </t>
    </r>
    <r>
      <rPr>
        <i/>
        <sz val="10"/>
        <rFont val="Calibri"/>
        <family val="2"/>
      </rPr>
      <t xml:space="preserve">Table Instructions: Include all permanent designed lighting and all portable lighting in offices. </t>
    </r>
    <r>
      <rPr>
        <b/>
        <i/>
        <sz val="10"/>
        <color rgb="FF00B050"/>
        <rFont val="Calibri"/>
        <family val="2"/>
      </rPr>
      <t xml:space="preserve"> [d:/OnlyUI] [d:OnlyRG]</t>
    </r>
    <r>
      <rPr>
        <i/>
        <sz val="10"/>
        <rFont val="Calibri"/>
        <family val="2"/>
      </rPr>
      <t xml:space="preserve"> This table includes all permanent designed lighting and all portable lighting in offices.</t>
    </r>
    <r>
      <rPr>
        <b/>
        <sz val="10"/>
        <color rgb="FF00B050"/>
        <rFont val="Calibri"/>
        <family val="2"/>
      </rPr>
      <t xml:space="preserve">  [d:/OnlyRG] </t>
    </r>
  </si>
  <si>
    <r>
      <rPr>
        <b/>
        <sz val="10"/>
        <color rgb="FF00B050"/>
        <rFont val="Calibri"/>
        <family val="2"/>
        <scheme val="minor"/>
      </rPr>
      <t xml:space="preserve">[d:OnlyUI] </t>
    </r>
    <r>
      <rPr>
        <i/>
        <sz val="10"/>
        <color theme="1"/>
        <rFont val="Calibri"/>
        <family val="2"/>
        <scheme val="minor"/>
      </rPr>
      <t>Table Instructions:  Complete this table for track lighting fixtures indicated on Table F.  Luminaire classification and power should be per §130.0(c)6.</t>
    </r>
    <r>
      <rPr>
        <b/>
        <sz val="10"/>
        <color rgb="FF00B050"/>
        <rFont val="Calibri"/>
        <family val="2"/>
        <scheme val="minor"/>
      </rPr>
      <t xml:space="preserve"> [d:/OnlyUI] [d:OnlyRG] </t>
    </r>
    <r>
      <rPr>
        <i/>
        <sz val="10"/>
        <color theme="1"/>
        <rFont val="Calibri"/>
        <family val="2"/>
        <scheme val="minor"/>
      </rPr>
      <t xml:space="preserve">This table calculates wattage for modular lighting systems/ track lighting fixtures indicated on Table F and transfers the wattage to Table F. </t>
    </r>
    <r>
      <rPr>
        <b/>
        <sz val="10"/>
        <color rgb="FF00B050"/>
        <rFont val="Calibri"/>
        <family val="2"/>
        <scheme val="minor"/>
      </rPr>
      <t>[d:/OnlyRG]</t>
    </r>
  </si>
  <si>
    <r>
      <rPr>
        <b/>
        <sz val="10"/>
        <color rgb="FF00B050"/>
        <rFont val="Calibri"/>
        <family val="2"/>
        <scheme val="minor"/>
      </rPr>
      <t>[d:OnlyUI]</t>
    </r>
    <r>
      <rPr>
        <i/>
        <sz val="10"/>
        <color theme="1"/>
        <rFont val="Calibri"/>
        <family val="2"/>
        <scheme val="minor"/>
      </rPr>
      <t xml:space="preserve"> Table Instructions: Please include lighting controls for conditioned and unconditioned spaces in this table. When an option having a * is selected, the notes section of this table must be completed. The lighting controls section of the Compliance Summary Table on the first page will show "DOES NOT COMPLY" if the notes are left blank. </t>
    </r>
    <r>
      <rPr>
        <b/>
        <sz val="10"/>
        <color rgb="FF00B050"/>
        <rFont val="Calibri"/>
        <family val="2"/>
        <scheme val="minor"/>
      </rPr>
      <t>[d:/OnlyUI] [d:OnlyRG]</t>
    </r>
    <r>
      <rPr>
        <i/>
        <sz val="10"/>
        <color theme="1"/>
        <rFont val="Calibri"/>
        <family val="2"/>
        <scheme val="minor"/>
      </rPr>
      <t xml:space="preserve"> This table includes lighting controls for conditioned and unconditioned spaces. When a control having a * is shown, the notes section of this table provides more detail on how compliance is achieved. The lighting controls section of the Compliance Summary Table on the first page will show "DOES NOT COMPLY" if the notes are left blank.</t>
    </r>
    <r>
      <rPr>
        <b/>
        <sz val="10"/>
        <color rgb="FF00B050"/>
        <rFont val="Calibri"/>
        <family val="2"/>
        <scheme val="minor"/>
      </rPr>
      <t xml:space="preserve"> [d:/OnlyRG] </t>
    </r>
  </si>
  <si>
    <r>
      <rPr>
        <b/>
        <sz val="10"/>
        <color rgb="FF00B050"/>
        <rFont val="Calibri"/>
        <family val="2"/>
      </rPr>
      <t xml:space="preserve">[d:OnlyUI] </t>
    </r>
    <r>
      <rPr>
        <i/>
        <sz val="10"/>
        <color rgb="FF231F20"/>
        <rFont val="Calibri"/>
        <family val="2"/>
      </rPr>
      <t>Table Instructions: Complete the table for each area complying using the Complete Building or Area Category Methods per §140.6(b).  Indicate if additional lighting power allowances per §140.6(c) or adjustments per §140.6(a) are being used.</t>
    </r>
    <r>
      <rPr>
        <b/>
        <sz val="10"/>
        <color rgb="FF00B050"/>
        <rFont val="Calibri"/>
        <family val="2"/>
      </rPr>
      <t xml:space="preserve"> [d:/OnlyUI] [d:OnlyRG]</t>
    </r>
    <r>
      <rPr>
        <i/>
        <sz val="10"/>
        <color rgb="FF231F20"/>
        <rFont val="Calibri"/>
        <family val="2"/>
      </rPr>
      <t xml:space="preserve"> Each area complying using the Complete Building or Area Category Methods per §140.6(b) are included in this table.  Column 06 indicates if additional lighting power allowances per §140.6(c) or adjustments per §140.6(a) are being used. </t>
    </r>
    <r>
      <rPr>
        <b/>
        <sz val="10"/>
        <color rgb="FF00B050"/>
        <rFont val="Calibri"/>
        <family val="2"/>
      </rPr>
      <t>[d:/OnlyRG]</t>
    </r>
  </si>
  <si>
    <r>
      <rPr>
        <b/>
        <sz val="10"/>
        <color rgb="FF00B050"/>
        <rFont val="Calibri"/>
        <family val="2"/>
        <scheme val="minor"/>
      </rPr>
      <t xml:space="preserve">[d:OnlyUI] </t>
    </r>
    <r>
      <rPr>
        <i/>
        <sz val="10"/>
        <color theme="1"/>
        <rFont val="Calibri"/>
        <family val="2"/>
        <scheme val="minor"/>
      </rPr>
      <t xml:space="preserve">Table Instructions: Please complete the table for all areas indicated in Table I as using an additional allowance per the Area Category Method in Table140.6-C. </t>
    </r>
    <r>
      <rPr>
        <b/>
        <sz val="10"/>
        <color rgb="FF00B050"/>
        <rFont val="Calibri"/>
        <family val="2"/>
        <scheme val="minor"/>
      </rPr>
      <t xml:space="preserve"> [d:/OnlyUI]  [d:OnlyRG] </t>
    </r>
    <r>
      <rPr>
        <i/>
        <sz val="10"/>
        <color theme="1"/>
        <rFont val="Calibri"/>
        <family val="2"/>
        <scheme val="minor"/>
      </rPr>
      <t>All areas indicated in Table I as using an additional allowance using the Area Category Method have been included in this table to calculate the additional allowance per Table140.6-C.</t>
    </r>
    <r>
      <rPr>
        <b/>
        <sz val="10"/>
        <color rgb="FF00B050"/>
        <rFont val="Calibri"/>
        <family val="2"/>
        <scheme val="minor"/>
      </rPr>
      <t xml:space="preserve"> [d:/OnlyRG]</t>
    </r>
  </si>
  <si>
    <r>
      <rPr>
        <b/>
        <sz val="10"/>
        <color rgb="FF00B050"/>
        <rFont val="Calibri"/>
        <family val="2"/>
        <scheme val="minor"/>
      </rPr>
      <t xml:space="preserve">[d:OnlyUI] </t>
    </r>
    <r>
      <rPr>
        <i/>
        <sz val="10"/>
        <color theme="1"/>
        <rFont val="Calibri"/>
        <family val="2"/>
        <scheme val="minor"/>
      </rPr>
      <t xml:space="preserve">Table Instructions: Please complete this table for areas using the Tailored Method per §140.6(c)3.  Indicate below if additional Tailored Method "use it or lose it" allowances are needed.  Lighting that qualifies for one of the additional allowances shall not qualify for another additional allowance. </t>
    </r>
    <r>
      <rPr>
        <b/>
        <sz val="10"/>
        <color rgb="FF00B050"/>
        <rFont val="Calibri"/>
        <family val="2"/>
        <scheme val="minor"/>
      </rPr>
      <t xml:space="preserve">[d:/OnlyUI] [d:OnlyRG] </t>
    </r>
    <r>
      <rPr>
        <i/>
        <sz val="10"/>
        <color theme="1"/>
        <rFont val="Calibri"/>
        <family val="2"/>
        <scheme val="minor"/>
      </rPr>
      <t xml:space="preserve">This table includes areas using the Tailored Method per §140.6(c)3. If additional Tailored Method "use it or lose it" allowances are used it is also indicated.  Lighting that qualifies for one of the additional allowances shall not qualify for another additional allowance. </t>
    </r>
    <r>
      <rPr>
        <b/>
        <sz val="10"/>
        <color rgb="FF00B050"/>
        <rFont val="Calibri"/>
        <family val="2"/>
        <scheme val="minor"/>
      </rPr>
      <t xml:space="preserve"> [d:/OnlyRG]</t>
    </r>
  </si>
  <si>
    <r>
      <rPr>
        <b/>
        <sz val="10"/>
        <color rgb="FF00B050"/>
        <rFont val="Calibri"/>
        <family val="2"/>
        <scheme val="minor"/>
      </rPr>
      <t>[d:OnlyUI]</t>
    </r>
    <r>
      <rPr>
        <i/>
        <sz val="10"/>
        <color theme="1"/>
        <rFont val="Calibri"/>
        <family val="2"/>
        <scheme val="minor"/>
      </rPr>
      <t xml:space="preserve"> Table Instructions: Please complete the table for all areas indicated in Table I or Table K as using a PAF credit described in §140.6(a)2.</t>
    </r>
    <r>
      <rPr>
        <b/>
        <sz val="10"/>
        <color rgb="FF00B050"/>
        <rFont val="Calibri"/>
        <family val="2"/>
        <scheme val="minor"/>
      </rPr>
      <t xml:space="preserve"> [d:/OnlyUI] [d:OnlyRG]</t>
    </r>
    <r>
      <rPr>
        <i/>
        <sz val="10"/>
        <color theme="1"/>
        <rFont val="Calibri"/>
        <family val="2"/>
        <scheme val="minor"/>
      </rPr>
      <t xml:space="preserve">  This table includes all areas indicated in Table I or Table K as using a PAF credit described in §140.6(a)2.  </t>
    </r>
    <r>
      <rPr>
        <b/>
        <sz val="10"/>
        <color rgb="FF00B050"/>
        <rFont val="Calibri"/>
        <family val="2"/>
        <scheme val="minor"/>
      </rPr>
      <t>[d:/OnlyRG]</t>
    </r>
  </si>
  <si>
    <t>P. POWER ADJUSTMENT: LIGHTING CONTROL CREDIT (POWER ADJUSTMENT FACTOR (PAF))</t>
  </si>
  <si>
    <t>Power Adjustment (See Table P)</t>
  </si>
  <si>
    <r>
      <rPr>
        <b/>
        <sz val="10"/>
        <color rgb="FF00B050"/>
        <rFont val="Calibri"/>
        <family val="2"/>
        <scheme val="minor"/>
      </rPr>
      <t xml:space="preserve">[d:OnlyUI] </t>
    </r>
    <r>
      <rPr>
        <i/>
        <sz val="10"/>
        <color theme="1"/>
        <rFont val="Calibri"/>
        <family val="2"/>
        <scheme val="minor"/>
      </rPr>
      <t xml:space="preserve">Table Instructions:  Complete this table for indoor lighting alterations complying prescriptively with §141.0(b)2I(iii).  Any control options having a * will require a note in the Notes section of this table, otherwise the compliance status in Table C will say "DOES NOT COMPLY". </t>
    </r>
    <r>
      <rPr>
        <b/>
        <sz val="10"/>
        <color rgb="FF00B050"/>
        <rFont val="Calibri"/>
        <family val="2"/>
        <scheme val="minor"/>
      </rPr>
      <t xml:space="preserve"> [d:/OnlyUI]  [d:OnlyRG] </t>
    </r>
    <r>
      <rPr>
        <i/>
        <sz val="10"/>
        <color theme="1"/>
        <rFont val="Calibri"/>
        <family val="2"/>
        <scheme val="minor"/>
      </rPr>
      <t xml:space="preserve">Indoor lighting alterations complying prescriptively with §141.0(b)2I(iii) are documented in this table.  Any control options having a * will include a note in the Notes section of this table detailing how compliance is achieved, otherwise the compliance status in Table C will say "DOES NOT COMPLY". </t>
    </r>
    <r>
      <rPr>
        <b/>
        <sz val="10"/>
        <color rgb="FF00B050"/>
        <rFont val="Calibri"/>
        <family val="2"/>
        <scheme val="minor"/>
      </rPr>
      <t xml:space="preserve"> [d:/OnlyRG]</t>
    </r>
  </si>
  <si>
    <r>
      <rPr>
        <b/>
        <sz val="10"/>
        <color rgb="FF00B050"/>
        <rFont val="Calibri"/>
        <family val="2"/>
        <scheme val="minor"/>
      </rPr>
      <t xml:space="preserve"> [d:OnlyUI]</t>
    </r>
    <r>
      <rPr>
        <i/>
        <sz val="10"/>
        <color theme="1"/>
        <rFont val="Calibri"/>
        <family val="2"/>
        <scheme val="minor"/>
      </rPr>
      <t xml:space="preserve"> Table Instructions:  Complete this table for indoor lighting alteration spaces complying prescriptively with §141.0(b)2I(ii). If the Percent of Indoor Lighting Power Allowance exceeds 80%, the compliance status in Table C for Controls will say "DOES NOT COMPLY".  </t>
    </r>
    <r>
      <rPr>
        <b/>
        <sz val="10"/>
        <color rgb="FF00B050"/>
        <rFont val="Calibri"/>
        <family val="2"/>
        <scheme val="minor"/>
      </rPr>
      <t xml:space="preserve"> [d:/OnlyUI]  [d:OnlyRG]  </t>
    </r>
    <r>
      <rPr>
        <i/>
        <sz val="10"/>
        <color theme="1"/>
        <rFont val="Calibri"/>
        <family val="2"/>
        <scheme val="minor"/>
      </rPr>
      <t xml:space="preserve">Indoor lighting alteration spaces complying prescriptively with §141.0(b)2I(ii) are included in this table to document the power reduction. If the Percent of Indoor Lighting Power Allowance exceeds 80%, the compliance status in Table C for Controls will say "DOES NOT COMPLY".  </t>
    </r>
    <r>
      <rPr>
        <b/>
        <sz val="10"/>
        <color rgb="FF00B050"/>
        <rFont val="Calibri"/>
        <family val="2"/>
        <scheme val="minor"/>
      </rPr>
      <t xml:space="preserve">[d:/OnlyRG]  </t>
    </r>
  </si>
  <si>
    <r>
      <rPr>
        <b/>
        <sz val="10"/>
        <color rgb="FF00B050"/>
        <rFont val="Calibri"/>
        <family val="2"/>
        <scheme val="minor"/>
      </rPr>
      <t xml:space="preserve">  [d:OnlyUI] </t>
    </r>
    <r>
      <rPr>
        <sz val="10"/>
        <color theme="1"/>
        <rFont val="Calibri"/>
        <family val="2"/>
        <scheme val="minor"/>
      </rPr>
      <t xml:space="preserve">Table Instructions: Selections have been made based on information provided in previous tables of this document. If any selection needs to be changed, please explain why in Table E. Additional Remarks. These documents must be provided to the building inspector during construction and can be found online at https://www.energy.ca.gov/title24/2019standards/2019_compliance_documents/Nonresidential_Documents/NRCI/ </t>
    </r>
    <r>
      <rPr>
        <b/>
        <sz val="10"/>
        <color rgb="FF00B050"/>
        <rFont val="Calibri"/>
        <family val="2"/>
        <scheme val="minor"/>
      </rPr>
      <t xml:space="preserve">  [d:/OnlyUI]  [d:OnlyRG] </t>
    </r>
    <r>
      <rPr>
        <sz val="10"/>
        <color theme="1"/>
        <rFont val="Calibri"/>
        <family val="2"/>
        <scheme val="minor"/>
      </rPr>
      <t xml:space="preserve">Selections have been made based on information provided in this document.  If any selections have been changed by the permit applicant, an explanation should be included in Table E. Additional Remarks.  These documents must be provided to the building inspector during construction and can be found online at https://www.energy.ca.gov/title24/2019standards/2019_compliance_documents/Nonresidential_Documents/NRCI/  </t>
    </r>
    <r>
      <rPr>
        <b/>
        <sz val="10"/>
        <color rgb="FF00B050"/>
        <rFont val="Calibri"/>
        <family val="2"/>
        <scheme val="minor"/>
      </rPr>
      <t>[d:/OnlyRG]</t>
    </r>
  </si>
  <si>
    <t>User entered Notes in Table Q will show up in Table D.</t>
  </si>
  <si>
    <r>
      <rPr>
        <i/>
        <vertAlign val="superscript"/>
        <sz val="10"/>
        <color theme="1"/>
        <rFont val="Calibri"/>
        <family val="2"/>
        <scheme val="minor"/>
      </rPr>
      <t>1</t>
    </r>
    <r>
      <rPr>
        <sz val="10"/>
        <color theme="1"/>
        <rFont val="Calibri"/>
        <family val="2"/>
        <scheme val="minor"/>
      </rPr>
      <t xml:space="preserve"> </t>
    </r>
    <r>
      <rPr>
        <i/>
        <sz val="10"/>
        <color theme="1"/>
        <rFont val="Calibri"/>
        <family val="2"/>
        <scheme val="minor"/>
      </rPr>
      <t>FOOTNOTE: For power-over-Ethernet lighting systems, power provided to installed non-lighting devices may be subtracted from the total power rating of the power-over-Ethernet system.</t>
    </r>
  </si>
  <si>
    <t>Total Power Adjustment (Watts) CONDITIONED SPACES:</t>
  </si>
  <si>
    <t>Total Power Adjustments (Watts) UNCONDITIONED SPACES:</t>
  </si>
  <si>
    <t>Mounting Height Dropdown</t>
  </si>
  <si>
    <t>&lt; 10'7"</t>
  </si>
  <si>
    <t>10'7"-14'</t>
  </si>
  <si>
    <t>&gt; 14' - 18'</t>
  </si>
  <si>
    <t>&gt; 18'</t>
  </si>
  <si>
    <t>Diane, in schema this needs to allow more than one responsible person.</t>
  </si>
  <si>
    <t>NRCA-ENV-03-F - Must be submitted for daylighting design power adjustment factors (PAF).</t>
  </si>
  <si>
    <r>
      <rPr>
        <b/>
        <sz val="10"/>
        <color rgb="FF00B050"/>
        <rFont val="Calibri"/>
        <family val="2"/>
        <scheme val="minor"/>
      </rPr>
      <t xml:space="preserve"> [d:OnlyUI]</t>
    </r>
    <r>
      <rPr>
        <sz val="10"/>
        <color theme="1"/>
        <rFont val="Calibri"/>
        <family val="2"/>
        <scheme val="minor"/>
      </rPr>
      <t xml:space="preserve"> Table Instructions: Selections have been made based on information provided in previous tables of this document. If any selection needs to be changed, please explain why in Table E. Additional Remarks. These documents must be provided to the building inspector during construction and </t>
    </r>
    <r>
      <rPr>
        <b/>
        <sz val="10"/>
        <color rgb="FFFF0000"/>
        <rFont val="Calibri"/>
        <family val="2"/>
        <scheme val="minor"/>
      </rPr>
      <t>any with "-A" in the form name</t>
    </r>
    <r>
      <rPr>
        <sz val="10"/>
        <color theme="1"/>
        <rFont val="Calibri"/>
        <family val="2"/>
        <scheme val="minor"/>
      </rPr>
      <t xml:space="preserve"> must be completed through an Acceptance Test Technician Certification Provider (ATTCP).  For more information visit: http://www.energy.ca.gov/title24/attcp/providers.html </t>
    </r>
    <r>
      <rPr>
        <b/>
        <sz val="10"/>
        <color rgb="FF00B050"/>
        <rFont val="Calibri"/>
        <family val="2"/>
        <scheme val="minor"/>
      </rPr>
      <t xml:space="preserve"> [d:/OnlyUI]  [d:OnlyRG] </t>
    </r>
    <r>
      <rPr>
        <sz val="10"/>
        <color theme="1"/>
        <rFont val="Calibri"/>
        <family val="2"/>
        <scheme val="minor"/>
      </rPr>
      <t xml:space="preserve">Selections have been made based on information provided in this document.  If any selections have been changed by the permit applicant, an explanation should be included in Table E. Additional Remarks.  These documents must be provided to the building inspector during construction and </t>
    </r>
    <r>
      <rPr>
        <b/>
        <sz val="10"/>
        <color rgb="FFFF0000"/>
        <rFont val="Calibri"/>
        <family val="2"/>
        <scheme val="minor"/>
      </rPr>
      <t xml:space="preserve">any with "-A" in the form name </t>
    </r>
    <r>
      <rPr>
        <sz val="10"/>
        <color theme="1"/>
        <rFont val="Calibri"/>
        <family val="2"/>
        <scheme val="minor"/>
      </rPr>
      <t xml:space="preserve">must be completed through an Acceptance Test Technician Certification Provider (ATTCP).  For more information visit: http://www.energy.ca.gov/title24/attcp/providers.html    </t>
    </r>
    <r>
      <rPr>
        <b/>
        <sz val="10"/>
        <color rgb="FF00B050"/>
        <rFont val="Calibri"/>
        <family val="2"/>
        <scheme val="minor"/>
      </rPr>
      <t>[d:/OnlyRG]</t>
    </r>
  </si>
  <si>
    <t>T. DECLARATION OF REQUIRED CERTIFICATES OF INSTALLATION</t>
  </si>
  <si>
    <t>U. DECLARATION OF REQUIRED CERTIFICATES OF ACCEPTANCE</t>
  </si>
  <si>
    <r>
      <rPr>
        <b/>
        <sz val="10"/>
        <color rgb="FF00B050"/>
        <rFont val="Calibri"/>
        <family val="2"/>
        <scheme val="minor"/>
      </rPr>
      <t xml:space="preserve">[d:OnlyUI] </t>
    </r>
    <r>
      <rPr>
        <sz val="10"/>
        <color theme="1"/>
        <rFont val="Calibri"/>
        <family val="2"/>
        <scheme val="minor"/>
      </rPr>
      <t xml:space="preserve">  Before an occupancy permit shall be granted for a newly constructed building or area, or a new lighting system serving a building, area, or site is operated for normal use, indoor and outdoor lighting controls serving the building, area, or site shall be certified as meeting the Acceptance Requirements for Code Compliance. This section of the compliance documentation serves as an acknowledgement of, and as a declaration that Certificates of Acceptance are required to be submitted for compliance with the nonresidential lighting Standards. The boxes must be checked for every Certificate of Acceptance that applies to the job.   </t>
    </r>
    <r>
      <rPr>
        <b/>
        <sz val="10"/>
        <color rgb="FF00B050"/>
        <rFont val="Calibri"/>
        <family val="2"/>
        <scheme val="minor"/>
      </rPr>
      <t xml:space="preserve"> [d:/OnlyUI] </t>
    </r>
  </si>
  <si>
    <t>If the user changes radio button in Table U, a note saying "Selections made in Table U have been changed by the permit applicant.  See Table E. Additional Remarks for permit applicant's explaination." should show up in Table D.</t>
  </si>
  <si>
    <t>All spaces applying PAF 5, 6, or 7 include a daylight design meeting requirements in §140.3(d).  See Table S.</t>
  </si>
  <si>
    <t>Daylighting Design Power Adjustment Factor (PAF)</t>
  </si>
  <si>
    <t>Table U</t>
  </si>
  <si>
    <t>Not Applicable</t>
  </si>
  <si>
    <t>Requirement</t>
  </si>
  <si>
    <t>S. DAYLIGHT DESIGN POWER ADJUSTMENT FACTOR (PAF)</t>
  </si>
  <si>
    <r>
      <rPr>
        <b/>
        <i/>
        <sz val="10"/>
        <color rgb="FF00B050"/>
        <rFont val="Calibri"/>
        <family val="2"/>
      </rPr>
      <t xml:space="preserve"> [d:OnlyUI] </t>
    </r>
    <r>
      <rPr>
        <i/>
        <sz val="10"/>
        <color rgb="FF231F20"/>
        <rFont val="Calibri"/>
        <family val="2"/>
      </rPr>
      <t xml:space="preserve">Table Instructions:  Complete this table if a Power Adjustment Factor was claimed on Table P. for clerestories, horizontal slats or light shelves per </t>
    </r>
    <r>
      <rPr>
        <i/>
        <sz val="10"/>
        <color rgb="FF0070C0"/>
        <rFont val="Calibri"/>
        <family val="2"/>
      </rPr>
      <t>§140.3(d)</t>
    </r>
    <r>
      <rPr>
        <i/>
        <sz val="10"/>
        <color rgb="FF231F20"/>
        <rFont val="Calibri"/>
        <family val="2"/>
      </rPr>
      <t xml:space="preserve">.  These features must be documented on the architectural plans or where appropriate within the construction documents.  This PAF also must be verified in the field with an acceptance test per Table U. </t>
    </r>
    <r>
      <rPr>
        <b/>
        <i/>
        <sz val="10"/>
        <color rgb="FF00B050"/>
        <rFont val="Calibri"/>
        <family val="2"/>
      </rPr>
      <t xml:space="preserve"> [d:/OnlyUI]  [d:OnlyRG] </t>
    </r>
    <r>
      <rPr>
        <i/>
        <sz val="10"/>
        <color rgb="FF231F20"/>
        <rFont val="Calibri"/>
        <family val="2"/>
      </rPr>
      <t xml:space="preserve"> This table documents clerestories, horizontal slats or light shelves meet the requirements in </t>
    </r>
    <r>
      <rPr>
        <i/>
        <sz val="10"/>
        <color rgb="FF0070C0"/>
        <rFont val="Calibri"/>
        <family val="2"/>
      </rPr>
      <t>§140.3(d)</t>
    </r>
    <r>
      <rPr>
        <i/>
        <sz val="10"/>
        <color rgb="FF231F20"/>
        <rFont val="Calibri"/>
        <family val="2"/>
      </rPr>
      <t xml:space="preserve"> if a Power Adjustment Factor was claimed on Table P. These features must be documented on the architectural plans or where appropriate within the construction documents.  This PAF also must be verified in the field with an acceptance test per Table U.   </t>
    </r>
    <r>
      <rPr>
        <b/>
        <i/>
        <sz val="10"/>
        <color rgb="FF00B050"/>
        <rFont val="Calibri"/>
        <family val="2"/>
      </rPr>
      <t xml:space="preserve">[d:/OnlyRG] </t>
    </r>
  </si>
  <si>
    <t>2019 Update: This entire table is new for 2019.</t>
  </si>
  <si>
    <t>Clerestory Fenestration</t>
  </si>
  <si>
    <t>Compliance Strategy</t>
  </si>
  <si>
    <t>Interior and Exterior Horizontal Slats</t>
  </si>
  <si>
    <t>Compliance Strategy Dropdown</t>
  </si>
  <si>
    <t>Clerestories</t>
  </si>
  <si>
    <t>Horizontal Slats</t>
  </si>
  <si>
    <t>Light Shelves</t>
  </si>
  <si>
    <t>Installed on East, West or South façade</t>
  </si>
  <si>
    <t>Glazing height &gt;= 0.10 x head height</t>
  </si>
  <si>
    <t>Head height &gt;= 10ft above finished floor</t>
  </si>
  <si>
    <t>Operable shading on clerestory is controlled seperately from other shading</t>
  </si>
  <si>
    <t>Installed on East or West façade with 20-30% WWR and extend the entire height of vertical fenestration</t>
  </si>
  <si>
    <t>Table 140.3-D</t>
  </si>
  <si>
    <t>S</t>
  </si>
  <si>
    <t>https://www.energy.ca.gov/2018publications/CEC-400-2018-020/CEC-400-2018-020-CMF.pdf#page=211</t>
  </si>
  <si>
    <t>Exterior slats level or sloped downward from fenestration.  Interior slats level or sloped upward from fenestration.  Slats are permanently mounted and not adjustable.</t>
  </si>
  <si>
    <r>
      <t xml:space="preserve">Slats have a minimum Distance Factor of 0.3 calculated per </t>
    </r>
    <r>
      <rPr>
        <sz val="9"/>
        <color rgb="FF0070C0"/>
        <rFont val="Calibri"/>
        <family val="2"/>
        <scheme val="minor"/>
      </rPr>
      <t>§140.3(d)</t>
    </r>
  </si>
  <si>
    <r>
      <t xml:space="preserve">Slats have a Projection Factor per </t>
    </r>
    <r>
      <rPr>
        <sz val="9"/>
        <color rgb="FF0070C0"/>
        <rFont val="Calibri"/>
        <family val="2"/>
        <scheme val="minor"/>
      </rPr>
      <t>Table 140.3-D Daylighting Devices</t>
    </r>
    <r>
      <rPr>
        <sz val="9"/>
        <rFont val="Calibri"/>
        <family val="2"/>
        <scheme val="minor"/>
      </rPr>
      <t xml:space="preserve"> and extend beyond each side of the window jamb by a distance &gt;= their horizontal projection.  Slats do not need to extend beyond the jamb if they are located entirely within the fenestration rough opening or a fin is located at the jamb and extends vertically the entire height of the jamb and horizontally the entire depth of the projection.</t>
    </r>
  </si>
  <si>
    <t>Slats have a minimum Visible Reflectance of 0.50 tested in accordance with ASTM E903, and are either opaque or have a maximum Visible Transmittance of 0.03 tested in accordance with ASTM E1175</t>
  </si>
  <si>
    <t>Location of slat design in construction documents:</t>
  </si>
  <si>
    <t xml:space="preserve">Interior and Exterior Light Shelves </t>
  </si>
  <si>
    <t>Where there is vertical fenestration area below the light shelf, both interior and exterior light shelves shall be installed.</t>
  </si>
  <si>
    <t>Light shelves installed adjacent to clerestory fenestration on south façade with &gt; 30% WWR and with a head height &lt;= 1ft below the finished ceiling.</t>
  </si>
  <si>
    <t xml:space="preserve">Exterior shelves level or sloped downward from fenestration.  Interior shelves level or sloped upward from fenestration.  </t>
  </si>
  <si>
    <r>
      <t xml:space="preserve">Shelves have a Projection Factor per </t>
    </r>
    <r>
      <rPr>
        <sz val="9"/>
        <color rgb="FF0070C0"/>
        <rFont val="Calibri"/>
        <family val="2"/>
        <scheme val="minor"/>
      </rPr>
      <t>Table 140.3-D Daylighting Devices</t>
    </r>
    <r>
      <rPr>
        <sz val="9"/>
        <rFont val="Calibri"/>
        <family val="2"/>
        <scheme val="minor"/>
      </rPr>
      <t xml:space="preserve"> and extend beyond each side of the window jamb by a distance &gt;= their horizontal projection. </t>
    </r>
  </si>
  <si>
    <r>
      <t xml:space="preserve">Shelves have a minimum Distance Factor of 0.3 calculated per </t>
    </r>
    <r>
      <rPr>
        <sz val="9"/>
        <color rgb="FF0070C0"/>
        <rFont val="Calibri"/>
        <family val="2"/>
        <scheme val="minor"/>
      </rPr>
      <t>§140.3(d)</t>
    </r>
  </si>
  <si>
    <t>Shelves have a top surface with a minimum Visible Reflectance of 0.50 tested in accordance with ASTM E903, or an exterior light shelf installed &gt; 2ft below the clerestory sill.</t>
  </si>
  <si>
    <t>Location of light shelf design in construction documents:</t>
  </si>
  <si>
    <t>&lt; Opens Clerestory "subtable" (rows 4-9) for user input</t>
  </si>
  <si>
    <t>&lt; Opens Horizontal Slats "subtable" (rows 10-16) for user input</t>
  </si>
  <si>
    <t>&lt; Opens Clerestory "subtable" (rows 4-9) AND Light Shelf subtable (Row 17-24) for user input</t>
  </si>
  <si>
    <t>P, S</t>
  </si>
  <si>
    <t>Indicates wither LP is over or under 80% for ONLY ALTERED scopes</t>
  </si>
  <si>
    <t>Indicates wither LP is over or under 80% for ALTERED AND NEW scopes</t>
  </si>
  <si>
    <t>Table H. indicates multi-level, daylighting or demand response controls are not required in one or more spaces because the project includes an alteration where the lighting power does not exceed 80% of the allowance from §140.6.  However, alteration lighting power documented in Table R. exceeds .8</t>
  </si>
  <si>
    <r>
      <rPr>
        <b/>
        <sz val="10"/>
        <color rgb="FF00B050"/>
        <rFont val="Calibri"/>
        <family val="2"/>
        <scheme val="minor"/>
      </rPr>
      <t xml:space="preserve">[d:OnlyUI] </t>
    </r>
    <r>
      <rPr>
        <sz val="10"/>
        <color rgb="FF000000"/>
        <rFont val="Calibri"/>
        <family val="2"/>
        <scheme val="minor"/>
      </rPr>
      <t xml:space="preserve"> Table S only expands for user input when PAF 5, 6, or 7 has been indicated in Table P.  Table S documents clerestories, horizontal slats, or light shelves meet the requirements in §140.3(d) </t>
    </r>
    <r>
      <rPr>
        <b/>
        <sz val="10"/>
        <color rgb="FF00B050"/>
        <rFont val="Calibri"/>
        <family val="2"/>
        <scheme val="minor"/>
      </rPr>
      <t xml:space="preserve">[d:/OnlyUI] </t>
    </r>
  </si>
  <si>
    <r>
      <rPr>
        <b/>
        <sz val="10"/>
        <color rgb="FF00B050"/>
        <rFont val="Calibri"/>
        <family val="2"/>
        <scheme val="minor"/>
      </rPr>
      <t>[d:OnlyUI]</t>
    </r>
    <r>
      <rPr>
        <sz val="10"/>
        <color rgb="FF000000"/>
        <rFont val="Calibri"/>
        <family val="2"/>
        <scheme val="minor"/>
      </rPr>
      <t xml:space="preserve"> Table F is used to calculate Total Design Watts for Table C, and only expands for user input when Complete Building, Area Category and Tailored methods are selected in Table B Project Scope.  Enter the type, wattage and number of all installed luminaires, including display, accent and portable lighting. Identify any lighting that is deemed excluded from Actual Indoor Lighting Power Density per §140.6(a)3.</t>
    </r>
    <r>
      <rPr>
        <b/>
        <sz val="10"/>
        <color rgb="FF00B050"/>
        <rFont val="Calibri"/>
        <family val="2"/>
        <scheme val="minor"/>
      </rPr>
      <t xml:space="preserve"> [d:/OnlyUI] </t>
    </r>
  </si>
  <si>
    <t>Other (Write In):</t>
  </si>
  <si>
    <r>
      <rPr>
        <sz val="10"/>
        <rFont val="Wingdings"/>
        <charset val="2"/>
      </rPr>
      <t>¨</t>
    </r>
    <r>
      <rPr>
        <sz val="10"/>
        <rFont val="Calibri"/>
        <family val="2"/>
      </rPr>
      <t xml:space="preserve"> </t>
    </r>
    <r>
      <rPr>
        <strike/>
        <sz val="10"/>
        <rFont val="Calibri"/>
        <family val="2"/>
      </rPr>
      <t xml:space="preserve">Special Function Areas
</t>
    </r>
    <r>
      <rPr>
        <strike/>
        <sz val="10"/>
        <color rgb="FFFF0000"/>
        <rFont val="Calibri"/>
        <family val="2"/>
      </rPr>
      <t>Triggers Table M</t>
    </r>
  </si>
  <si>
    <t>Table K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</si>
</sst>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136">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b/>
      <sz val="11"/>
      <color theme="1"/>
      <name val="Calibri"/>
      <family val="2"/>
      <scheme val="minor"/>
    </font>
    <font>
      <sz val="7"/>
      <name val="Arial"/>
      <family val="2"/>
    </font>
    <font>
      <sz val="7"/>
      <color rgb="FF231F20"/>
      <name val="Arial"/>
      <family val="2"/>
    </font>
    <font>
      <b/>
      <sz val="12"/>
      <color rgb="FF231F20"/>
      <name val="Arial"/>
      <family val="2"/>
    </font>
    <font>
      <b/>
      <sz val="12"/>
      <name val="Arial"/>
      <family val="2"/>
    </font>
    <font>
      <sz val="8"/>
      <color rgb="FF000000"/>
      <name val="Calibri"/>
      <family val="2"/>
      <scheme val="minor"/>
    </font>
    <font>
      <sz val="10"/>
      <color rgb="FF231F20"/>
      <name val="Calibri"/>
      <family val="2"/>
    </font>
    <font>
      <sz val="10"/>
      <name val="Calibri"/>
      <family val="2"/>
    </font>
    <font>
      <sz val="8"/>
      <color theme="1"/>
      <name val="Calibri"/>
      <family val="2"/>
      <scheme val="minor"/>
    </font>
    <font>
      <sz val="10"/>
      <color theme="1"/>
      <name val="Calibri"/>
      <family val="2"/>
      <scheme val="minor"/>
    </font>
    <font>
      <b/>
      <sz val="11"/>
      <color rgb="FF231F20"/>
      <name val="Calibri"/>
      <family val="2"/>
    </font>
    <font>
      <b/>
      <sz val="11"/>
      <name val="Calibri"/>
      <family val="2"/>
    </font>
    <font>
      <b/>
      <sz val="10"/>
      <color theme="1"/>
      <name val="Calibri"/>
      <family val="2"/>
      <scheme val="minor"/>
    </font>
    <font>
      <sz val="12"/>
      <color theme="1"/>
      <name val="Calibri"/>
      <family val="2"/>
      <scheme val="minor"/>
    </font>
    <font>
      <sz val="11"/>
      <name val="Calibri"/>
      <family val="2"/>
    </font>
    <font>
      <sz val="10"/>
      <name val="Calibri"/>
      <family val="2"/>
      <scheme val="minor"/>
    </font>
    <font>
      <b/>
      <sz val="10"/>
      <name val="Calibri"/>
      <family val="2"/>
      <scheme val="minor"/>
    </font>
    <font>
      <sz val="11"/>
      <color rgb="FF231F20"/>
      <name val="Calibri"/>
      <family val="2"/>
    </font>
    <font>
      <i/>
      <sz val="10"/>
      <name val="Calibri"/>
      <family val="2"/>
    </font>
    <font>
      <b/>
      <sz val="9"/>
      <name val="Calibri"/>
      <family val="2"/>
    </font>
    <font>
      <sz val="10"/>
      <name val="Calibri"/>
      <family val="2"/>
    </font>
    <font>
      <b/>
      <sz val="11"/>
      <color rgb="FF000000"/>
      <name val="Calibri"/>
      <family val="2"/>
      <scheme val="minor"/>
    </font>
    <font>
      <sz val="10"/>
      <color rgb="FF000000"/>
      <name val="Calibri"/>
      <family val="2"/>
      <scheme val="minor"/>
    </font>
    <font>
      <sz val="10"/>
      <color rgb="FF000000"/>
      <name val="Times New Roman"/>
      <family val="1"/>
    </font>
    <font>
      <sz val="12"/>
      <color rgb="FF000000"/>
      <name val="Times New Roman"/>
      <family val="1"/>
    </font>
    <font>
      <sz val="9"/>
      <color rgb="FF231F20"/>
      <name val="Calibri"/>
      <family val="2"/>
      <scheme val="minor"/>
    </font>
    <font>
      <sz val="9"/>
      <name val="Calibri"/>
      <family val="2"/>
    </font>
    <font>
      <sz val="9"/>
      <color rgb="FF231F20"/>
      <name val="Calibri"/>
      <family val="2"/>
    </font>
    <font>
      <sz val="12"/>
      <color theme="1"/>
      <name val="AvenirNext LT Pro Regular"/>
      <family val="2"/>
    </font>
    <font>
      <b/>
      <sz val="10"/>
      <color rgb="FF231F20"/>
      <name val="Calibri"/>
      <family val="2"/>
    </font>
    <font>
      <b/>
      <sz val="10"/>
      <name val="Calibri"/>
      <family val="2"/>
    </font>
    <font>
      <sz val="10"/>
      <color rgb="FF000000"/>
      <name val="Times New Roman"/>
      <family val="1"/>
    </font>
    <font>
      <sz val="11"/>
      <color rgb="FF000000"/>
      <name val="Times New Roman"/>
      <family val="1"/>
    </font>
    <font>
      <i/>
      <sz val="11"/>
      <color rgb="FFFF0000"/>
      <name val="Calibri"/>
      <family val="2"/>
    </font>
    <font>
      <sz val="10"/>
      <color rgb="FF000000"/>
      <name val="Calibri"/>
      <family val="2"/>
    </font>
    <font>
      <sz val="11"/>
      <color theme="1"/>
      <name val="Calibri"/>
      <family val="2"/>
      <scheme val="minor"/>
    </font>
    <font>
      <sz val="12"/>
      <color theme="1"/>
      <name val="Calibri Light"/>
      <family val="1"/>
      <scheme val="major"/>
    </font>
    <font>
      <i/>
      <sz val="8"/>
      <color theme="1"/>
      <name val="Calibri"/>
      <family val="2"/>
      <scheme val="minor"/>
    </font>
    <font>
      <i/>
      <sz val="10"/>
      <color theme="1"/>
      <name val="Calibri"/>
      <family val="2"/>
      <scheme val="minor"/>
    </font>
    <font>
      <sz val="10"/>
      <color theme="1"/>
      <name val="Wingdings"/>
      <charset val="2"/>
    </font>
    <font>
      <i/>
      <sz val="8"/>
      <color rgb="FFFF0000"/>
      <name val="Calibri"/>
      <family val="2"/>
      <scheme val="minor"/>
    </font>
    <font>
      <b/>
      <sz val="11"/>
      <color theme="1"/>
      <name val="Arial"/>
      <family val="2"/>
    </font>
    <font>
      <sz val="10"/>
      <color rgb="FF000000"/>
      <name val="Wingdings"/>
      <charset val="2"/>
    </font>
    <font>
      <sz val="10"/>
      <name val="Wingdings"/>
      <charset val="2"/>
    </font>
    <font>
      <sz val="9"/>
      <color indexed="81"/>
      <name val="Tahoma"/>
      <family val="2"/>
    </font>
    <font>
      <b/>
      <sz val="9"/>
      <color indexed="81"/>
      <name val="Tahoma"/>
      <family val="2"/>
    </font>
    <font>
      <i/>
      <sz val="10"/>
      <color rgb="FF000000"/>
      <name val="Calibri"/>
      <family val="2"/>
      <scheme val="minor"/>
    </font>
    <font>
      <sz val="10"/>
      <color rgb="FFFF0000"/>
      <name val="Calibri"/>
      <family val="2"/>
      <scheme val="minor"/>
    </font>
    <font>
      <i/>
      <sz val="10"/>
      <color rgb="FF231F20"/>
      <name val="Calibri"/>
      <family val="2"/>
    </font>
    <font>
      <sz val="11"/>
      <color rgb="FFFF0000"/>
      <name val="Calibri"/>
      <family val="2"/>
      <scheme val="minor"/>
    </font>
    <font>
      <sz val="10"/>
      <color rgb="FFFF0000"/>
      <name val="Calibri"/>
      <family val="2"/>
    </font>
    <font>
      <sz val="10"/>
      <color rgb="FF000000"/>
      <name val="Times New Roman"/>
      <family val="1"/>
    </font>
    <font>
      <sz val="9"/>
      <color theme="1"/>
      <name val="Arial"/>
      <family val="2"/>
    </font>
    <font>
      <i/>
      <sz val="10"/>
      <color rgb="FFFF0000"/>
      <name val="Calibri"/>
      <family val="2"/>
      <scheme val="minor"/>
    </font>
    <font>
      <sz val="8"/>
      <color rgb="FFC00000"/>
      <name val="Calibri"/>
      <family val="2"/>
      <scheme val="minor"/>
    </font>
    <font>
      <sz val="8"/>
      <color rgb="FFFF0000"/>
      <name val="Calibri"/>
      <family val="2"/>
      <scheme val="minor"/>
    </font>
    <font>
      <sz val="9"/>
      <color theme="1"/>
      <name val="Calibri"/>
      <family val="2"/>
      <scheme val="minor"/>
    </font>
    <font>
      <sz val="11"/>
      <name val="Calibri"/>
      <family val="2"/>
      <scheme val="minor"/>
    </font>
    <font>
      <sz val="9"/>
      <name val="Calibri"/>
      <family val="2"/>
      <scheme val="minor"/>
    </font>
    <font>
      <i/>
      <sz val="11"/>
      <color theme="1"/>
      <name val="Calibri"/>
      <family val="2"/>
      <scheme val="minor"/>
    </font>
    <font>
      <sz val="9"/>
      <color rgb="FFFF0000"/>
      <name val="Calibri"/>
      <family val="2"/>
      <scheme val="minor"/>
    </font>
    <font>
      <b/>
      <sz val="9"/>
      <color theme="1"/>
      <name val="Calibri"/>
      <family val="2"/>
      <scheme val="minor"/>
    </font>
    <font>
      <sz val="11"/>
      <name val="Arial"/>
      <family val="2"/>
    </font>
    <font>
      <sz val="11"/>
      <color rgb="FF000000"/>
      <name val="Calibri"/>
      <family val="2"/>
      <scheme val="minor"/>
    </font>
    <font>
      <sz val="8"/>
      <name val="Calibri"/>
      <family val="2"/>
      <scheme val="minor"/>
    </font>
    <font>
      <b/>
      <sz val="10"/>
      <color rgb="FFFF0000"/>
      <name val="Calibri"/>
      <family val="2"/>
    </font>
    <font>
      <vertAlign val="superscript"/>
      <sz val="9"/>
      <name val="Calibri"/>
      <family val="2"/>
      <scheme val="minor"/>
    </font>
    <font>
      <sz val="10"/>
      <color theme="9"/>
      <name val="Calibri"/>
      <family val="2"/>
      <scheme val="minor"/>
    </font>
    <font>
      <i/>
      <sz val="10"/>
      <color theme="7" tint="-0.249977111117893"/>
      <name val="Calibri"/>
      <family val="2"/>
      <scheme val="minor"/>
    </font>
    <font>
      <i/>
      <sz val="8"/>
      <color theme="9" tint="-0.249977111117893"/>
      <name val="Calibri"/>
      <family val="2"/>
      <scheme val="minor"/>
    </font>
    <font>
      <sz val="11"/>
      <color theme="1"/>
      <name val="AvenirNext LT Pro Regular"/>
      <family val="2"/>
    </font>
    <font>
      <sz val="9"/>
      <color rgb="FFFF0000"/>
      <name val="Calibri"/>
      <family val="2"/>
    </font>
    <font>
      <sz val="10"/>
      <color rgb="FFFF0000"/>
      <name val="Calibri Light"/>
      <family val="1"/>
      <scheme val="major"/>
    </font>
    <font>
      <vertAlign val="superscript"/>
      <sz val="10"/>
      <color theme="1"/>
      <name val="Calibri"/>
      <family val="2"/>
      <scheme val="minor"/>
    </font>
    <font>
      <b/>
      <sz val="10"/>
      <color rgb="FF000000"/>
      <name val="Calibri"/>
      <family val="2"/>
      <scheme val="minor"/>
    </font>
    <font>
      <b/>
      <sz val="10"/>
      <color rgb="FF231F20"/>
      <name val="Calibri"/>
      <family val="2"/>
      <scheme val="minor"/>
    </font>
    <font>
      <i/>
      <sz val="10"/>
      <color rgb="FFFF0000"/>
      <name val="Calibri"/>
      <family val="2"/>
    </font>
    <font>
      <sz val="10"/>
      <color theme="1"/>
      <name val="Arial"/>
      <family val="2"/>
    </font>
    <font>
      <sz val="10"/>
      <color theme="1"/>
      <name val="Calibri Light"/>
      <family val="1"/>
      <scheme val="major"/>
    </font>
    <font>
      <b/>
      <sz val="10"/>
      <color rgb="FF000000"/>
      <name val="Calibri"/>
      <family val="2"/>
    </font>
    <font>
      <b/>
      <u/>
      <sz val="10"/>
      <name val="Calibri"/>
      <family val="2"/>
      <scheme val="minor"/>
    </font>
    <font>
      <b/>
      <i/>
      <sz val="10"/>
      <color rgb="FFFF0000"/>
      <name val="Calibri"/>
      <family val="2"/>
      <scheme val="minor"/>
    </font>
    <font>
      <b/>
      <vertAlign val="superscript"/>
      <sz val="10"/>
      <color rgb="FF231F20"/>
      <name val="Calibri"/>
      <family val="2"/>
    </font>
    <font>
      <strike/>
      <sz val="10"/>
      <color theme="1"/>
      <name val="Calibri"/>
      <family val="2"/>
      <scheme val="minor"/>
    </font>
    <font>
      <strike/>
      <sz val="10"/>
      <name val="Calibri"/>
      <family val="2"/>
      <scheme val="minor"/>
    </font>
    <font>
      <strike/>
      <vertAlign val="superscript"/>
      <sz val="10"/>
      <color theme="1"/>
      <name val="Calibri"/>
      <family val="2"/>
      <scheme val="minor"/>
    </font>
    <font>
      <strike/>
      <sz val="10"/>
      <color rgb="FFFF0000"/>
      <name val="Calibri"/>
      <family val="2"/>
      <scheme val="minor"/>
    </font>
    <font>
      <strike/>
      <sz val="11"/>
      <color theme="1"/>
      <name val="Calibri"/>
      <family val="2"/>
      <scheme val="minor"/>
    </font>
    <font>
      <sz val="10"/>
      <name val="Arial"/>
      <family val="2"/>
    </font>
    <font>
      <b/>
      <sz val="11"/>
      <color rgb="FFFF0000"/>
      <name val="Arial"/>
      <family val="2"/>
    </font>
    <font>
      <sz val="11"/>
      <color theme="1"/>
      <name val="Wingdings"/>
      <charset val="2"/>
    </font>
    <font>
      <vertAlign val="superscript"/>
      <sz val="9"/>
      <color theme="1"/>
      <name val="Calibri"/>
      <family val="2"/>
      <scheme val="minor"/>
    </font>
    <font>
      <i/>
      <sz val="11"/>
      <color rgb="FF000000"/>
      <name val="Calibri"/>
      <family val="2"/>
      <scheme val="minor"/>
    </font>
    <font>
      <b/>
      <vertAlign val="superscript"/>
      <sz val="11"/>
      <color rgb="FF000000"/>
      <name val="Calibri"/>
      <family val="2"/>
      <scheme val="minor"/>
    </font>
    <font>
      <i/>
      <vertAlign val="superscript"/>
      <sz val="11"/>
      <color rgb="FF000000"/>
      <name val="Calibri"/>
      <family val="2"/>
      <scheme val="minor"/>
    </font>
    <font>
      <i/>
      <sz val="11"/>
      <color rgb="FFFF0000"/>
      <name val="Calibri"/>
      <family val="2"/>
      <scheme val="minor"/>
    </font>
    <font>
      <u/>
      <sz val="10"/>
      <color rgb="FF000000"/>
      <name val="Times New Roman"/>
      <family val="1"/>
    </font>
    <font>
      <strike/>
      <sz val="10"/>
      <color rgb="FF231F20"/>
      <name val="Calibri"/>
      <family val="2"/>
    </font>
    <font>
      <i/>
      <vertAlign val="superscript"/>
      <sz val="11"/>
      <color theme="1"/>
      <name val="Calibri"/>
      <family val="2"/>
      <scheme val="minor"/>
    </font>
    <font>
      <b/>
      <vertAlign val="superscript"/>
      <sz val="10"/>
      <color theme="1"/>
      <name val="Calibri"/>
      <family val="2"/>
      <scheme val="minor"/>
    </font>
    <font>
      <i/>
      <u/>
      <sz val="11"/>
      <color theme="1"/>
      <name val="Calibri"/>
      <family val="2"/>
      <scheme val="minor"/>
    </font>
    <font>
      <vertAlign val="superscript"/>
      <sz val="10"/>
      <name val="Calibri"/>
      <family val="2"/>
    </font>
    <font>
      <i/>
      <vertAlign val="superscript"/>
      <sz val="10"/>
      <color rgb="FF000000"/>
      <name val="Calibri"/>
      <family val="2"/>
      <scheme val="minor"/>
    </font>
    <font>
      <u/>
      <sz val="11"/>
      <color theme="10"/>
      <name val="Calibri"/>
      <family val="2"/>
      <scheme val="minor"/>
    </font>
    <font>
      <strike/>
      <sz val="9"/>
      <color indexed="81"/>
      <name val="Tahoma"/>
      <family val="2"/>
    </font>
    <font>
      <b/>
      <i/>
      <sz val="11"/>
      <color theme="1"/>
      <name val="Calibri"/>
      <family val="2"/>
      <scheme val="minor"/>
    </font>
    <font>
      <b/>
      <i/>
      <vertAlign val="superscript"/>
      <sz val="11"/>
      <color theme="1"/>
      <name val="Calibri"/>
      <family val="2"/>
      <scheme val="minor"/>
    </font>
    <font>
      <sz val="9"/>
      <color theme="1"/>
      <name val="Calibri Light"/>
      <family val="1"/>
      <scheme val="major"/>
    </font>
    <font>
      <u/>
      <sz val="9"/>
      <color theme="1"/>
      <name val="Calibri Light"/>
      <family val="2"/>
      <scheme val="major"/>
    </font>
    <font>
      <sz val="9"/>
      <color theme="1"/>
      <name val="Calibri Light"/>
      <family val="2"/>
      <scheme val="major"/>
    </font>
    <font>
      <u/>
      <sz val="10"/>
      <color theme="1"/>
      <name val="Calibri"/>
      <family val="2"/>
      <scheme val="minor"/>
    </font>
    <font>
      <strike/>
      <sz val="10"/>
      <name val="Calibri"/>
      <family val="2"/>
    </font>
    <font>
      <b/>
      <sz val="10"/>
      <color rgb="FF00B050"/>
      <name val="Calibri"/>
      <family val="2"/>
      <scheme val="minor"/>
    </font>
    <font>
      <b/>
      <sz val="10"/>
      <color rgb="FF00B050"/>
      <name val="Calibri Light"/>
      <family val="2"/>
      <scheme val="major"/>
    </font>
    <font>
      <sz val="10"/>
      <color theme="1"/>
      <name val="Calibri Light"/>
      <family val="2"/>
      <scheme val="major"/>
    </font>
    <font>
      <b/>
      <sz val="11"/>
      <color rgb="FF00B050"/>
      <name val="Calibri"/>
      <family val="2"/>
      <scheme val="minor"/>
    </font>
    <font>
      <sz val="10"/>
      <color rgb="FF00B050"/>
      <name val="Calibri"/>
      <family val="2"/>
      <scheme val="minor"/>
    </font>
    <font>
      <b/>
      <sz val="10"/>
      <color rgb="FF00B050"/>
      <name val="Calibri"/>
      <family val="2"/>
    </font>
    <font>
      <b/>
      <i/>
      <sz val="10"/>
      <color rgb="FF00B050"/>
      <name val="Calibri"/>
      <family val="2"/>
    </font>
    <font>
      <strike/>
      <sz val="11"/>
      <color rgb="FFFF0000"/>
      <name val="Calibri"/>
      <family val="2"/>
      <scheme val="minor"/>
    </font>
    <font>
      <i/>
      <vertAlign val="superscript"/>
      <sz val="10"/>
      <color theme="1"/>
      <name val="Calibri"/>
      <family val="2"/>
      <scheme val="minor"/>
    </font>
    <font>
      <b/>
      <sz val="11"/>
      <color rgb="FFFF0000"/>
      <name val="Calibri"/>
      <family val="2"/>
      <scheme val="minor"/>
    </font>
    <font>
      <sz val="9"/>
      <color indexed="81"/>
      <name val="Tahoma"/>
      <charset val="1"/>
    </font>
    <font>
      <b/>
      <sz val="9"/>
      <color indexed="81"/>
      <name val="Tahoma"/>
      <charset val="1"/>
    </font>
    <font>
      <b/>
      <sz val="10"/>
      <color rgb="FFFF0000"/>
      <name val="Calibri"/>
      <family val="2"/>
      <scheme val="minor"/>
    </font>
    <font>
      <i/>
      <sz val="10"/>
      <color rgb="FF0070C0"/>
      <name val="Calibri"/>
      <family val="2"/>
    </font>
    <font>
      <i/>
      <sz val="9"/>
      <color rgb="FFFF0000"/>
      <name val="Calibri"/>
      <family val="2"/>
      <scheme val="minor"/>
    </font>
    <font>
      <sz val="9"/>
      <color rgb="FF0070C0"/>
      <name val="Calibri"/>
      <family val="2"/>
      <scheme val="minor"/>
    </font>
    <font>
      <strike/>
      <sz val="10"/>
      <color rgb="FFFF0000"/>
      <name val="Calibri"/>
      <family val="2"/>
    </font>
  </fonts>
  <fills count="24">
    <fill>
      <patternFill patternType="none"/>
    </fill>
    <fill>
      <patternFill patternType="gray125"/>
    </fill>
    <fill>
      <patternFill patternType="solid">
        <fgColor rgb="FFE2E3E4"/>
      </patternFill>
    </fill>
    <fill>
      <patternFill patternType="solid">
        <fgColor theme="0" tint="-4.9989318521683403E-2"/>
        <bgColor indexed="64"/>
      </patternFill>
    </fill>
    <fill>
      <patternFill patternType="solid">
        <fgColor theme="2"/>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4"/>
        <bgColor indexed="64"/>
      </patternFill>
    </fill>
    <fill>
      <patternFill patternType="solid">
        <fgColor theme="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rgb="FFFFFF00"/>
        <bgColor indexed="64"/>
      </patternFill>
    </fill>
    <fill>
      <patternFill patternType="solid">
        <fgColor theme="4" tint="0.59999389629810485"/>
        <bgColor indexed="64"/>
      </patternFill>
    </fill>
    <fill>
      <patternFill patternType="solid">
        <fgColor rgb="FFFFCC99"/>
        <bgColor indexed="64"/>
      </patternFill>
    </fill>
    <fill>
      <patternFill patternType="solid">
        <fgColor rgb="FFFF99CC"/>
        <bgColor indexed="64"/>
      </patternFill>
    </fill>
    <fill>
      <patternFill patternType="solid">
        <fgColor theme="2" tint="-9.9978637043366805E-2"/>
        <bgColor indexed="64"/>
      </patternFill>
    </fill>
    <fill>
      <patternFill patternType="solid">
        <fgColor rgb="FF9900FF"/>
        <bgColor indexed="64"/>
      </patternFill>
    </fill>
  </fills>
  <borders count="2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indexed="64"/>
      </bottom>
      <diagonal/>
    </border>
    <border>
      <left/>
      <right style="thin">
        <color rgb="FF000000"/>
      </right>
      <top/>
      <bottom style="thin">
        <color indexed="64"/>
      </bottom>
      <diagonal/>
    </border>
    <border>
      <left style="thin">
        <color rgb="FF000000"/>
      </left>
      <right/>
      <top style="thin">
        <color indexed="64"/>
      </top>
      <bottom/>
      <diagonal/>
    </border>
    <border>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thin">
        <color rgb="FFFFFFFF"/>
      </left>
      <right/>
      <top style="thin">
        <color indexed="64"/>
      </top>
      <bottom/>
      <diagonal/>
    </border>
    <border>
      <left/>
      <right style="thin">
        <color rgb="FFFFFFFF"/>
      </right>
      <top style="thin">
        <color indexed="64"/>
      </top>
      <bottom/>
      <diagonal/>
    </border>
  </borders>
  <cellStyleXfs count="17">
    <xf numFmtId="0" fontId="0" fillId="0" borderId="0"/>
    <xf numFmtId="0" fontId="30" fillId="0" borderId="0"/>
    <xf numFmtId="0" fontId="35" fillId="0" borderId="0"/>
    <xf numFmtId="0" fontId="38" fillId="0" borderId="0"/>
    <xf numFmtId="0" fontId="6" fillId="0" borderId="0"/>
    <xf numFmtId="0" fontId="5" fillId="0" borderId="0"/>
    <xf numFmtId="0" fontId="58" fillId="0" borderId="0"/>
    <xf numFmtId="0" fontId="4" fillId="0" borderId="0"/>
    <xf numFmtId="0" fontId="30" fillId="0" borderId="0"/>
    <xf numFmtId="0" fontId="4" fillId="0" borderId="0"/>
    <xf numFmtId="0" fontId="42" fillId="0" borderId="0"/>
    <xf numFmtId="0" fontId="30" fillId="0" borderId="0"/>
    <xf numFmtId="0" fontId="3" fillId="0" borderId="0"/>
    <xf numFmtId="0" fontId="3" fillId="0" borderId="0"/>
    <xf numFmtId="9" fontId="42" fillId="0" borderId="0" applyFont="0" applyFill="0" applyBorder="0" applyAlignment="0" applyProtection="0"/>
    <xf numFmtId="9" fontId="42" fillId="0" borderId="0" applyFont="0" applyFill="0" applyBorder="0" applyAlignment="0" applyProtection="0"/>
    <xf numFmtId="0" fontId="110" fillId="0" borderId="0" applyNumberFormat="0" applyFill="0" applyBorder="0" applyAlignment="0" applyProtection="0"/>
  </cellStyleXfs>
  <cellXfs count="1101">
    <xf numFmtId="0" fontId="0" fillId="0" borderId="0" xfId="0"/>
    <xf numFmtId="0" fontId="8" fillId="0" borderId="0" xfId="0" applyFont="1" applyFill="1" applyBorder="1" applyAlignment="1">
      <alignment horizontal="left" vertical="top"/>
    </xf>
    <xf numFmtId="0" fontId="0" fillId="0" borderId="0" xfId="0" applyFill="1" applyBorder="1" applyAlignment="1">
      <alignment horizontal="left" vertical="top"/>
    </xf>
    <xf numFmtId="0" fontId="10" fillId="0" borderId="0" xfId="0" applyFont="1" applyFill="1" applyBorder="1" applyAlignment="1">
      <alignment horizontal="left" vertical="top"/>
    </xf>
    <xf numFmtId="0" fontId="11" fillId="0" borderId="0" xfId="0" applyFont="1" applyFill="1" applyBorder="1" applyAlignment="1">
      <alignment horizontal="left" vertical="top"/>
    </xf>
    <xf numFmtId="0" fontId="16" fillId="0" borderId="0" xfId="0" applyFont="1"/>
    <xf numFmtId="0" fontId="16" fillId="0" borderId="0" xfId="0" applyFont="1" applyBorder="1"/>
    <xf numFmtId="0" fontId="17" fillId="0" borderId="0" xfId="0" applyFont="1" applyFill="1" applyBorder="1" applyAlignment="1">
      <alignment horizontal="left" vertical="top" wrapText="1"/>
    </xf>
    <xf numFmtId="0" fontId="18" fillId="0" borderId="0" xfId="0" applyFont="1" applyFill="1" applyBorder="1" applyAlignment="1">
      <alignment horizontal="left" vertical="top" wrapText="1"/>
    </xf>
    <xf numFmtId="0" fontId="16" fillId="0" borderId="0" xfId="0" applyFont="1" applyFill="1" applyBorder="1" applyAlignment="1">
      <alignment horizontal="center" vertical="center"/>
    </xf>
    <xf numFmtId="0" fontId="16" fillId="0" borderId="0" xfId="0" applyFont="1" applyFill="1" applyBorder="1"/>
    <xf numFmtId="0" fontId="16" fillId="0" borderId="0" xfId="0" applyFont="1" applyFill="1" applyBorder="1" applyAlignment="1">
      <alignment vertical="top"/>
    </xf>
    <xf numFmtId="0" fontId="16" fillId="0" borderId="0" xfId="0" applyFont="1" applyFill="1" applyBorder="1" applyAlignment="1">
      <alignment horizontal="center"/>
    </xf>
    <xf numFmtId="0" fontId="19" fillId="0" borderId="0" xfId="0" applyFont="1" applyFill="1" applyBorder="1" applyAlignment="1">
      <alignment horizontal="center"/>
    </xf>
    <xf numFmtId="0" fontId="16" fillId="0" borderId="0" xfId="0" applyFont="1" applyFill="1" applyBorder="1" applyAlignment="1">
      <alignment horizontal="left" vertical="top"/>
    </xf>
    <xf numFmtId="0" fontId="20" fillId="0" borderId="0" xfId="0" applyFont="1" applyFill="1" applyBorder="1" applyAlignment="1">
      <alignment horizontal="center"/>
    </xf>
    <xf numFmtId="0" fontId="16" fillId="0" borderId="0" xfId="0" applyFont="1" applyFill="1" applyBorder="1" applyAlignment="1">
      <alignment horizontal="left" vertical="top" wrapText="1"/>
    </xf>
    <xf numFmtId="0" fontId="16" fillId="0" borderId="0" xfId="0" applyFont="1" applyFill="1"/>
    <xf numFmtId="0" fontId="16" fillId="0" borderId="0" xfId="0" applyFont="1" applyFill="1" applyBorder="1" applyAlignment="1">
      <alignment horizontal="center" vertical="top"/>
    </xf>
    <xf numFmtId="0" fontId="17" fillId="0" borderId="0" xfId="0" applyFont="1" applyFill="1" applyBorder="1" applyAlignment="1">
      <alignment horizontal="center" vertical="top" wrapText="1"/>
    </xf>
    <xf numFmtId="0" fontId="24" fillId="0" borderId="0" xfId="0" applyFont="1" applyFill="1" applyBorder="1" applyAlignment="1">
      <alignment horizontal="left" vertical="top" wrapText="1"/>
    </xf>
    <xf numFmtId="0" fontId="21" fillId="0" borderId="0" xfId="0" applyFont="1" applyFill="1" applyBorder="1" applyAlignment="1">
      <alignment horizontal="left" vertical="top" wrapText="1"/>
    </xf>
    <xf numFmtId="0" fontId="13" fillId="0" borderId="0" xfId="0" applyFont="1" applyFill="1" applyBorder="1" applyAlignment="1">
      <alignment horizontal="right" vertical="center"/>
    </xf>
    <xf numFmtId="0" fontId="13" fillId="0" borderId="0" xfId="0" applyFont="1" applyFill="1" applyBorder="1" applyAlignment="1">
      <alignment horizontal="right" vertical="top"/>
    </xf>
    <xf numFmtId="0" fontId="27" fillId="0" borderId="0" xfId="0" applyFont="1" applyFill="1" applyBorder="1" applyAlignment="1">
      <alignment horizontal="left" vertical="top" wrapText="1"/>
    </xf>
    <xf numFmtId="0" fontId="13" fillId="0" borderId="0" xfId="0" applyFont="1" applyFill="1" applyBorder="1" applyAlignment="1">
      <alignment horizontal="center" vertical="top" wrapText="1"/>
    </xf>
    <xf numFmtId="0" fontId="36" fillId="0" borderId="0" xfId="0" applyFont="1" applyFill="1" applyBorder="1" applyAlignment="1">
      <alignment horizontal="left" vertical="top" wrapText="1"/>
    </xf>
    <xf numFmtId="0" fontId="37" fillId="0" borderId="0" xfId="0" applyFont="1" applyFill="1" applyBorder="1" applyAlignment="1">
      <alignment horizontal="left" vertical="top" wrapText="1"/>
    </xf>
    <xf numFmtId="0" fontId="13" fillId="0" borderId="0" xfId="0" applyFont="1" applyFill="1" applyBorder="1" applyAlignment="1">
      <alignment horizontal="center" vertical="center"/>
    </xf>
    <xf numFmtId="0" fontId="0" fillId="0" borderId="0" xfId="0" applyFill="1" applyBorder="1"/>
    <xf numFmtId="0" fontId="16" fillId="0" borderId="10" xfId="0" applyFont="1" applyFill="1" applyBorder="1"/>
    <xf numFmtId="0" fontId="16" fillId="0" borderId="15" xfId="0" applyFont="1" applyFill="1" applyBorder="1" applyAlignment="1">
      <alignment horizontal="center" vertical="center"/>
    </xf>
    <xf numFmtId="0" fontId="16" fillId="0" borderId="0" xfId="0" applyFont="1" applyFill="1" applyBorder="1" applyAlignment="1"/>
    <xf numFmtId="0" fontId="46" fillId="0" borderId="0" xfId="0" applyFont="1" applyBorder="1" applyAlignment="1">
      <alignment horizontal="center" vertical="center"/>
    </xf>
    <xf numFmtId="0" fontId="16" fillId="0" borderId="0" xfId="0" applyFont="1" applyBorder="1"/>
    <xf numFmtId="0" fontId="16" fillId="0" borderId="0" xfId="0" applyFont="1" applyBorder="1"/>
    <xf numFmtId="0" fontId="16" fillId="0" borderId="0" xfId="0" applyFont="1" applyBorder="1" applyAlignment="1"/>
    <xf numFmtId="0" fontId="16" fillId="0" borderId="0" xfId="0" applyFont="1" applyBorder="1" applyAlignment="1">
      <alignment horizontal="right"/>
    </xf>
    <xf numFmtId="0" fontId="13" fillId="8" borderId="11" xfId="0" applyFont="1" applyFill="1" applyBorder="1" applyAlignment="1">
      <alignment horizontal="center" vertical="center"/>
    </xf>
    <xf numFmtId="0" fontId="13" fillId="9" borderId="0" xfId="0" applyFont="1" applyFill="1" applyBorder="1" applyAlignment="1">
      <alignment horizontal="center" vertical="center"/>
    </xf>
    <xf numFmtId="0" fontId="16" fillId="0" borderId="0" xfId="0" applyFont="1" applyFill="1" applyBorder="1" applyAlignment="1">
      <alignment horizontal="right"/>
    </xf>
    <xf numFmtId="0" fontId="16" fillId="0" borderId="1" xfId="0" applyFont="1" applyFill="1" applyBorder="1"/>
    <xf numFmtId="0" fontId="56" fillId="0" borderId="0" xfId="0" applyFont="1"/>
    <xf numFmtId="0" fontId="0" fillId="0" borderId="0" xfId="0" applyFill="1"/>
    <xf numFmtId="0" fontId="0" fillId="0" borderId="0" xfId="0"/>
    <xf numFmtId="0" fontId="8" fillId="0" borderId="0" xfId="0" applyFont="1" applyFill="1" applyBorder="1" applyAlignment="1">
      <alignment horizontal="left" vertical="top"/>
    </xf>
    <xf numFmtId="0" fontId="0" fillId="14" borderId="0" xfId="0" applyFill="1"/>
    <xf numFmtId="0" fontId="0" fillId="12" borderId="0" xfId="0" applyFill="1"/>
    <xf numFmtId="0" fontId="0" fillId="5" borderId="0" xfId="0" applyFill="1"/>
    <xf numFmtId="0" fontId="16" fillId="12" borderId="2" xfId="0" applyFont="1" applyFill="1" applyBorder="1" applyAlignment="1">
      <alignment horizontal="right" vertical="center"/>
    </xf>
    <xf numFmtId="0" fontId="16" fillId="14" borderId="2" xfId="0" applyFont="1" applyFill="1" applyBorder="1"/>
    <xf numFmtId="0" fontId="0" fillId="0" borderId="0" xfId="0" applyFill="1" applyAlignment="1">
      <alignment horizontal="center"/>
    </xf>
    <xf numFmtId="0" fontId="16" fillId="14" borderId="11" xfId="0" applyFont="1" applyFill="1" applyBorder="1"/>
    <xf numFmtId="0" fontId="16" fillId="14" borderId="10" xfId="0" applyFont="1" applyFill="1" applyBorder="1"/>
    <xf numFmtId="0" fontId="46" fillId="13" borderId="8" xfId="0" applyFont="1" applyFill="1" applyBorder="1" applyAlignment="1">
      <alignment horizontal="center" vertical="center"/>
    </xf>
    <xf numFmtId="0" fontId="16" fillId="14" borderId="2" xfId="0" applyFont="1" applyFill="1" applyBorder="1" applyAlignment="1">
      <alignment horizontal="left"/>
    </xf>
    <xf numFmtId="0" fontId="16" fillId="14" borderId="2" xfId="0" applyFont="1" applyFill="1" applyBorder="1" applyAlignment="1">
      <alignment horizontal="center"/>
    </xf>
    <xf numFmtId="0" fontId="16" fillId="14" borderId="5" xfId="0" applyFont="1" applyFill="1" applyBorder="1" applyAlignment="1">
      <alignment horizontal="center"/>
    </xf>
    <xf numFmtId="0" fontId="0" fillId="0" borderId="0" xfId="0" applyFont="1"/>
    <xf numFmtId="0" fontId="69" fillId="0" borderId="11" xfId="0" applyFont="1" applyFill="1" applyBorder="1" applyAlignment="1">
      <alignment horizontal="left" vertical="top"/>
    </xf>
    <xf numFmtId="0" fontId="0" fillId="0" borderId="11" xfId="0" applyFont="1" applyFill="1" applyBorder="1" applyAlignment="1">
      <alignment horizontal="left" vertical="top"/>
    </xf>
    <xf numFmtId="0" fontId="70" fillId="0" borderId="11" xfId="0" applyFont="1" applyFill="1" applyBorder="1" applyAlignment="1">
      <alignment horizontal="right" vertical="center"/>
    </xf>
    <xf numFmtId="0" fontId="70" fillId="0" borderId="10" xfId="0" applyFont="1" applyFill="1" applyBorder="1" applyAlignment="1">
      <alignment horizontal="right" vertical="center"/>
    </xf>
    <xf numFmtId="0" fontId="70" fillId="0" borderId="10" xfId="0" applyFont="1" applyFill="1" applyBorder="1" applyAlignment="1">
      <alignment horizontal="left" vertical="center"/>
    </xf>
    <xf numFmtId="0" fontId="0" fillId="15" borderId="0" xfId="0" applyFill="1" applyAlignment="1">
      <alignment horizontal="center"/>
    </xf>
    <xf numFmtId="0" fontId="16" fillId="0" borderId="0" xfId="10" applyFont="1"/>
    <xf numFmtId="0" fontId="42" fillId="0" borderId="0" xfId="10"/>
    <xf numFmtId="0" fontId="16" fillId="0" borderId="2" xfId="10" applyFont="1" applyFill="1" applyBorder="1" applyAlignment="1">
      <alignment horizontal="center" vertical="center"/>
    </xf>
    <xf numFmtId="0" fontId="16" fillId="0" borderId="0" xfId="10" applyFont="1" applyFill="1" applyBorder="1"/>
    <xf numFmtId="0" fontId="16" fillId="0" borderId="0" xfId="10" applyFont="1" applyFill="1" applyBorder="1" applyAlignment="1">
      <alignment horizontal="center"/>
    </xf>
    <xf numFmtId="0" fontId="16" fillId="0" borderId="0" xfId="10" applyFont="1" applyFill="1" applyBorder="1" applyAlignment="1">
      <alignment horizontal="left" vertical="top"/>
    </xf>
    <xf numFmtId="0" fontId="16" fillId="0" borderId="0" xfId="10" applyFont="1" applyFill="1" applyBorder="1" applyAlignment="1">
      <alignment horizontal="center" vertical="top"/>
    </xf>
    <xf numFmtId="0" fontId="16" fillId="0" borderId="0" xfId="10" applyFont="1" applyFill="1" applyBorder="1" applyAlignment="1">
      <alignment horizontal="left" vertical="top" wrapText="1"/>
    </xf>
    <xf numFmtId="0" fontId="16" fillId="0" borderId="0" xfId="10" applyFont="1" applyFill="1"/>
    <xf numFmtId="0" fontId="42" fillId="14" borderId="0" xfId="10" applyFill="1"/>
    <xf numFmtId="0" fontId="42" fillId="12" borderId="0" xfId="10" applyFill="1"/>
    <xf numFmtId="0" fontId="42" fillId="15" borderId="0" xfId="10" applyFill="1" applyAlignment="1">
      <alignment horizontal="center"/>
    </xf>
    <xf numFmtId="0" fontId="42" fillId="5" borderId="0" xfId="10" applyFill="1"/>
    <xf numFmtId="0" fontId="34" fillId="0" borderId="0" xfId="8" applyFont="1" applyFill="1" applyBorder="1" applyAlignment="1">
      <alignment vertical="center" wrapText="1"/>
    </xf>
    <xf numFmtId="0" fontId="33" fillId="0" borderId="0" xfId="8" applyFont="1" applyFill="1" applyBorder="1" applyAlignment="1">
      <alignment vertical="center" wrapText="1"/>
    </xf>
    <xf numFmtId="0" fontId="33" fillId="0" borderId="0" xfId="8" applyFont="1" applyFill="1" applyBorder="1" applyAlignment="1">
      <alignment horizontal="left" vertical="center" wrapText="1"/>
    </xf>
    <xf numFmtId="0" fontId="30" fillId="0" borderId="0" xfId="8" applyFill="1" applyBorder="1" applyAlignment="1">
      <alignment horizontal="left" vertical="center"/>
    </xf>
    <xf numFmtId="0" fontId="30" fillId="0" borderId="0" xfId="8" applyFill="1" applyBorder="1" applyAlignment="1">
      <alignment horizontal="left" vertical="top"/>
    </xf>
    <xf numFmtId="0" fontId="30" fillId="0" borderId="0" xfId="8" applyFill="1" applyBorder="1" applyAlignment="1">
      <alignment horizontal="center" vertical="center"/>
    </xf>
    <xf numFmtId="0" fontId="29" fillId="0" borderId="0" xfId="8" applyFont="1" applyFill="1" applyBorder="1" applyAlignment="1">
      <alignment horizontal="left" vertical="top"/>
    </xf>
    <xf numFmtId="0" fontId="32" fillId="0" borderId="0" xfId="8" applyFont="1" applyFill="1" applyBorder="1" applyAlignment="1">
      <alignment horizontal="left" vertical="top"/>
    </xf>
    <xf numFmtId="0" fontId="31" fillId="0" borderId="0" xfId="8" applyFont="1" applyFill="1" applyBorder="1" applyAlignment="1">
      <alignment horizontal="left" vertical="top"/>
    </xf>
    <xf numFmtId="0" fontId="30" fillId="0" borderId="0" xfId="11" applyFill="1" applyBorder="1" applyAlignment="1">
      <alignment horizontal="center" vertical="top"/>
    </xf>
    <xf numFmtId="0" fontId="30" fillId="0" borderId="0" xfId="11" applyFill="1" applyBorder="1" applyAlignment="1">
      <alignment horizontal="left" vertical="top"/>
    </xf>
    <xf numFmtId="0" fontId="39" fillId="0" borderId="0" xfId="11" applyFont="1" applyFill="1" applyBorder="1" applyAlignment="1">
      <alignment horizontal="left" vertical="top"/>
    </xf>
    <xf numFmtId="0" fontId="63" fillId="0" borderId="0" xfId="10" applyFont="1" applyAlignment="1">
      <alignment vertical="top" wrapText="1"/>
    </xf>
    <xf numFmtId="0" fontId="67" fillId="0" borderId="0" xfId="10" applyFont="1" applyBorder="1" applyAlignment="1">
      <alignment vertical="center" wrapText="1"/>
    </xf>
    <xf numFmtId="0" fontId="7" fillId="0" borderId="0" xfId="10" applyFont="1"/>
    <xf numFmtId="0" fontId="42" fillId="0" borderId="0" xfId="10" applyFont="1" applyFill="1" applyBorder="1" applyAlignment="1">
      <alignment horizontal="center"/>
    </xf>
    <xf numFmtId="0" fontId="42" fillId="0" borderId="0" xfId="10" applyFont="1" applyFill="1" applyBorder="1" applyAlignment="1">
      <alignment horizontal="left" vertical="center"/>
    </xf>
    <xf numFmtId="0" fontId="42" fillId="0" borderId="0" xfId="10" applyFont="1" applyFill="1" applyBorder="1"/>
    <xf numFmtId="0" fontId="62" fillId="0" borderId="0" xfId="10" applyFont="1" applyFill="1" applyBorder="1"/>
    <xf numFmtId="0" fontId="62" fillId="0" borderId="0" xfId="10" applyFont="1" applyFill="1" applyBorder="1" applyAlignment="1">
      <alignment horizontal="center"/>
    </xf>
    <xf numFmtId="0" fontId="62" fillId="0" borderId="0" xfId="10" applyFont="1" applyFill="1" applyBorder="1" applyAlignment="1">
      <alignment horizontal="center" vertical="center"/>
    </xf>
    <xf numFmtId="0" fontId="61" fillId="0" borderId="0" xfId="10" applyFont="1" applyFill="1" applyBorder="1" applyAlignment="1">
      <alignment horizontal="center" vertical="center"/>
    </xf>
    <xf numFmtId="49" fontId="42" fillId="0" borderId="0" xfId="2" applyNumberFormat="1" applyFont="1" applyFill="1" applyBorder="1" applyAlignment="1"/>
    <xf numFmtId="0" fontId="15" fillId="0" borderId="0" xfId="2" applyFont="1" applyFill="1"/>
    <xf numFmtId="0" fontId="47" fillId="0" borderId="0" xfId="2" applyFont="1" applyFill="1"/>
    <xf numFmtId="0" fontId="20" fillId="0" borderId="0" xfId="2" applyFont="1" applyFill="1" applyBorder="1"/>
    <xf numFmtId="0" fontId="43" fillId="0" borderId="0" xfId="2" applyFont="1" applyFill="1"/>
    <xf numFmtId="0" fontId="43" fillId="0" borderId="0" xfId="2" applyFont="1" applyFill="1" applyBorder="1"/>
    <xf numFmtId="0" fontId="18" fillId="0" borderId="0" xfId="10" applyFont="1" applyFill="1" applyBorder="1" applyAlignment="1">
      <alignment vertical="top"/>
    </xf>
    <xf numFmtId="0" fontId="45" fillId="0" borderId="0" xfId="10" applyFont="1" applyFill="1" applyBorder="1" applyAlignment="1">
      <alignment vertical="top" wrapText="1"/>
    </xf>
    <xf numFmtId="49" fontId="42" fillId="0" borderId="0" xfId="10" applyNumberFormat="1" applyAlignment="1">
      <alignment horizontal="center"/>
    </xf>
    <xf numFmtId="0" fontId="36" fillId="0" borderId="0" xfId="10" applyFont="1" applyFill="1" applyBorder="1" applyAlignment="1">
      <alignment horizontal="left" vertical="top" wrapText="1"/>
    </xf>
    <xf numFmtId="0" fontId="42" fillId="0" borderId="8" xfId="10" applyBorder="1" applyAlignment="1"/>
    <xf numFmtId="0" fontId="42" fillId="0" borderId="11" xfId="10" applyBorder="1" applyAlignment="1"/>
    <xf numFmtId="0" fontId="42" fillId="0" borderId="0" xfId="10" applyFill="1"/>
    <xf numFmtId="0" fontId="3" fillId="0" borderId="0" xfId="12"/>
    <xf numFmtId="0" fontId="45" fillId="0" borderId="0" xfId="10" applyFont="1" applyFill="1" applyBorder="1" applyAlignment="1">
      <alignment horizontal="left" vertical="top" wrapText="1"/>
    </xf>
    <xf numFmtId="49" fontId="13" fillId="0" borderId="2" xfId="10" applyNumberFormat="1" applyFont="1" applyFill="1" applyBorder="1" applyAlignment="1">
      <alignment horizontal="center" vertical="center" wrapText="1"/>
    </xf>
    <xf numFmtId="49" fontId="14" fillId="0" borderId="2" xfId="10" applyNumberFormat="1" applyFont="1" applyFill="1" applyBorder="1" applyAlignment="1">
      <alignment horizontal="center" vertical="center" wrapText="1"/>
    </xf>
    <xf numFmtId="0" fontId="37" fillId="0" borderId="0" xfId="10" applyFont="1" applyFill="1" applyBorder="1" applyAlignment="1">
      <alignment horizontal="left" vertical="top" wrapText="1"/>
    </xf>
    <xf numFmtId="0" fontId="16" fillId="0" borderId="2" xfId="10" applyFont="1" applyFill="1" applyBorder="1" applyAlignment="1">
      <alignment horizontal="center" vertical="center" wrapText="1"/>
    </xf>
    <xf numFmtId="49" fontId="3" fillId="0" borderId="0" xfId="12" applyNumberFormat="1" applyAlignment="1">
      <alignment horizontal="center" vertical="center"/>
    </xf>
    <xf numFmtId="0" fontId="3" fillId="0" borderId="0" xfId="12" applyAlignment="1">
      <alignment horizontal="center" vertical="center"/>
    </xf>
    <xf numFmtId="0" fontId="3" fillId="0" borderId="0" xfId="12" applyAlignment="1">
      <alignment horizontal="center" vertical="center" wrapText="1"/>
    </xf>
    <xf numFmtId="0" fontId="48" fillId="0" borderId="0" xfId="13" applyFont="1" applyFill="1" applyBorder="1" applyAlignment="1">
      <alignment horizontal="left"/>
    </xf>
    <xf numFmtId="0" fontId="42" fillId="0" borderId="0" xfId="10" applyAlignment="1">
      <alignment vertical="center"/>
    </xf>
    <xf numFmtId="0" fontId="3" fillId="0" borderId="0" xfId="13"/>
    <xf numFmtId="0" fontId="3" fillId="0" borderId="0" xfId="13" applyFont="1"/>
    <xf numFmtId="0" fontId="3" fillId="0" borderId="0" xfId="13" applyFont="1" applyBorder="1"/>
    <xf numFmtId="0" fontId="3" fillId="0" borderId="0" xfId="13" applyBorder="1"/>
    <xf numFmtId="0" fontId="3" fillId="0" borderId="0" xfId="13" applyFill="1"/>
    <xf numFmtId="0" fontId="46" fillId="13" borderId="2" xfId="0" applyFont="1" applyFill="1" applyBorder="1" applyAlignment="1">
      <alignment horizontal="center" vertical="center"/>
    </xf>
    <xf numFmtId="0" fontId="16" fillId="0" borderId="2" xfId="0" applyFont="1" applyBorder="1" applyAlignment="1"/>
    <xf numFmtId="0" fontId="16" fillId="0" borderId="2" xfId="0" applyFont="1" applyFill="1" applyBorder="1" applyAlignment="1"/>
    <xf numFmtId="0" fontId="0" fillId="15" borderId="0" xfId="0" applyFill="1" applyAlignment="1"/>
    <xf numFmtId="0" fontId="29" fillId="0" borderId="25" xfId="8" applyFont="1" applyFill="1" applyBorder="1" applyAlignment="1">
      <alignment vertical="top" wrapText="1"/>
    </xf>
    <xf numFmtId="0" fontId="29" fillId="0" borderId="12" xfId="8" applyFont="1" applyFill="1" applyBorder="1" applyAlignment="1">
      <alignment vertical="top" wrapText="1"/>
    </xf>
    <xf numFmtId="0" fontId="29" fillId="0" borderId="26" xfId="8" applyFont="1" applyFill="1" applyBorder="1" applyAlignment="1">
      <alignment vertical="top" wrapText="1"/>
    </xf>
    <xf numFmtId="0" fontId="50" fillId="14" borderId="3" xfId="11" applyFont="1" applyFill="1" applyBorder="1" applyAlignment="1">
      <alignment horizontal="center" vertical="center"/>
    </xf>
    <xf numFmtId="0" fontId="42" fillId="0" borderId="0" xfId="10" applyFill="1" applyAlignment="1">
      <alignment horizontal="center"/>
    </xf>
    <xf numFmtId="0" fontId="63" fillId="0" borderId="0" xfId="10" applyFont="1" applyFill="1" applyAlignment="1">
      <alignment vertical="top" wrapText="1"/>
    </xf>
    <xf numFmtId="0" fontId="42" fillId="15" borderId="0" xfId="10" applyFill="1" applyAlignment="1"/>
    <xf numFmtId="3" fontId="54" fillId="5" borderId="2" xfId="8" applyNumberFormat="1" applyFont="1" applyFill="1" applyBorder="1" applyAlignment="1">
      <alignment horizontal="center" vertical="center" wrapText="1"/>
    </xf>
    <xf numFmtId="0" fontId="54" fillId="12" borderId="2" xfId="10" applyFont="1" applyFill="1" applyBorder="1" applyAlignment="1">
      <alignment horizontal="center" vertical="top" wrapText="1"/>
    </xf>
    <xf numFmtId="0" fontId="54" fillId="14" borderId="2" xfId="10" applyFont="1" applyFill="1" applyBorder="1" applyAlignment="1">
      <alignment horizontal="center" vertical="top" wrapText="1"/>
    </xf>
    <xf numFmtId="0" fontId="54" fillId="12" borderId="2" xfId="10" applyFont="1" applyFill="1" applyBorder="1" applyAlignment="1">
      <alignment horizontal="left" vertical="top" wrapText="1"/>
    </xf>
    <xf numFmtId="0" fontId="54" fillId="5" borderId="2" xfId="10" applyFont="1" applyFill="1" applyBorder="1" applyAlignment="1">
      <alignment horizontal="left" vertical="top" wrapText="1"/>
    </xf>
    <xf numFmtId="0" fontId="54" fillId="15" borderId="2" xfId="10" applyFont="1" applyFill="1" applyBorder="1" applyAlignment="1">
      <alignment horizontal="center" vertical="top" wrapText="1"/>
    </xf>
    <xf numFmtId="0" fontId="16" fillId="14" borderId="2" xfId="10" applyFont="1" applyFill="1" applyBorder="1" applyAlignment="1">
      <alignment horizontal="left" vertical="top" wrapText="1"/>
    </xf>
    <xf numFmtId="0" fontId="54" fillId="12" borderId="2" xfId="10" applyFont="1" applyFill="1" applyBorder="1" applyAlignment="1">
      <alignment horizontal="center"/>
    </xf>
    <xf numFmtId="0" fontId="72" fillId="0" borderId="6" xfId="10" applyFont="1" applyFill="1" applyBorder="1" applyAlignment="1">
      <alignment vertical="top" wrapText="1"/>
    </xf>
    <xf numFmtId="0" fontId="16" fillId="10" borderId="5" xfId="10" applyFont="1" applyFill="1" applyBorder="1"/>
    <xf numFmtId="0" fontId="16" fillId="15" borderId="2" xfId="10" applyFont="1" applyFill="1" applyBorder="1" applyAlignment="1">
      <alignment horizontal="left" vertical="top" wrapText="1"/>
    </xf>
    <xf numFmtId="0" fontId="16" fillId="5" borderId="2" xfId="10" applyFont="1" applyFill="1" applyBorder="1" applyAlignment="1">
      <alignment horizontal="left" vertical="top" wrapText="1"/>
    </xf>
    <xf numFmtId="0" fontId="16" fillId="12" borderId="2" xfId="10" applyFont="1" applyFill="1" applyBorder="1" applyAlignment="1">
      <alignment horizontal="left" vertical="top" wrapText="1"/>
    </xf>
    <xf numFmtId="0" fontId="16" fillId="12" borderId="2" xfId="10" applyFont="1" applyFill="1" applyBorder="1"/>
    <xf numFmtId="0" fontId="16" fillId="14" borderId="3" xfId="10" applyFont="1" applyFill="1" applyBorder="1"/>
    <xf numFmtId="0" fontId="42" fillId="0" borderId="0" xfId="10" applyAlignment="1">
      <alignment horizontal="left"/>
    </xf>
    <xf numFmtId="0" fontId="65" fillId="0" borderId="2" xfId="10" applyFont="1" applyFill="1" applyBorder="1" applyAlignment="1">
      <alignment horizontal="left" vertical="center" wrapText="1"/>
    </xf>
    <xf numFmtId="0" fontId="16" fillId="14" borderId="3" xfId="10" applyFont="1" applyFill="1" applyBorder="1" applyAlignment="1">
      <alignment horizontal="left"/>
    </xf>
    <xf numFmtId="0" fontId="16" fillId="0" borderId="0" xfId="10" applyFont="1" applyAlignment="1">
      <alignment horizontal="left"/>
    </xf>
    <xf numFmtId="0" fontId="3" fillId="0" borderId="0" xfId="12" applyAlignment="1">
      <alignment horizontal="left"/>
    </xf>
    <xf numFmtId="49" fontId="16" fillId="0" borderId="2" xfId="12" applyNumberFormat="1" applyFont="1" applyBorder="1" applyAlignment="1">
      <alignment horizontal="center" vertical="center"/>
    </xf>
    <xf numFmtId="0" fontId="16" fillId="0" borderId="2" xfId="12" applyFont="1" applyBorder="1" applyAlignment="1">
      <alignment horizontal="center" vertical="center"/>
    </xf>
    <xf numFmtId="0" fontId="16" fillId="0" borderId="2" xfId="12" applyFont="1" applyBorder="1" applyAlignment="1">
      <alignment horizontal="center" vertical="center" wrapText="1"/>
    </xf>
    <xf numFmtId="49" fontId="16" fillId="0" borderId="2" xfId="12" applyNumberFormat="1" applyFont="1" applyFill="1" applyBorder="1" applyAlignment="1">
      <alignment horizontal="center"/>
    </xf>
    <xf numFmtId="0" fontId="16" fillId="0" borderId="2" xfId="12" applyFont="1" applyFill="1" applyBorder="1" applyAlignment="1">
      <alignment horizontal="center" vertical="center" wrapText="1"/>
    </xf>
    <xf numFmtId="0" fontId="16" fillId="0" borderId="2" xfId="12" applyFont="1" applyFill="1" applyBorder="1"/>
    <xf numFmtId="0" fontId="16" fillId="14" borderId="2" xfId="12" applyFont="1" applyFill="1" applyBorder="1" applyAlignment="1">
      <alignment horizontal="center" vertical="center"/>
    </xf>
    <xf numFmtId="0" fontId="16" fillId="14" borderId="2" xfId="12" applyFont="1" applyFill="1" applyBorder="1" applyAlignment="1">
      <alignment horizontal="center" vertical="center" wrapText="1"/>
    </xf>
    <xf numFmtId="0" fontId="54" fillId="14" borderId="2" xfId="12" applyFont="1" applyFill="1" applyBorder="1" applyAlignment="1">
      <alignment horizontal="center" vertical="center"/>
    </xf>
    <xf numFmtId="0" fontId="54" fillId="12" borderId="2" xfId="12" applyFont="1" applyFill="1" applyBorder="1" applyAlignment="1">
      <alignment horizontal="center" vertical="center"/>
    </xf>
    <xf numFmtId="0" fontId="54" fillId="12" borderId="2" xfId="12" applyFont="1" applyFill="1" applyBorder="1" applyAlignment="1"/>
    <xf numFmtId="0" fontId="16" fillId="17" borderId="2" xfId="12" applyFont="1" applyFill="1" applyBorder="1" applyAlignment="1">
      <alignment horizontal="center" vertical="center"/>
    </xf>
    <xf numFmtId="0" fontId="16" fillId="16" borderId="2" xfId="12" applyFont="1" applyFill="1" applyBorder="1" applyAlignment="1">
      <alignment horizontal="center" vertical="center"/>
    </xf>
    <xf numFmtId="49" fontId="16" fillId="0" borderId="8" xfId="13" applyNumberFormat="1" applyFont="1" applyFill="1" applyBorder="1" applyAlignment="1">
      <alignment horizontal="center" vertical="center"/>
    </xf>
    <xf numFmtId="49" fontId="16" fillId="0" borderId="2" xfId="10" applyNumberFormat="1" applyFont="1" applyFill="1" applyBorder="1" applyAlignment="1">
      <alignment horizontal="center" vertical="center"/>
    </xf>
    <xf numFmtId="49" fontId="16" fillId="0" borderId="2" xfId="13" applyNumberFormat="1" applyFont="1" applyFill="1" applyBorder="1" applyAlignment="1">
      <alignment horizontal="center" vertical="center"/>
    </xf>
    <xf numFmtId="0" fontId="74" fillId="14" borderId="4" xfId="2" applyFont="1" applyFill="1" applyBorder="1" applyAlignment="1">
      <alignment horizontal="center" vertical="top" wrapText="1"/>
    </xf>
    <xf numFmtId="0" fontId="3" fillId="0" borderId="0" xfId="12" applyFill="1" applyBorder="1"/>
    <xf numFmtId="0" fontId="16" fillId="0" borderId="2" xfId="10" applyFont="1" applyBorder="1" applyAlignment="1">
      <alignment horizontal="center"/>
    </xf>
    <xf numFmtId="49" fontId="14" fillId="0" borderId="0" xfId="10" applyNumberFormat="1" applyFont="1" applyFill="1" applyBorder="1" applyAlignment="1">
      <alignment horizontal="center" vertical="center" wrapText="1"/>
    </xf>
    <xf numFmtId="49" fontId="14" fillId="0" borderId="2" xfId="10" applyNumberFormat="1" applyFont="1" applyFill="1" applyBorder="1" applyAlignment="1">
      <alignment horizontal="center" vertical="center"/>
    </xf>
    <xf numFmtId="0" fontId="3" fillId="10" borderId="2" xfId="12" applyFill="1" applyBorder="1"/>
    <xf numFmtId="0" fontId="16" fillId="14" borderId="2" xfId="10" applyFont="1" applyFill="1" applyBorder="1" applyAlignment="1">
      <alignment vertical="top" wrapText="1"/>
    </xf>
    <xf numFmtId="0" fontId="0" fillId="0" borderId="0" xfId="0" applyBorder="1"/>
    <xf numFmtId="0" fontId="23" fillId="0" borderId="2" xfId="8" applyFont="1" applyFill="1" applyBorder="1" applyAlignment="1">
      <alignment horizontal="center" vertical="center" wrapText="1"/>
    </xf>
    <xf numFmtId="3" fontId="22" fillId="15" borderId="2" xfId="8" applyNumberFormat="1" applyFont="1" applyFill="1" applyBorder="1" applyAlignment="1">
      <alignment horizontal="center" vertical="center" wrapText="1"/>
    </xf>
    <xf numFmtId="0" fontId="29" fillId="0" borderId="0" xfId="11" applyFont="1" applyFill="1" applyBorder="1" applyAlignment="1">
      <alignment horizontal="left" vertical="top"/>
    </xf>
    <xf numFmtId="0" fontId="70" fillId="0" borderId="0" xfId="11" applyFont="1" applyFill="1" applyBorder="1" applyAlignment="1">
      <alignment horizontal="left" vertical="center"/>
    </xf>
    <xf numFmtId="0" fontId="29" fillId="0" borderId="0" xfId="11" applyFont="1" applyFill="1" applyBorder="1" applyAlignment="1">
      <alignment horizontal="left" vertical="center"/>
    </xf>
    <xf numFmtId="49" fontId="14" fillId="0" borderId="2" xfId="10" applyNumberFormat="1" applyFont="1" applyFill="1" applyBorder="1" applyAlignment="1">
      <alignment horizontal="center" vertical="center" wrapText="1"/>
    </xf>
    <xf numFmtId="0" fontId="16" fillId="0" borderId="2" xfId="10" applyFont="1" applyFill="1" applyBorder="1" applyAlignment="1">
      <alignment horizontal="center" vertical="center" wrapText="1"/>
    </xf>
    <xf numFmtId="0" fontId="16" fillId="0" borderId="2" xfId="12" applyFont="1" applyBorder="1" applyAlignment="1">
      <alignment horizontal="center" vertical="center" wrapText="1"/>
    </xf>
    <xf numFmtId="0" fontId="16" fillId="3" borderId="4" xfId="2" applyFont="1" applyFill="1" applyBorder="1" applyAlignment="1">
      <alignment horizontal="center" wrapText="1"/>
    </xf>
    <xf numFmtId="0" fontId="14" fillId="3" borderId="2" xfId="11" applyFont="1" applyFill="1" applyBorder="1" applyAlignment="1">
      <alignment horizontal="center" vertical="center" wrapText="1"/>
    </xf>
    <xf numFmtId="0" fontId="16" fillId="0" borderId="2" xfId="10" applyFont="1" applyFill="1" applyBorder="1" applyAlignment="1">
      <alignment horizontal="center" vertical="top" wrapText="1"/>
    </xf>
    <xf numFmtId="0" fontId="16" fillId="12" borderId="2" xfId="10" applyFont="1" applyFill="1" applyBorder="1" applyAlignment="1">
      <alignment horizontal="center" vertical="top" wrapText="1"/>
    </xf>
    <xf numFmtId="49" fontId="14" fillId="0" borderId="2" xfId="10" applyNumberFormat="1" applyFont="1" applyFill="1" applyBorder="1" applyAlignment="1">
      <alignment horizontal="center" vertical="center" wrapText="1"/>
    </xf>
    <xf numFmtId="0" fontId="16" fillId="0" borderId="2" xfId="10" applyFont="1" applyFill="1" applyBorder="1" applyAlignment="1">
      <alignment horizontal="center" vertical="center" wrapText="1"/>
    </xf>
    <xf numFmtId="0" fontId="22" fillId="0" borderId="2" xfId="10" applyFont="1" applyFill="1" applyBorder="1" applyAlignment="1">
      <alignment horizontal="center" vertical="center"/>
    </xf>
    <xf numFmtId="49" fontId="16" fillId="0" borderId="2" xfId="10" applyNumberFormat="1" applyFont="1" applyFill="1" applyBorder="1" applyAlignment="1">
      <alignment horizontal="center"/>
    </xf>
    <xf numFmtId="0" fontId="25" fillId="0" borderId="2" xfId="11" applyFont="1" applyFill="1" applyBorder="1" applyAlignment="1">
      <alignment horizontal="center" vertical="top" wrapText="1"/>
    </xf>
    <xf numFmtId="164" fontId="25" fillId="0" borderId="8" xfId="11" applyNumberFormat="1" applyFont="1" applyFill="1" applyBorder="1" applyAlignment="1">
      <alignment horizontal="center" vertical="top" wrapText="1"/>
    </xf>
    <xf numFmtId="0" fontId="60" fillId="5" borderId="2" xfId="2" applyFont="1" applyFill="1" applyBorder="1" applyAlignment="1">
      <alignment wrapText="1"/>
    </xf>
    <xf numFmtId="0" fontId="16" fillId="12" borderId="2" xfId="10" applyFont="1" applyFill="1" applyBorder="1" applyAlignment="1">
      <alignment vertical="center"/>
    </xf>
    <xf numFmtId="0" fontId="16" fillId="14" borderId="2" xfId="10" applyFont="1" applyFill="1" applyBorder="1" applyAlignment="1">
      <alignment horizontal="center" vertical="center" wrapText="1"/>
    </xf>
    <xf numFmtId="0" fontId="16" fillId="12" borderId="2" xfId="10" applyFont="1" applyFill="1" applyBorder="1" applyAlignment="1">
      <alignment horizontal="center" vertical="center" wrapText="1"/>
    </xf>
    <xf numFmtId="0" fontId="60" fillId="5" borderId="2" xfId="10" applyFont="1" applyFill="1" applyBorder="1" applyAlignment="1">
      <alignment horizontal="center" vertical="center" wrapText="1"/>
    </xf>
    <xf numFmtId="0" fontId="60" fillId="15" borderId="2" xfId="10" applyFont="1" applyFill="1" applyBorder="1" applyAlignment="1">
      <alignment horizontal="center" vertical="center" wrapText="1"/>
    </xf>
    <xf numFmtId="0" fontId="16" fillId="12" borderId="2" xfId="10" applyFont="1" applyFill="1" applyBorder="1" applyAlignment="1">
      <alignment horizontal="center" vertical="center"/>
    </xf>
    <xf numFmtId="0" fontId="3" fillId="10" borderId="2" xfId="12" applyFill="1" applyBorder="1" applyAlignment="1">
      <alignment horizontal="center" vertical="center"/>
    </xf>
    <xf numFmtId="0" fontId="54" fillId="5" borderId="2" xfId="10" applyFont="1" applyFill="1" applyBorder="1" applyAlignment="1">
      <alignment horizontal="center" vertical="center" wrapText="1"/>
    </xf>
    <xf numFmtId="0" fontId="54" fillId="5" borderId="2" xfId="10" applyFont="1" applyFill="1" applyBorder="1" applyAlignment="1">
      <alignment horizontal="left" vertical="center" wrapText="1"/>
    </xf>
    <xf numFmtId="0" fontId="54" fillId="5" borderId="2" xfId="12" applyFont="1" applyFill="1" applyBorder="1" applyAlignment="1">
      <alignment horizontal="center" vertical="center" wrapText="1"/>
    </xf>
    <xf numFmtId="0" fontId="54" fillId="15" borderId="2" xfId="12" applyFont="1" applyFill="1" applyBorder="1" applyAlignment="1">
      <alignment horizontal="center" vertical="center" wrapText="1"/>
    </xf>
    <xf numFmtId="0" fontId="22" fillId="12" borderId="4" xfId="2" applyFont="1" applyFill="1" applyBorder="1" applyAlignment="1">
      <alignment horizontal="center" vertical="center" wrapText="1"/>
    </xf>
    <xf numFmtId="0" fontId="54" fillId="12" borderId="2" xfId="10" applyFont="1" applyFill="1" applyBorder="1" applyAlignment="1">
      <alignment horizontal="center" vertical="center" wrapText="1"/>
    </xf>
    <xf numFmtId="0" fontId="54" fillId="12" borderId="3" xfId="2" applyFont="1" applyFill="1" applyBorder="1" applyAlignment="1">
      <alignment horizontal="center" vertical="center" wrapText="1"/>
    </xf>
    <xf numFmtId="0" fontId="47" fillId="14" borderId="2" xfId="10" applyFont="1" applyFill="1" applyBorder="1" applyAlignment="1">
      <alignment horizontal="center" vertical="center" wrapText="1"/>
    </xf>
    <xf numFmtId="0" fontId="14" fillId="0" borderId="2" xfId="10" applyFont="1" applyFill="1" applyBorder="1" applyAlignment="1">
      <alignment horizontal="center" vertical="center" wrapText="1"/>
    </xf>
    <xf numFmtId="0" fontId="16" fillId="12" borderId="2" xfId="0" applyFont="1" applyFill="1" applyBorder="1" applyAlignment="1">
      <alignment horizontal="center" vertical="center"/>
    </xf>
    <xf numFmtId="0" fontId="16" fillId="12" borderId="2" xfId="0" applyFont="1" applyFill="1" applyBorder="1" applyAlignment="1">
      <alignment horizontal="center"/>
    </xf>
    <xf numFmtId="0" fontId="0" fillId="0" borderId="0" xfId="0" applyAlignment="1"/>
    <xf numFmtId="0" fontId="54" fillId="12" borderId="2" xfId="10" applyFont="1" applyFill="1" applyBorder="1" applyAlignment="1">
      <alignment horizontal="left" vertical="center" wrapText="1"/>
    </xf>
    <xf numFmtId="0" fontId="16" fillId="11" borderId="8" xfId="0" applyFont="1" applyFill="1" applyBorder="1" applyAlignment="1">
      <alignment horizontal="left" vertical="center"/>
    </xf>
    <xf numFmtId="0" fontId="16" fillId="11" borderId="11" xfId="0" applyFont="1" applyFill="1" applyBorder="1" applyAlignment="1">
      <alignment horizontal="center"/>
    </xf>
    <xf numFmtId="0" fontId="16" fillId="11" borderId="10" xfId="0" applyFont="1" applyFill="1" applyBorder="1" applyAlignment="1">
      <alignment horizontal="center"/>
    </xf>
    <xf numFmtId="0" fontId="16" fillId="11" borderId="11" xfId="0" applyFont="1" applyFill="1" applyBorder="1"/>
    <xf numFmtId="0" fontId="0" fillId="11" borderId="10" xfId="0" applyFill="1" applyBorder="1"/>
    <xf numFmtId="0" fontId="19" fillId="11" borderId="0" xfId="10" applyFont="1" applyFill="1"/>
    <xf numFmtId="0" fontId="16" fillId="11" borderId="0" xfId="10" applyFont="1" applyFill="1"/>
    <xf numFmtId="0" fontId="54" fillId="12" borderId="2" xfId="12" applyFont="1" applyFill="1" applyBorder="1" applyAlignment="1">
      <alignment horizontal="center" vertical="center" wrapText="1"/>
    </xf>
    <xf numFmtId="0" fontId="77" fillId="0" borderId="0" xfId="2" applyFont="1"/>
    <xf numFmtId="0" fontId="77" fillId="0" borderId="0" xfId="2" applyFont="1" applyAlignment="1">
      <alignment horizontal="center"/>
    </xf>
    <xf numFmtId="0" fontId="77" fillId="0" borderId="0" xfId="2" applyFont="1" applyAlignment="1">
      <alignment horizontal="left"/>
    </xf>
    <xf numFmtId="0" fontId="54" fillId="0" borderId="0" xfId="10" applyFont="1" applyBorder="1" applyAlignment="1">
      <alignment vertical="center"/>
    </xf>
    <xf numFmtId="0" fontId="54" fillId="15" borderId="2" xfId="10" applyFont="1" applyFill="1" applyBorder="1" applyAlignment="1">
      <alignment horizontal="center" vertical="center" wrapText="1"/>
    </xf>
    <xf numFmtId="0" fontId="45" fillId="0" borderId="9" xfId="2" applyFont="1" applyFill="1" applyBorder="1"/>
    <xf numFmtId="0" fontId="45" fillId="0" borderId="12" xfId="2" applyFont="1" applyFill="1" applyBorder="1"/>
    <xf numFmtId="0" fontId="45" fillId="0" borderId="6" xfId="2" applyFont="1" applyFill="1" applyBorder="1"/>
    <xf numFmtId="0" fontId="54" fillId="0" borderId="0" xfId="2" applyFont="1" applyFill="1"/>
    <xf numFmtId="0" fontId="19" fillId="0" borderId="0" xfId="2" applyFont="1" applyFill="1" applyBorder="1" applyAlignment="1"/>
    <xf numFmtId="0" fontId="16" fillId="0" borderId="0" xfId="2" applyFont="1" applyFill="1" applyBorder="1" applyAlignment="1"/>
    <xf numFmtId="0" fontId="62" fillId="0" borderId="0" xfId="0" applyFont="1" applyFill="1" applyBorder="1" applyAlignment="1">
      <alignment horizontal="right"/>
    </xf>
    <xf numFmtId="0" fontId="67" fillId="0" borderId="0" xfId="0" applyFont="1" applyFill="1" applyBorder="1" applyAlignment="1">
      <alignment vertical="top"/>
    </xf>
    <xf numFmtId="0" fontId="54" fillId="0" borderId="0" xfId="0" applyFont="1"/>
    <xf numFmtId="0" fontId="79" fillId="5" borderId="15" xfId="2" applyFont="1" applyFill="1" applyBorder="1" applyAlignment="1">
      <alignment wrapText="1"/>
    </xf>
    <xf numFmtId="0" fontId="16" fillId="0" borderId="3" xfId="10" applyFont="1" applyFill="1" applyBorder="1" applyAlignment="1">
      <alignment horizontal="center" vertical="center" wrapText="1"/>
    </xf>
    <xf numFmtId="0" fontId="54" fillId="15" borderId="2" xfId="10" applyFont="1" applyFill="1" applyBorder="1" applyAlignment="1">
      <alignment horizontal="center" vertical="center"/>
    </xf>
    <xf numFmtId="0" fontId="46" fillId="14" borderId="9" xfId="10" applyFont="1" applyFill="1" applyBorder="1" applyAlignment="1">
      <alignment horizontal="center" vertical="center"/>
    </xf>
    <xf numFmtId="0" fontId="22" fillId="0" borderId="12" xfId="10" applyFont="1" applyFill="1" applyBorder="1" applyAlignment="1">
      <alignment vertical="center"/>
    </xf>
    <xf numFmtId="0" fontId="46" fillId="14" borderId="9" xfId="10" applyFont="1" applyFill="1" applyBorder="1" applyAlignment="1">
      <alignment horizontal="center" vertical="center" wrapText="1"/>
    </xf>
    <xf numFmtId="0" fontId="16" fillId="11" borderId="3" xfId="10" applyFont="1" applyFill="1" applyBorder="1" applyAlignment="1">
      <alignment horizontal="center"/>
    </xf>
    <xf numFmtId="0" fontId="16" fillId="5" borderId="10" xfId="0" applyFont="1" applyFill="1" applyBorder="1" applyAlignment="1">
      <alignment horizontal="center"/>
    </xf>
    <xf numFmtId="49" fontId="14" fillId="0" borderId="2" xfId="8" applyNumberFormat="1" applyFont="1" applyFill="1" applyBorder="1" applyAlignment="1">
      <alignment horizontal="center" vertical="center"/>
    </xf>
    <xf numFmtId="49" fontId="14" fillId="0" borderId="2" xfId="8" applyNumberFormat="1" applyFont="1" applyFill="1" applyBorder="1" applyAlignment="1">
      <alignment horizontal="center" vertical="center" wrapText="1"/>
    </xf>
    <xf numFmtId="0" fontId="81" fillId="0" borderId="2" xfId="8" applyFont="1" applyFill="1" applyBorder="1" applyAlignment="1">
      <alignment horizontal="center" vertical="center"/>
    </xf>
    <xf numFmtId="0" fontId="82" fillId="0" borderId="2" xfId="8" applyFont="1" applyFill="1" applyBorder="1" applyAlignment="1">
      <alignment horizontal="center" vertical="center" wrapText="1"/>
    </xf>
    <xf numFmtId="49" fontId="41" fillId="0" borderId="2" xfId="11" applyNumberFormat="1" applyFont="1" applyFill="1" applyBorder="1" applyAlignment="1">
      <alignment horizontal="center" vertical="top" wrapText="1"/>
    </xf>
    <xf numFmtId="49" fontId="41" fillId="0" borderId="8" xfId="11" applyNumberFormat="1" applyFont="1" applyFill="1" applyBorder="1" applyAlignment="1">
      <alignment horizontal="center" vertical="top" wrapText="1"/>
    </xf>
    <xf numFmtId="0" fontId="83" fillId="14" borderId="3" xfId="11" applyFont="1" applyFill="1" applyBorder="1" applyAlignment="1">
      <alignment horizontal="center" vertical="top" wrapText="1"/>
    </xf>
    <xf numFmtId="0" fontId="83" fillId="5" borderId="3" xfId="11" applyFont="1" applyFill="1" applyBorder="1" applyAlignment="1">
      <alignment horizontal="center" vertical="top" wrapText="1"/>
    </xf>
    <xf numFmtId="165" fontId="50" fillId="14" borderId="3" xfId="11" applyNumberFormat="1" applyFont="1" applyFill="1" applyBorder="1" applyAlignment="1">
      <alignment horizontal="center" vertical="center" wrapText="1"/>
    </xf>
    <xf numFmtId="164" fontId="57" fillId="12" borderId="8" xfId="11" applyNumberFormat="1" applyFont="1" applyFill="1" applyBorder="1" applyAlignment="1">
      <alignment horizontal="center" vertical="top" wrapText="1"/>
    </xf>
    <xf numFmtId="0" fontId="49" fillId="14" borderId="3" xfId="11" applyFont="1" applyFill="1" applyBorder="1" applyAlignment="1">
      <alignment horizontal="center" vertical="center"/>
    </xf>
    <xf numFmtId="164" fontId="57" fillId="12" borderId="8" xfId="11" applyNumberFormat="1" applyFont="1" applyFill="1" applyBorder="1" applyAlignment="1">
      <alignment horizontal="center" vertical="center" wrapText="1"/>
    </xf>
    <xf numFmtId="0" fontId="83" fillId="14" borderId="3" xfId="11" applyFont="1" applyFill="1" applyBorder="1" applyAlignment="1">
      <alignment horizontal="center" vertical="center" wrapText="1"/>
    </xf>
    <xf numFmtId="0" fontId="83" fillId="5" borderId="3" xfId="11" applyFont="1" applyFill="1" applyBorder="1" applyAlignment="1">
      <alignment horizontal="center" vertical="center" wrapText="1"/>
    </xf>
    <xf numFmtId="49" fontId="16" fillId="0" borderId="5" xfId="2" applyNumberFormat="1" applyFont="1" applyFill="1" applyBorder="1" applyAlignment="1">
      <alignment horizontal="center"/>
    </xf>
    <xf numFmtId="49" fontId="16" fillId="0" borderId="15" xfId="2" applyNumberFormat="1" applyFont="1" applyFill="1" applyBorder="1" applyAlignment="1">
      <alignment horizontal="center" vertical="center"/>
    </xf>
    <xf numFmtId="0" fontId="16" fillId="14" borderId="2" xfId="2" applyFont="1" applyFill="1" applyBorder="1" applyAlignment="1">
      <alignment horizontal="center"/>
    </xf>
    <xf numFmtId="0" fontId="16" fillId="0" borderId="12" xfId="2" applyFont="1" applyFill="1" applyBorder="1"/>
    <xf numFmtId="0" fontId="16" fillId="0" borderId="13" xfId="2" applyFont="1" applyFill="1" applyBorder="1"/>
    <xf numFmtId="0" fontId="45" fillId="0" borderId="0" xfId="2" applyFont="1" applyFill="1" applyBorder="1"/>
    <xf numFmtId="0" fontId="16" fillId="0" borderId="0" xfId="2" applyFont="1" applyFill="1" applyBorder="1"/>
    <xf numFmtId="0" fontId="16" fillId="0" borderId="7" xfId="2" applyFont="1" applyFill="1" applyBorder="1"/>
    <xf numFmtId="0" fontId="60" fillId="14" borderId="1" xfId="2" applyFont="1" applyFill="1" applyBorder="1"/>
    <xf numFmtId="0" fontId="16" fillId="14" borderId="1" xfId="2" applyFont="1" applyFill="1" applyBorder="1"/>
    <xf numFmtId="0" fontId="16" fillId="14" borderId="14" xfId="2" applyFont="1" applyFill="1" applyBorder="1"/>
    <xf numFmtId="0" fontId="14" fillId="0" borderId="2" xfId="11" applyFont="1" applyFill="1" applyBorder="1" applyAlignment="1">
      <alignment horizontal="center" vertical="center" wrapText="1"/>
    </xf>
    <xf numFmtId="0" fontId="16" fillId="0" borderId="2" xfId="10" applyFont="1" applyBorder="1" applyAlignment="1">
      <alignment horizontal="center" vertical="center"/>
    </xf>
    <xf numFmtId="0" fontId="84" fillId="0" borderId="0" xfId="12" applyFont="1"/>
    <xf numFmtId="0" fontId="84" fillId="0" borderId="0" xfId="12" applyFont="1" applyAlignment="1">
      <alignment horizontal="left"/>
    </xf>
    <xf numFmtId="0" fontId="54" fillId="12" borderId="2" xfId="10" applyFont="1" applyFill="1" applyBorder="1" applyAlignment="1">
      <alignment horizontal="center" wrapText="1"/>
    </xf>
    <xf numFmtId="0" fontId="54" fillId="0" borderId="0" xfId="0" applyFont="1" applyFill="1"/>
    <xf numFmtId="0" fontId="16" fillId="14" borderId="11" xfId="0" applyFont="1" applyFill="1" applyBorder="1"/>
    <xf numFmtId="0" fontId="54" fillId="0" borderId="0" xfId="10" applyFont="1" applyFill="1"/>
    <xf numFmtId="0" fontId="7" fillId="0" borderId="0" xfId="13" applyFont="1" applyFill="1" applyBorder="1" applyAlignment="1"/>
    <xf numFmtId="0" fontId="16" fillId="0" borderId="2" xfId="0" applyFont="1" applyBorder="1" applyAlignment="1">
      <alignment horizontal="center" vertical="center"/>
    </xf>
    <xf numFmtId="0" fontId="16" fillId="0" borderId="2" xfId="0" applyFont="1" applyBorder="1"/>
    <xf numFmtId="0" fontId="16" fillId="0" borderId="2" xfId="0" applyFont="1" applyBorder="1" applyAlignment="1">
      <alignment wrapText="1"/>
    </xf>
    <xf numFmtId="0" fontId="7" fillId="0" borderId="0" xfId="13" applyFont="1" applyFill="1" applyBorder="1" applyAlignment="1">
      <alignment vertical="center"/>
    </xf>
    <xf numFmtId="0" fontId="19" fillId="0" borderId="0" xfId="0" applyFont="1" applyFill="1" applyBorder="1"/>
    <xf numFmtId="0" fontId="23" fillId="12" borderId="2" xfId="8" applyFont="1" applyFill="1" applyBorder="1" applyAlignment="1">
      <alignment horizontal="center" vertical="center" wrapText="1"/>
    </xf>
    <xf numFmtId="3" fontId="23" fillId="12" borderId="2" xfId="8" applyNumberFormat="1" applyFont="1" applyFill="1" applyBorder="1" applyAlignment="1">
      <alignment horizontal="center" vertical="center" wrapText="1"/>
    </xf>
    <xf numFmtId="0" fontId="7" fillId="7" borderId="0" xfId="4" applyFont="1" applyFill="1"/>
    <xf numFmtId="0" fontId="42" fillId="0" borderId="0" xfId="4" applyFont="1"/>
    <xf numFmtId="0" fontId="42" fillId="0" borderId="0" xfId="4" applyFont="1" applyFill="1"/>
    <xf numFmtId="0" fontId="42" fillId="0" borderId="0" xfId="4" applyFont="1" applyAlignment="1">
      <alignment horizontal="center"/>
    </xf>
    <xf numFmtId="0" fontId="0" fillId="0" borderId="0" xfId="4" applyFont="1"/>
    <xf numFmtId="49" fontId="14" fillId="0" borderId="8" xfId="8" applyNumberFormat="1" applyFont="1" applyFill="1" applyBorder="1" applyAlignment="1">
      <alignment horizontal="center" vertical="center" wrapText="1"/>
    </xf>
    <xf numFmtId="49" fontId="14" fillId="0" borderId="10" xfId="8" applyNumberFormat="1" applyFont="1" applyFill="1" applyBorder="1" applyAlignment="1">
      <alignment horizontal="center" vertical="center" wrapText="1"/>
    </xf>
    <xf numFmtId="3" fontId="87" fillId="0" borderId="2" xfId="8" applyNumberFormat="1" applyFont="1" applyFill="1" applyBorder="1" applyAlignment="1">
      <alignment horizontal="center" vertical="center" wrapText="1"/>
    </xf>
    <xf numFmtId="0" fontId="42" fillId="15" borderId="0" xfId="10" applyFill="1" applyAlignment="1">
      <alignment horizontal="center"/>
    </xf>
    <xf numFmtId="0" fontId="36" fillId="11" borderId="11" xfId="10" applyFont="1" applyFill="1" applyBorder="1" applyAlignment="1">
      <alignment horizontal="right" vertical="center"/>
    </xf>
    <xf numFmtId="0" fontId="37" fillId="0" borderId="2" xfId="8" applyFont="1" applyFill="1" applyBorder="1" applyAlignment="1">
      <alignment horizontal="center" vertical="center"/>
    </xf>
    <xf numFmtId="0" fontId="14" fillId="0" borderId="2" xfId="8" applyFont="1" applyFill="1" applyBorder="1" applyAlignment="1">
      <alignment horizontal="center" vertical="center" wrapText="1"/>
    </xf>
    <xf numFmtId="3" fontId="22" fillId="0" borderId="2" xfId="8" applyNumberFormat="1" applyFont="1" applyFill="1" applyBorder="1" applyAlignment="1">
      <alignment horizontal="center" vertical="center" wrapText="1"/>
    </xf>
    <xf numFmtId="0" fontId="60" fillId="5" borderId="2" xfId="2" applyFont="1" applyFill="1" applyBorder="1" applyAlignment="1">
      <alignment horizontal="center" vertical="center" wrapText="1"/>
    </xf>
    <xf numFmtId="0" fontId="16" fillId="0" borderId="2" xfId="0" applyFont="1" applyFill="1" applyBorder="1" applyAlignment="1">
      <alignment horizontal="left"/>
    </xf>
    <xf numFmtId="0" fontId="16" fillId="0" borderId="2" xfId="0" applyFont="1" applyFill="1" applyBorder="1"/>
    <xf numFmtId="0" fontId="16" fillId="0" borderId="11" xfId="0" applyFont="1" applyFill="1" applyBorder="1"/>
    <xf numFmtId="0" fontId="88" fillId="0" borderId="0" xfId="8" applyFont="1" applyFill="1" applyBorder="1" applyAlignment="1">
      <alignment horizontal="left" vertical="top"/>
    </xf>
    <xf numFmtId="49" fontId="16" fillId="3" borderId="2" xfId="0" applyNumberFormat="1" applyFont="1" applyFill="1" applyBorder="1" applyAlignment="1">
      <alignment horizontal="center" vertical="center"/>
    </xf>
    <xf numFmtId="49" fontId="16" fillId="3" borderId="2" xfId="0" applyNumberFormat="1" applyFont="1" applyFill="1" applyBorder="1" applyAlignment="1">
      <alignment horizontal="center"/>
    </xf>
    <xf numFmtId="0" fontId="16" fillId="3" borderId="2" xfId="0" applyFont="1" applyFill="1" applyBorder="1" applyAlignment="1">
      <alignment horizontal="center" vertical="center"/>
    </xf>
    <xf numFmtId="0" fontId="16" fillId="0" borderId="7" xfId="0" applyFont="1" applyFill="1" applyBorder="1"/>
    <xf numFmtId="0" fontId="16" fillId="0" borderId="10" xfId="0" applyFont="1" applyFill="1" applyBorder="1" applyAlignment="1">
      <alignment horizontal="center"/>
    </xf>
    <xf numFmtId="0" fontId="16" fillId="0" borderId="8" xfId="0" applyFont="1" applyFill="1" applyBorder="1" applyAlignment="1">
      <alignment horizontal="center"/>
    </xf>
    <xf numFmtId="0" fontId="16" fillId="4" borderId="2" xfId="0" applyFont="1" applyFill="1" applyBorder="1" applyAlignment="1">
      <alignment horizontal="center" vertical="center"/>
    </xf>
    <xf numFmtId="0" fontId="16" fillId="5" borderId="10" xfId="0" applyFont="1" applyFill="1" applyBorder="1" applyAlignment="1">
      <alignment horizontal="center" wrapText="1"/>
    </xf>
    <xf numFmtId="0" fontId="54" fillId="0" borderId="0" xfId="0" applyFont="1" applyFill="1" applyBorder="1" applyAlignment="1"/>
    <xf numFmtId="0" fontId="77" fillId="0" borderId="0" xfId="2" applyFont="1" applyAlignment="1">
      <alignment horizontal="center"/>
    </xf>
    <xf numFmtId="0" fontId="14" fillId="0" borderId="2" xfId="8" applyFont="1" applyFill="1" applyBorder="1" applyAlignment="1">
      <alignment horizontal="center" vertical="center" wrapText="1"/>
    </xf>
    <xf numFmtId="0" fontId="37" fillId="0" borderId="3" xfId="8" applyFont="1" applyFill="1" applyBorder="1" applyAlignment="1">
      <alignment horizontal="center" vertical="center"/>
    </xf>
    <xf numFmtId="0" fontId="37" fillId="0" borderId="4" xfId="8" applyFont="1" applyFill="1" applyBorder="1" applyAlignment="1">
      <alignment horizontal="center" vertical="center"/>
    </xf>
    <xf numFmtId="0" fontId="37" fillId="0" borderId="5" xfId="8" applyFont="1" applyFill="1" applyBorder="1" applyAlignment="1">
      <alignment horizontal="center" vertical="center"/>
    </xf>
    <xf numFmtId="0" fontId="46" fillId="18" borderId="2" xfId="0" applyFont="1" applyFill="1" applyBorder="1" applyAlignment="1">
      <alignment horizontal="center" vertical="center"/>
    </xf>
    <xf numFmtId="0" fontId="91" fillId="18" borderId="2" xfId="10" applyFont="1" applyFill="1" applyBorder="1" applyAlignment="1">
      <alignment horizontal="center" vertical="center"/>
    </xf>
    <xf numFmtId="0" fontId="90" fillId="0" borderId="0" xfId="10" applyFont="1"/>
    <xf numFmtId="0" fontId="94" fillId="0" borderId="0" xfId="10" applyFont="1"/>
    <xf numFmtId="0" fontId="90" fillId="0" borderId="0" xfId="10" applyFont="1" applyFill="1"/>
    <xf numFmtId="0" fontId="42" fillId="18" borderId="0" xfId="10" applyFill="1"/>
    <xf numFmtId="49" fontId="16" fillId="0" borderId="2" xfId="13" applyNumberFormat="1" applyFont="1" applyFill="1" applyBorder="1" applyAlignment="1">
      <alignment horizontal="center" vertical="center"/>
    </xf>
    <xf numFmtId="0" fontId="42" fillId="15" borderId="0" xfId="10" applyFill="1" applyAlignment="1">
      <alignment horizontal="center"/>
    </xf>
    <xf numFmtId="0" fontId="49" fillId="18" borderId="3" xfId="11" applyFont="1" applyFill="1" applyBorder="1" applyAlignment="1">
      <alignment horizontal="center" vertical="center" wrapText="1"/>
    </xf>
    <xf numFmtId="0" fontId="22" fillId="18" borderId="4" xfId="2" applyFont="1" applyFill="1" applyBorder="1" applyAlignment="1">
      <alignment horizontal="center" vertical="center"/>
    </xf>
    <xf numFmtId="0" fontId="22" fillId="18" borderId="5" xfId="2" applyFont="1" applyFill="1" applyBorder="1" applyAlignment="1">
      <alignment horizontal="center" vertical="center"/>
    </xf>
    <xf numFmtId="0" fontId="75" fillId="18" borderId="3" xfId="2" applyFont="1" applyFill="1" applyBorder="1" applyAlignment="1">
      <alignment horizontal="center" vertical="center"/>
    </xf>
    <xf numFmtId="0" fontId="16" fillId="18" borderId="3" xfId="2" applyFont="1" applyFill="1" applyBorder="1" applyAlignment="1">
      <alignment vertical="center"/>
    </xf>
    <xf numFmtId="0" fontId="42" fillId="11" borderId="0" xfId="10" applyFill="1" applyBorder="1" applyAlignment="1">
      <alignment horizontal="left" vertical="center"/>
    </xf>
    <xf numFmtId="0" fontId="64" fillId="0" borderId="0" xfId="10" applyFont="1" applyBorder="1" applyAlignment="1">
      <alignment horizontal="left" vertical="top" wrapText="1"/>
    </xf>
    <xf numFmtId="0" fontId="0" fillId="0" borderId="0" xfId="10" applyFont="1"/>
    <xf numFmtId="0" fontId="0" fillId="18" borderId="0" xfId="10" applyFont="1" applyFill="1"/>
    <xf numFmtId="0" fontId="16" fillId="18" borderId="2" xfId="10" applyFont="1" applyFill="1" applyBorder="1" applyAlignment="1">
      <alignment horizontal="center" vertical="center" wrapText="1"/>
    </xf>
    <xf numFmtId="0" fontId="16" fillId="18" borderId="2" xfId="10" applyFont="1" applyFill="1" applyBorder="1" applyAlignment="1">
      <alignment horizontal="center" vertical="top" wrapText="1"/>
    </xf>
    <xf numFmtId="0" fontId="19" fillId="18" borderId="9" xfId="0" applyFont="1" applyFill="1" applyBorder="1" applyAlignment="1">
      <alignment horizontal="left"/>
    </xf>
    <xf numFmtId="0" fontId="16" fillId="18" borderId="12" xfId="0" applyFont="1" applyFill="1" applyBorder="1" applyAlignment="1">
      <alignment horizontal="center"/>
    </xf>
    <xf numFmtId="0" fontId="0" fillId="18" borderId="12" xfId="0" applyFill="1" applyBorder="1"/>
    <xf numFmtId="0" fontId="16" fillId="18" borderId="12" xfId="0" applyFont="1" applyFill="1" applyBorder="1"/>
    <xf numFmtId="0" fontId="0" fillId="18" borderId="13" xfId="0" applyFill="1" applyBorder="1"/>
    <xf numFmtId="0" fontId="16" fillId="18" borderId="6" xfId="0" applyFont="1" applyFill="1" applyBorder="1" applyAlignment="1"/>
    <xf numFmtId="0" fontId="16" fillId="18" borderId="0" xfId="0" applyFont="1" applyFill="1" applyBorder="1"/>
    <xf numFmtId="0" fontId="0" fillId="18" borderId="0" xfId="0" applyFill="1" applyBorder="1"/>
    <xf numFmtId="0" fontId="16" fillId="18" borderId="6" xfId="0" applyFont="1" applyFill="1" applyBorder="1" applyAlignment="1">
      <alignment horizontal="left" vertical="top"/>
    </xf>
    <xf numFmtId="0" fontId="0" fillId="18" borderId="7" xfId="0" applyFill="1" applyBorder="1"/>
    <xf numFmtId="0" fontId="27" fillId="18" borderId="0" xfId="0" applyFont="1" applyFill="1" applyBorder="1" applyAlignment="1">
      <alignment horizontal="left" vertical="top" wrapText="1"/>
    </xf>
    <xf numFmtId="0" fontId="16" fillId="18" borderId="0" xfId="0" applyFont="1" applyFill="1" applyBorder="1" applyAlignment="1">
      <alignment horizontal="left" vertical="top" wrapText="1"/>
    </xf>
    <xf numFmtId="0" fontId="14" fillId="18" borderId="6" xfId="0" applyFont="1" applyFill="1" applyBorder="1" applyAlignment="1">
      <alignment horizontal="left" vertical="top"/>
    </xf>
    <xf numFmtId="0" fontId="37" fillId="18" borderId="0" xfId="0" applyFont="1" applyFill="1" applyBorder="1" applyAlignment="1">
      <alignment horizontal="left" vertical="top" wrapText="1"/>
    </xf>
    <xf numFmtId="0" fontId="0" fillId="18" borderId="6" xfId="0" applyFill="1" applyBorder="1" applyAlignment="1"/>
    <xf numFmtId="0" fontId="7" fillId="18" borderId="6" xfId="0" applyFont="1" applyFill="1" applyBorder="1" applyAlignment="1"/>
    <xf numFmtId="0" fontId="0" fillId="18" borderId="0" xfId="0" applyFill="1"/>
    <xf numFmtId="0" fontId="16" fillId="6" borderId="2" xfId="10" applyFont="1" applyFill="1" applyBorder="1" applyAlignment="1">
      <alignment horizontal="center" vertical="center" wrapText="1"/>
    </xf>
    <xf numFmtId="49" fontId="16" fillId="3" borderId="2" xfId="0" applyNumberFormat="1" applyFont="1" applyFill="1" applyBorder="1" applyAlignment="1">
      <alignment horizontal="center" vertical="center"/>
    </xf>
    <xf numFmtId="0" fontId="90" fillId="18" borderId="2" xfId="10" applyFont="1" applyFill="1" applyBorder="1" applyAlignment="1">
      <alignment horizontal="center" vertical="center"/>
    </xf>
    <xf numFmtId="0" fontId="90" fillId="18" borderId="2" xfId="10" applyFont="1" applyFill="1" applyBorder="1" applyAlignment="1">
      <alignment horizontal="center" vertical="center" wrapText="1"/>
    </xf>
    <xf numFmtId="0" fontId="93" fillId="18" borderId="2" xfId="10" applyFont="1" applyFill="1" applyBorder="1" applyAlignment="1">
      <alignment horizontal="center" vertical="center"/>
    </xf>
    <xf numFmtId="0" fontId="42" fillId="15" borderId="0" xfId="10" applyFill="1" applyAlignment="1">
      <alignment horizontal="center"/>
    </xf>
    <xf numFmtId="0" fontId="54" fillId="6" borderId="2" xfId="10" applyFont="1" applyFill="1" applyBorder="1" applyAlignment="1">
      <alignment horizontal="left" vertical="top" wrapText="1"/>
    </xf>
    <xf numFmtId="0" fontId="14" fillId="18" borderId="2" xfId="10" applyFont="1" applyFill="1" applyBorder="1" applyAlignment="1">
      <alignment horizontal="left" vertical="center" wrapText="1"/>
    </xf>
    <xf numFmtId="0" fontId="14" fillId="18" borderId="2" xfId="10" applyFont="1" applyFill="1" applyBorder="1" applyAlignment="1">
      <alignment horizontal="center" vertical="center" wrapText="1"/>
    </xf>
    <xf numFmtId="0" fontId="22" fillId="18" borderId="2" xfId="10" applyFont="1" applyFill="1" applyBorder="1" applyAlignment="1">
      <alignment horizontal="center" vertical="center" wrapText="1"/>
    </xf>
    <xf numFmtId="0" fontId="78" fillId="18" borderId="0" xfId="0" applyFont="1" applyFill="1" applyBorder="1" applyAlignment="1">
      <alignment horizontal="left" vertical="top"/>
    </xf>
    <xf numFmtId="0" fontId="67" fillId="18" borderId="0" xfId="0" applyFont="1" applyFill="1"/>
    <xf numFmtId="0" fontId="16" fillId="18" borderId="0" xfId="0" applyFont="1" applyFill="1" applyBorder="1" applyAlignment="1"/>
    <xf numFmtId="0" fontId="15" fillId="18" borderId="0" xfId="0" applyFont="1" applyFill="1" applyBorder="1"/>
    <xf numFmtId="0" fontId="54" fillId="18" borderId="3" xfId="2" applyFont="1" applyFill="1" applyBorder="1" applyAlignment="1">
      <alignment horizontal="center" vertical="center"/>
    </xf>
    <xf numFmtId="0" fontId="54" fillId="18" borderId="2" xfId="10" applyFont="1" applyFill="1" applyBorder="1" applyAlignment="1">
      <alignment horizontal="center" vertical="center" wrapText="1"/>
    </xf>
    <xf numFmtId="0" fontId="16" fillId="0" borderId="0" xfId="0" applyFont="1" applyBorder="1" applyAlignment="1">
      <alignment wrapText="1"/>
    </xf>
    <xf numFmtId="0" fontId="16" fillId="18" borderId="2" xfId="0" applyFont="1" applyFill="1" applyBorder="1"/>
    <xf numFmtId="49" fontId="16" fillId="18" borderId="2" xfId="10" applyNumberFormat="1" applyFont="1" applyFill="1" applyBorder="1" applyAlignment="1">
      <alignment horizontal="center"/>
    </xf>
    <xf numFmtId="49" fontId="90" fillId="18" borderId="2" xfId="10" applyNumberFormat="1" applyFont="1" applyFill="1" applyBorder="1" applyAlignment="1">
      <alignment horizontal="center"/>
    </xf>
    <xf numFmtId="0" fontId="16" fillId="18" borderId="13" xfId="10" applyFont="1" applyFill="1" applyBorder="1" applyAlignment="1">
      <alignment vertical="center" wrapText="1"/>
    </xf>
    <xf numFmtId="0" fontId="0" fillId="0" borderId="0" xfId="10" applyFont="1" applyFill="1"/>
    <xf numFmtId="0" fontId="22" fillId="0" borderId="0" xfId="0" applyFont="1" applyFill="1" applyBorder="1" applyAlignment="1">
      <alignment horizontal="center"/>
    </xf>
    <xf numFmtId="0" fontId="94" fillId="18" borderId="0" xfId="0" applyFont="1" applyFill="1" applyAlignment="1">
      <alignment horizontal="center"/>
    </xf>
    <xf numFmtId="0" fontId="90" fillId="18" borderId="2" xfId="0" applyFont="1" applyFill="1" applyBorder="1" applyAlignment="1"/>
    <xf numFmtId="0" fontId="97" fillId="13" borderId="2" xfId="0" applyFont="1" applyFill="1" applyBorder="1" applyAlignment="1">
      <alignment horizontal="center" vertical="center"/>
    </xf>
    <xf numFmtId="0" fontId="42" fillId="0" borderId="0" xfId="13" applyFont="1" applyFill="1" applyBorder="1"/>
    <xf numFmtId="0" fontId="68" fillId="0" borderId="0" xfId="10" applyFont="1" applyFill="1" applyBorder="1" applyAlignment="1">
      <alignment horizontal="center" vertical="center"/>
    </xf>
    <xf numFmtId="0" fontId="44" fillId="5" borderId="2" xfId="10" applyFont="1" applyFill="1" applyBorder="1" applyAlignment="1">
      <alignment wrapText="1"/>
    </xf>
    <xf numFmtId="49" fontId="65" fillId="3" borderId="2" xfId="11" applyNumberFormat="1" applyFont="1" applyFill="1" applyBorder="1" applyAlignment="1">
      <alignment horizontal="center" vertical="center" wrapText="1"/>
    </xf>
    <xf numFmtId="0" fontId="65" fillId="3" borderId="2" xfId="11" applyFont="1" applyFill="1" applyBorder="1" applyAlignment="1">
      <alignment vertical="center" wrapText="1"/>
    </xf>
    <xf numFmtId="0" fontId="76" fillId="14" borderId="2" xfId="10" applyFont="1" applyFill="1" applyBorder="1" applyAlignment="1">
      <alignment wrapText="1"/>
    </xf>
    <xf numFmtId="0" fontId="22" fillId="19" borderId="2" xfId="10" applyFont="1" applyFill="1" applyBorder="1" applyAlignment="1">
      <alignment horizontal="center" vertical="center" wrapText="1"/>
    </xf>
    <xf numFmtId="0" fontId="60" fillId="19" borderId="2" xfId="10" applyFont="1" applyFill="1" applyBorder="1" applyAlignment="1">
      <alignment horizontal="center" vertical="center" wrapText="1"/>
    </xf>
    <xf numFmtId="0" fontId="7" fillId="0" borderId="0" xfId="10" applyFont="1" applyFill="1" applyBorder="1" applyAlignment="1">
      <alignment horizontal="right" vertical="center"/>
    </xf>
    <xf numFmtId="9" fontId="3" fillId="19" borderId="2" xfId="15" applyFont="1" applyFill="1" applyBorder="1" applyAlignment="1">
      <alignment horizontal="center" vertical="center"/>
    </xf>
    <xf numFmtId="0" fontId="60" fillId="0" borderId="0" xfId="10" applyFont="1" applyFill="1" applyBorder="1" applyAlignment="1">
      <alignment horizontal="center" vertical="center" wrapText="1"/>
    </xf>
    <xf numFmtId="0" fontId="3" fillId="0" borderId="0" xfId="13" applyFill="1" applyBorder="1"/>
    <xf numFmtId="0" fontId="99" fillId="0" borderId="0" xfId="11" applyFont="1" applyFill="1" applyBorder="1" applyAlignment="1">
      <alignment horizontal="left" vertical="center"/>
    </xf>
    <xf numFmtId="0" fontId="28" fillId="0" borderId="0" xfId="11" applyFont="1" applyFill="1" applyBorder="1" applyAlignment="1">
      <alignment horizontal="right" vertical="center"/>
    </xf>
    <xf numFmtId="0" fontId="65" fillId="3" borderId="2" xfId="11" applyFont="1" applyFill="1" applyBorder="1" applyAlignment="1">
      <alignment horizontal="center" vertical="center" wrapText="1"/>
    </xf>
    <xf numFmtId="0" fontId="16" fillId="18" borderId="2" xfId="0" applyFont="1" applyFill="1" applyBorder="1" applyAlignment="1">
      <alignment horizontal="center"/>
    </xf>
    <xf numFmtId="0" fontId="0" fillId="0" borderId="0" xfId="4" applyFont="1" applyFill="1"/>
    <xf numFmtId="0" fontId="0" fillId="6" borderId="0" xfId="4" applyFont="1" applyFill="1"/>
    <xf numFmtId="0" fontId="54" fillId="18" borderId="2" xfId="2" applyFont="1" applyFill="1" applyBorder="1" applyAlignment="1">
      <alignment horizontal="center" vertical="center"/>
    </xf>
    <xf numFmtId="0" fontId="90" fillId="18" borderId="10" xfId="0" applyFont="1" applyFill="1" applyBorder="1" applyAlignment="1">
      <alignment vertical="center"/>
    </xf>
    <xf numFmtId="0" fontId="90" fillId="18" borderId="2" xfId="0" applyFont="1" applyFill="1" applyBorder="1" applyAlignment="1">
      <alignment horizontal="center"/>
    </xf>
    <xf numFmtId="0" fontId="93" fillId="18" borderId="2" xfId="2" applyFont="1" applyFill="1" applyBorder="1" applyAlignment="1">
      <alignment horizontal="center" vertical="center"/>
    </xf>
    <xf numFmtId="49" fontId="104" fillId="18" borderId="14" xfId="0" applyNumberFormat="1" applyFont="1" applyFill="1" applyBorder="1" applyAlignment="1">
      <alignment vertical="center" wrapText="1"/>
    </xf>
    <xf numFmtId="0" fontId="17" fillId="0" borderId="0" xfId="0" applyFont="1" applyFill="1" applyBorder="1" applyAlignment="1">
      <alignment vertical="top"/>
    </xf>
    <xf numFmtId="0" fontId="55" fillId="0" borderId="0" xfId="0" applyFont="1" applyFill="1" applyBorder="1" applyAlignment="1">
      <alignment vertical="top" wrapText="1"/>
    </xf>
    <xf numFmtId="0" fontId="36" fillId="0" borderId="0" xfId="0" applyFont="1" applyFill="1" applyBorder="1" applyAlignment="1">
      <alignment vertical="top"/>
    </xf>
    <xf numFmtId="0" fontId="16" fillId="18" borderId="2" xfId="2" applyFont="1" applyFill="1" applyBorder="1" applyAlignment="1">
      <alignment vertical="center"/>
    </xf>
    <xf numFmtId="0" fontId="13" fillId="8" borderId="0" xfId="0" applyFont="1" applyFill="1" applyBorder="1" applyAlignment="1">
      <alignment horizontal="center" vertical="center"/>
    </xf>
    <xf numFmtId="0" fontId="90" fillId="18" borderId="13" xfId="2" applyFont="1" applyFill="1" applyBorder="1" applyAlignment="1">
      <alignment vertical="center"/>
    </xf>
    <xf numFmtId="0" fontId="90" fillId="18" borderId="10" xfId="0" applyFont="1" applyFill="1" applyBorder="1" applyAlignment="1">
      <alignment horizontal="center"/>
    </xf>
    <xf numFmtId="0" fontId="66" fillId="18" borderId="0" xfId="10" applyFont="1" applyFill="1"/>
    <xf numFmtId="0" fontId="46" fillId="18" borderId="2" xfId="10" applyFont="1" applyFill="1" applyBorder="1" applyAlignment="1">
      <alignment horizontal="center" vertical="center"/>
    </xf>
    <xf numFmtId="49" fontId="41" fillId="18" borderId="2" xfId="11" applyNumberFormat="1" applyFont="1" applyFill="1" applyBorder="1" applyAlignment="1">
      <alignment horizontal="center" vertical="top" wrapText="1"/>
    </xf>
    <xf numFmtId="49" fontId="41" fillId="18" borderId="11" xfId="11" applyNumberFormat="1" applyFont="1" applyFill="1" applyBorder="1" applyAlignment="1">
      <alignment horizontal="center" vertical="top" wrapText="1"/>
    </xf>
    <xf numFmtId="49" fontId="41" fillId="18" borderId="8" xfId="11" applyNumberFormat="1" applyFont="1" applyFill="1" applyBorder="1" applyAlignment="1">
      <alignment horizontal="center" vertical="top" wrapText="1"/>
    </xf>
    <xf numFmtId="49" fontId="41" fillId="18" borderId="8" xfId="11" applyNumberFormat="1" applyFont="1" applyFill="1" applyBorder="1" applyAlignment="1">
      <alignment horizontal="center" vertical="center" wrapText="1"/>
    </xf>
    <xf numFmtId="49" fontId="41" fillId="18" borderId="10" xfId="11" applyNumberFormat="1" applyFont="1" applyFill="1" applyBorder="1" applyAlignment="1">
      <alignment horizontal="center" vertical="center" wrapText="1"/>
    </xf>
    <xf numFmtId="49" fontId="41" fillId="18" borderId="2" xfId="11" applyNumberFormat="1" applyFont="1" applyFill="1" applyBorder="1" applyAlignment="1">
      <alignment horizontal="center" vertical="center" wrapText="1"/>
    </xf>
    <xf numFmtId="0" fontId="30" fillId="18" borderId="0" xfId="11" applyFill="1" applyBorder="1" applyAlignment="1">
      <alignment horizontal="left" vertical="top"/>
    </xf>
    <xf numFmtId="0" fontId="54" fillId="0" borderId="0" xfId="10" applyFont="1" applyFill="1" applyAlignment="1"/>
    <xf numFmtId="0" fontId="46" fillId="18" borderId="0" xfId="0" applyFont="1" applyFill="1" applyBorder="1" applyAlignment="1">
      <alignment horizontal="center" vertical="center"/>
    </xf>
    <xf numFmtId="0" fontId="16" fillId="18" borderId="0" xfId="0" applyFont="1" applyFill="1" applyBorder="1" applyAlignment="1">
      <alignment horizontal="center"/>
    </xf>
    <xf numFmtId="0" fontId="7" fillId="13" borderId="0" xfId="0" applyFont="1" applyFill="1"/>
    <xf numFmtId="0" fontId="7" fillId="18" borderId="0" xfId="0" applyFont="1" applyFill="1"/>
    <xf numFmtId="0" fontId="110" fillId="18" borderId="0" xfId="16" applyFill="1"/>
    <xf numFmtId="0" fontId="84" fillId="0" borderId="2" xfId="13" applyFont="1" applyFill="1" applyBorder="1" applyAlignment="1">
      <alignment horizontal="center"/>
    </xf>
    <xf numFmtId="0" fontId="71" fillId="19" borderId="2" xfId="10" applyFont="1" applyFill="1" applyBorder="1" applyAlignment="1">
      <alignment horizontal="center" vertical="center" wrapText="1"/>
    </xf>
    <xf numFmtId="0" fontId="42" fillId="15" borderId="0" xfId="10" applyFill="1" applyAlignment="1">
      <alignment horizontal="center"/>
    </xf>
    <xf numFmtId="0" fontId="47" fillId="5" borderId="2" xfId="10" applyFont="1" applyFill="1" applyBorder="1" applyAlignment="1">
      <alignment horizontal="center" vertical="center" wrapText="1"/>
    </xf>
    <xf numFmtId="0" fontId="28" fillId="0" borderId="0" xfId="11" applyFont="1" applyFill="1" applyBorder="1" applyAlignment="1">
      <alignment vertical="center"/>
    </xf>
    <xf numFmtId="0" fontId="29" fillId="0" borderId="0" xfId="11" applyFont="1" applyFill="1" applyBorder="1" applyAlignment="1">
      <alignment vertical="center"/>
    </xf>
    <xf numFmtId="0" fontId="84" fillId="0" borderId="0" xfId="13" applyFont="1" applyFill="1" applyBorder="1" applyAlignment="1"/>
    <xf numFmtId="0" fontId="28" fillId="5" borderId="2" xfId="11" applyFont="1" applyFill="1" applyBorder="1" applyAlignment="1">
      <alignment horizontal="center" wrapText="1"/>
    </xf>
    <xf numFmtId="0" fontId="29" fillId="0" borderId="2" xfId="11" applyFont="1" applyFill="1" applyBorder="1" applyAlignment="1">
      <alignment horizontal="center"/>
    </xf>
    <xf numFmtId="0" fontId="1" fillId="0" borderId="2" xfId="13" applyFont="1" applyFill="1" applyBorder="1" applyAlignment="1">
      <alignment horizontal="center"/>
    </xf>
    <xf numFmtId="0" fontId="42" fillId="18" borderId="0" xfId="4" applyFont="1" applyFill="1"/>
    <xf numFmtId="0" fontId="0" fillId="18" borderId="0" xfId="4" applyFont="1" applyFill="1"/>
    <xf numFmtId="0" fontId="28" fillId="5" borderId="2" xfId="11" applyFont="1" applyFill="1" applyBorder="1" applyAlignment="1">
      <alignment vertical="center"/>
    </xf>
    <xf numFmtId="0" fontId="63" fillId="0" borderId="0" xfId="10" applyFont="1" applyFill="1" applyBorder="1" applyAlignment="1">
      <alignment vertical="center"/>
    </xf>
    <xf numFmtId="0" fontId="59" fillId="0" borderId="0" xfId="13" applyFont="1" applyFill="1" applyBorder="1" applyAlignment="1"/>
    <xf numFmtId="0" fontId="16" fillId="0" borderId="0" xfId="13" applyFont="1" applyFill="1" applyAlignment="1">
      <alignment horizontal="center" wrapText="1"/>
    </xf>
    <xf numFmtId="0" fontId="54" fillId="18" borderId="0" xfId="0" applyFont="1" applyFill="1"/>
    <xf numFmtId="0" fontId="16" fillId="18" borderId="0" xfId="0" applyFont="1" applyFill="1"/>
    <xf numFmtId="0" fontId="2" fillId="0" borderId="0" xfId="13" applyFont="1" applyFill="1"/>
    <xf numFmtId="0" fontId="45" fillId="0" borderId="0" xfId="13" applyFont="1" applyFill="1" applyBorder="1" applyAlignment="1">
      <alignment vertical="top" wrapText="1"/>
    </xf>
    <xf numFmtId="0" fontId="54" fillId="14" borderId="2" xfId="10" applyFont="1" applyFill="1" applyBorder="1" applyAlignment="1">
      <alignment horizontal="center" vertical="center" wrapText="1"/>
    </xf>
    <xf numFmtId="49" fontId="13" fillId="3" borderId="2" xfId="10" applyNumberFormat="1" applyFont="1" applyFill="1" applyBorder="1" applyAlignment="1">
      <alignment horizontal="center" vertical="center" wrapText="1"/>
    </xf>
    <xf numFmtId="49" fontId="14" fillId="3" borderId="2" xfId="10" applyNumberFormat="1" applyFont="1" applyFill="1" applyBorder="1" applyAlignment="1">
      <alignment horizontal="center" vertical="center" wrapText="1"/>
    </xf>
    <xf numFmtId="0" fontId="16" fillId="3" borderId="2" xfId="10" applyFont="1" applyFill="1" applyBorder="1" applyAlignment="1">
      <alignment horizontal="center" vertical="center" wrapText="1"/>
    </xf>
    <xf numFmtId="0" fontId="16" fillId="12" borderId="2" xfId="10" applyFont="1" applyFill="1" applyBorder="1" applyAlignment="1"/>
    <xf numFmtId="0" fontId="16" fillId="0" borderId="10" xfId="10" applyFont="1" applyBorder="1" applyAlignment="1">
      <alignment horizontal="center"/>
    </xf>
    <xf numFmtId="49" fontId="13" fillId="3" borderId="2" xfId="0" applyNumberFormat="1" applyFont="1" applyFill="1" applyBorder="1" applyAlignment="1">
      <alignment horizontal="center" vertical="center" wrapText="1"/>
    </xf>
    <xf numFmtId="0" fontId="16" fillId="3" borderId="3" xfId="0" applyFont="1" applyFill="1" applyBorder="1" applyAlignment="1">
      <alignment horizontal="center" vertical="center"/>
    </xf>
    <xf numFmtId="0" fontId="16" fillId="3" borderId="5" xfId="0" applyFont="1" applyFill="1" applyBorder="1" applyAlignment="1">
      <alignment horizontal="center" vertical="center"/>
    </xf>
    <xf numFmtId="0" fontId="16" fillId="3" borderId="2" xfId="0" applyFont="1" applyFill="1" applyBorder="1" applyAlignment="1">
      <alignment horizontal="center"/>
    </xf>
    <xf numFmtId="0" fontId="60" fillId="5" borderId="4" xfId="2" applyFont="1" applyFill="1" applyBorder="1" applyAlignment="1">
      <alignment horizontal="center" vertical="center" wrapText="1"/>
    </xf>
    <xf numFmtId="0" fontId="16" fillId="18" borderId="2" xfId="12" applyFont="1" applyFill="1" applyBorder="1" applyAlignment="1">
      <alignment horizontal="center" vertical="center" wrapText="1"/>
    </xf>
    <xf numFmtId="166" fontId="16" fillId="18" borderId="2" xfId="12" applyNumberFormat="1" applyFont="1" applyFill="1" applyBorder="1" applyAlignment="1">
      <alignment horizontal="center" vertical="center" wrapText="1"/>
    </xf>
    <xf numFmtId="49" fontId="19" fillId="18" borderId="9" xfId="0" applyNumberFormat="1" applyFont="1" applyFill="1" applyBorder="1" applyAlignment="1">
      <alignment horizontal="left"/>
    </xf>
    <xf numFmtId="49" fontId="16" fillId="18" borderId="6" xfId="0" applyNumberFormat="1" applyFont="1" applyFill="1" applyBorder="1" applyAlignment="1">
      <alignment horizontal="left" vertical="top"/>
    </xf>
    <xf numFmtId="49" fontId="16" fillId="18" borderId="6" xfId="0" applyNumberFormat="1" applyFont="1" applyFill="1" applyBorder="1" applyAlignment="1"/>
    <xf numFmtId="49" fontId="0" fillId="18" borderId="6" xfId="0" applyNumberFormat="1" applyFill="1" applyBorder="1" applyAlignment="1"/>
    <xf numFmtId="0" fontId="0" fillId="18" borderId="6" xfId="0" applyFont="1" applyFill="1" applyBorder="1" applyAlignment="1"/>
    <xf numFmtId="49" fontId="0" fillId="0" borderId="6" xfId="0" applyNumberFormat="1" applyFill="1" applyBorder="1" applyAlignment="1"/>
    <xf numFmtId="0" fontId="0" fillId="0" borderId="7" xfId="0" applyFill="1" applyBorder="1"/>
    <xf numFmtId="0" fontId="0" fillId="0" borderId="6" xfId="0" applyFill="1" applyBorder="1" applyAlignment="1"/>
    <xf numFmtId="0" fontId="0" fillId="0" borderId="15" xfId="0" applyFill="1" applyBorder="1" applyAlignment="1"/>
    <xf numFmtId="0" fontId="0" fillId="0" borderId="1" xfId="0" applyFill="1" applyBorder="1"/>
    <xf numFmtId="0" fontId="0" fillId="0" borderId="0" xfId="0" applyFill="1" applyAlignment="1"/>
    <xf numFmtId="0" fontId="0" fillId="0" borderId="14" xfId="0" applyFill="1" applyBorder="1"/>
    <xf numFmtId="0" fontId="94" fillId="18" borderId="6" xfId="0" applyFont="1" applyFill="1" applyBorder="1" applyAlignment="1"/>
    <xf numFmtId="0" fontId="94" fillId="18" borderId="0" xfId="0" applyFont="1" applyFill="1" applyBorder="1"/>
    <xf numFmtId="0" fontId="0" fillId="0" borderId="0" xfId="0" applyFill="1" applyBorder="1" applyAlignment="1"/>
    <xf numFmtId="0" fontId="90" fillId="18" borderId="6" xfId="0" applyFont="1" applyFill="1" applyBorder="1" applyAlignment="1"/>
    <xf numFmtId="0" fontId="118" fillId="18" borderId="6" xfId="0" applyFont="1" applyFill="1" applyBorder="1" applyAlignment="1">
      <alignment horizontal="left" vertical="top"/>
    </xf>
    <xf numFmtId="0" fontId="90" fillId="18" borderId="6" xfId="0" applyFont="1" applyFill="1" applyBorder="1" applyAlignment="1">
      <alignment horizontal="left" vertical="top"/>
    </xf>
    <xf numFmtId="49" fontId="16" fillId="0" borderId="6" xfId="0" applyNumberFormat="1" applyFont="1" applyFill="1" applyBorder="1" applyAlignment="1">
      <alignment horizontal="left" vertical="top"/>
    </xf>
    <xf numFmtId="49" fontId="14" fillId="0" borderId="6" xfId="0" applyNumberFormat="1" applyFont="1" applyFill="1" applyBorder="1" applyAlignment="1">
      <alignment horizontal="left" vertical="top"/>
    </xf>
    <xf numFmtId="49" fontId="16" fillId="0" borderId="6" xfId="0" applyNumberFormat="1" applyFont="1" applyFill="1" applyBorder="1" applyAlignment="1"/>
    <xf numFmtId="0" fontId="16" fillId="0" borderId="6" xfId="0" applyFont="1" applyFill="1" applyBorder="1" applyAlignment="1">
      <alignment horizontal="left" vertical="top"/>
    </xf>
    <xf numFmtId="0" fontId="16" fillId="0" borderId="6" xfId="0" applyFont="1" applyFill="1" applyBorder="1" applyAlignment="1"/>
    <xf numFmtId="0" fontId="90" fillId="18" borderId="0" xfId="0" applyFont="1" applyFill="1" applyBorder="1"/>
    <xf numFmtId="49" fontId="0" fillId="18" borderId="6" xfId="0" applyNumberFormat="1" applyFont="1" applyFill="1" applyBorder="1" applyAlignment="1"/>
    <xf numFmtId="49" fontId="0" fillId="18" borderId="15" xfId="0" applyNumberFormat="1" applyFill="1" applyBorder="1" applyAlignment="1"/>
    <xf numFmtId="0" fontId="42" fillId="0" borderId="0" xfId="10" applyFont="1" applyFill="1"/>
    <xf numFmtId="0" fontId="84" fillId="0" borderId="0" xfId="12" applyFont="1" applyFill="1"/>
    <xf numFmtId="0" fontId="22" fillId="0" borderId="0" xfId="10" applyFont="1" applyFill="1"/>
    <xf numFmtId="0" fontId="95" fillId="0" borderId="0" xfId="12" applyFont="1" applyFill="1"/>
    <xf numFmtId="0" fontId="16" fillId="0" borderId="0" xfId="10" applyFont="1" applyFill="1" applyAlignment="1">
      <alignment horizontal="center" vertical="center"/>
    </xf>
    <xf numFmtId="0" fontId="16" fillId="20" borderId="2" xfId="10" applyFont="1" applyFill="1" applyBorder="1" applyAlignment="1">
      <alignment horizontal="center" vertical="center"/>
    </xf>
    <xf numFmtId="0" fontId="16" fillId="0" borderId="0" xfId="10" applyFont="1" applyFill="1" applyBorder="1" applyAlignment="1">
      <alignment horizontal="center" vertical="center"/>
    </xf>
    <xf numFmtId="0" fontId="0" fillId="0" borderId="0" xfId="10" applyFont="1" applyFill="1" applyAlignment="1">
      <alignment vertical="center" wrapText="1"/>
    </xf>
    <xf numFmtId="0" fontId="16" fillId="20" borderId="10" xfId="10" applyFont="1" applyFill="1" applyBorder="1" applyAlignment="1">
      <alignment horizontal="center" vertical="center"/>
    </xf>
    <xf numFmtId="0" fontId="16" fillId="6" borderId="2" xfId="0" applyFont="1" applyFill="1" applyBorder="1" applyAlignment="1"/>
    <xf numFmtId="0" fontId="16" fillId="18" borderId="2" xfId="0" applyFont="1" applyFill="1" applyBorder="1" applyAlignment="1">
      <alignment horizontal="left"/>
    </xf>
    <xf numFmtId="0" fontId="93" fillId="18" borderId="0" xfId="0" applyFont="1" applyFill="1"/>
    <xf numFmtId="0" fontId="126" fillId="18" borderId="0" xfId="0" applyFont="1" applyFill="1"/>
    <xf numFmtId="0" fontId="90" fillId="18" borderId="0" xfId="0" applyFont="1" applyFill="1"/>
    <xf numFmtId="0" fontId="56" fillId="18" borderId="0" xfId="0" applyFont="1" applyFill="1"/>
    <xf numFmtId="0" fontId="84" fillId="20" borderId="2" xfId="12" applyFont="1" applyFill="1" applyBorder="1" applyAlignment="1">
      <alignment horizontal="center" vertical="center"/>
    </xf>
    <xf numFmtId="0" fontId="128" fillId="0" borderId="0" xfId="0" applyFont="1"/>
    <xf numFmtId="49" fontId="16" fillId="3" borderId="2" xfId="0" applyNumberFormat="1" applyFont="1" applyFill="1" applyBorder="1" applyAlignment="1">
      <alignment horizontal="center" vertical="center"/>
    </xf>
    <xf numFmtId="49" fontId="16" fillId="3" borderId="2" xfId="0" applyNumberFormat="1" applyFont="1" applyFill="1" applyBorder="1" applyAlignment="1">
      <alignment horizontal="center" vertical="center"/>
    </xf>
    <xf numFmtId="0" fontId="16" fillId="21" borderId="2" xfId="0" applyFont="1" applyFill="1" applyBorder="1" applyAlignment="1">
      <alignment wrapText="1"/>
    </xf>
    <xf numFmtId="0" fontId="54" fillId="21" borderId="0" xfId="0" applyFont="1" applyFill="1"/>
    <xf numFmtId="0" fontId="0" fillId="21" borderId="0" xfId="0" applyFill="1"/>
    <xf numFmtId="0" fontId="16" fillId="21" borderId="0" xfId="0" applyFont="1" applyFill="1"/>
    <xf numFmtId="0" fontId="42" fillId="21" borderId="0" xfId="4" applyFont="1" applyFill="1"/>
    <xf numFmtId="0" fontId="0" fillId="21" borderId="0" xfId="4" applyFont="1" applyFill="1"/>
    <xf numFmtId="0" fontId="128" fillId="0" borderId="0" xfId="0" applyFont="1" applyFill="1" applyBorder="1" applyAlignment="1"/>
    <xf numFmtId="0" fontId="0" fillId="3" borderId="2" xfId="0" applyFill="1" applyBorder="1"/>
    <xf numFmtId="49" fontId="13" fillId="3" borderId="3" xfId="0" applyNumberFormat="1" applyFont="1" applyFill="1" applyBorder="1" applyAlignment="1">
      <alignment horizontal="center" vertical="center" wrapText="1"/>
    </xf>
    <xf numFmtId="0" fontId="7" fillId="0" borderId="0" xfId="0" applyFont="1" applyFill="1" applyBorder="1" applyAlignment="1">
      <alignment vertical="center"/>
    </xf>
    <xf numFmtId="0" fontId="63" fillId="0" borderId="0" xfId="0" applyFont="1" applyFill="1" applyBorder="1" applyAlignment="1">
      <alignment horizontal="center" vertical="center" wrapText="1"/>
    </xf>
    <xf numFmtId="0" fontId="7" fillId="6" borderId="0" xfId="13" applyFont="1" applyFill="1" applyBorder="1" applyAlignment="1">
      <alignment vertical="center"/>
    </xf>
    <xf numFmtId="0" fontId="3" fillId="6" borderId="0" xfId="13" applyFill="1" applyBorder="1"/>
    <xf numFmtId="0" fontId="7" fillId="6" borderId="0" xfId="0" applyFont="1" applyFill="1" applyBorder="1" applyAlignment="1">
      <alignment vertical="center"/>
    </xf>
    <xf numFmtId="0" fontId="0" fillId="6" borderId="0" xfId="0" applyFill="1" applyBorder="1"/>
    <xf numFmtId="0" fontId="102" fillId="0" borderId="0" xfId="0" applyFont="1"/>
    <xf numFmtId="0" fontId="97" fillId="11" borderId="2" xfId="0" applyFont="1" applyFill="1" applyBorder="1" applyAlignment="1">
      <alignment horizontal="center" vertical="center"/>
    </xf>
    <xf numFmtId="49" fontId="16" fillId="0" borderId="0" xfId="0" applyNumberFormat="1" applyFont="1" applyFill="1" applyBorder="1" applyAlignment="1">
      <alignment horizontal="center" vertical="center"/>
    </xf>
    <xf numFmtId="0" fontId="63" fillId="0" borderId="0" xfId="0" applyFont="1" applyFill="1" applyBorder="1" applyAlignment="1">
      <alignment horizontal="center"/>
    </xf>
    <xf numFmtId="0" fontId="0" fillId="0" borderId="0" xfId="0" applyFill="1" applyBorder="1" applyAlignment="1">
      <alignment horizontal="center"/>
    </xf>
    <xf numFmtId="0" fontId="91" fillId="18" borderId="2" xfId="10" applyFont="1" applyFill="1" applyBorder="1" applyAlignment="1">
      <alignment horizontal="center" vertical="center" wrapText="1"/>
    </xf>
    <xf numFmtId="0" fontId="7" fillId="3" borderId="2" xfId="13" applyFont="1" applyFill="1" applyBorder="1" applyAlignment="1">
      <alignment horizontal="left" vertical="center"/>
    </xf>
    <xf numFmtId="49" fontId="0" fillId="21" borderId="6" xfId="0" applyNumberFormat="1" applyFill="1" applyBorder="1" applyAlignment="1"/>
    <xf numFmtId="0" fontId="16" fillId="0" borderId="2" xfId="10" applyFont="1" applyFill="1" applyBorder="1" applyAlignment="1">
      <alignment horizontal="center" vertical="center"/>
    </xf>
    <xf numFmtId="0" fontId="16" fillId="0" borderId="0" xfId="12" applyFont="1" applyFill="1"/>
    <xf numFmtId="0" fontId="3" fillId="0" borderId="0" xfId="12" applyFill="1" applyAlignment="1">
      <alignment horizontal="left"/>
    </xf>
    <xf numFmtId="0" fontId="3" fillId="0" borderId="0" xfId="12" applyFill="1"/>
    <xf numFmtId="0" fontId="84" fillId="0" borderId="2" xfId="12" applyFont="1" applyFill="1" applyBorder="1" applyAlignment="1">
      <alignment horizontal="center" vertical="center"/>
    </xf>
    <xf numFmtId="0" fontId="16" fillId="0" borderId="10" xfId="10" applyFont="1" applyFill="1" applyBorder="1" applyAlignment="1">
      <alignment horizontal="center" vertical="center"/>
    </xf>
    <xf numFmtId="0" fontId="16" fillId="23" borderId="2" xfId="10" applyFont="1" applyFill="1" applyBorder="1" applyAlignment="1">
      <alignment horizontal="center" vertical="center"/>
    </xf>
    <xf numFmtId="0" fontId="16" fillId="0" borderId="2" xfId="10" applyFont="1" applyFill="1" applyBorder="1"/>
    <xf numFmtId="49" fontId="16" fillId="0" borderId="2" xfId="10" applyNumberFormat="1" applyFont="1" applyFill="1" applyBorder="1" applyAlignment="1">
      <alignment horizontal="left"/>
    </xf>
    <xf numFmtId="0" fontId="90" fillId="0" borderId="2" xfId="10" applyFont="1" applyFill="1" applyBorder="1"/>
    <xf numFmtId="0" fontId="94" fillId="0" borderId="2" xfId="10" applyFont="1" applyFill="1" applyBorder="1"/>
    <xf numFmtId="0" fontId="0" fillId="15" borderId="0" xfId="0" applyFill="1" applyAlignment="1">
      <alignment horizontal="center"/>
    </xf>
    <xf numFmtId="0" fontId="55" fillId="18" borderId="8" xfId="0" applyFont="1" applyFill="1" applyBorder="1" applyAlignment="1">
      <alignment horizontal="left" vertical="top" wrapText="1"/>
    </xf>
    <xf numFmtId="0" fontId="55" fillId="18" borderId="11" xfId="0" applyFont="1" applyFill="1" applyBorder="1" applyAlignment="1">
      <alignment horizontal="left" vertical="top" wrapText="1"/>
    </xf>
    <xf numFmtId="0" fontId="55" fillId="18" borderId="10" xfId="0" applyFont="1" applyFill="1" applyBorder="1" applyAlignment="1">
      <alignment horizontal="left" vertical="top" wrapText="1"/>
    </xf>
    <xf numFmtId="0" fontId="12" fillId="0" borderId="0" xfId="0" applyFont="1" applyFill="1" applyBorder="1" applyAlignment="1">
      <alignment horizontal="right" vertical="center"/>
    </xf>
    <xf numFmtId="0" fontId="16" fillId="0" borderId="8" xfId="0" applyFont="1" applyBorder="1" applyAlignment="1">
      <alignment horizontal="right"/>
    </xf>
    <xf numFmtId="0" fontId="16" fillId="0" borderId="10" xfId="0" applyFont="1" applyBorder="1" applyAlignment="1">
      <alignment horizontal="right"/>
    </xf>
    <xf numFmtId="0" fontId="16" fillId="14" borderId="8" xfId="0" applyFont="1" applyFill="1" applyBorder="1"/>
    <xf numFmtId="0" fontId="16" fillId="14" borderId="11" xfId="0" applyFont="1" applyFill="1" applyBorder="1"/>
    <xf numFmtId="0" fontId="16" fillId="0" borderId="8" xfId="0" applyFont="1" applyBorder="1"/>
    <xf numFmtId="0" fontId="16" fillId="0" borderId="10" xfId="0" applyFont="1" applyBorder="1"/>
    <xf numFmtId="0" fontId="12" fillId="0" borderId="0" xfId="0" applyFont="1" applyFill="1" applyBorder="1" applyAlignment="1">
      <alignment horizontal="left" vertical="center"/>
    </xf>
    <xf numFmtId="0" fontId="16" fillId="13" borderId="2" xfId="0" applyFont="1" applyFill="1" applyBorder="1" applyAlignment="1">
      <alignment horizontal="center"/>
    </xf>
    <xf numFmtId="0" fontId="16" fillId="3" borderId="2" xfId="0" applyFont="1" applyFill="1" applyBorder="1" applyAlignment="1">
      <alignment horizontal="left"/>
    </xf>
    <xf numFmtId="0" fontId="17" fillId="2" borderId="8" xfId="0" applyFont="1" applyFill="1" applyBorder="1" applyAlignment="1">
      <alignment horizontal="left" vertical="top" wrapText="1"/>
    </xf>
    <xf numFmtId="0" fontId="17" fillId="2" borderId="11" xfId="0" applyFont="1" applyFill="1" applyBorder="1" applyAlignment="1">
      <alignment horizontal="left" vertical="top" wrapText="1"/>
    </xf>
    <xf numFmtId="0" fontId="17" fillId="2" borderId="10" xfId="0" applyFont="1" applyFill="1" applyBorder="1" applyAlignment="1">
      <alignment horizontal="left" vertical="top" wrapText="1"/>
    </xf>
    <xf numFmtId="0" fontId="0" fillId="13" borderId="2" xfId="0" applyFill="1" applyBorder="1" applyAlignment="1">
      <alignment horizontal="center"/>
    </xf>
    <xf numFmtId="0" fontId="16" fillId="3" borderId="8" xfId="0" applyFont="1" applyFill="1" applyBorder="1" applyAlignment="1">
      <alignment horizontal="left"/>
    </xf>
    <xf numFmtId="0" fontId="16" fillId="3" borderId="11" xfId="0" applyFont="1" applyFill="1" applyBorder="1" applyAlignment="1">
      <alignment horizontal="left"/>
    </xf>
    <xf numFmtId="0" fontId="16" fillId="0" borderId="0" xfId="0" applyFont="1" applyFill="1" applyBorder="1" applyAlignment="1">
      <alignment horizontal="left" vertical="center" wrapText="1"/>
    </xf>
    <xf numFmtId="0" fontId="16" fillId="4" borderId="2" xfId="0" applyFont="1" applyFill="1" applyBorder="1" applyAlignment="1">
      <alignment horizontal="center"/>
    </xf>
    <xf numFmtId="0" fontId="16" fillId="18" borderId="2" xfId="0" applyFont="1" applyFill="1" applyBorder="1" applyAlignment="1">
      <alignment horizontal="center"/>
    </xf>
    <xf numFmtId="0" fontId="16" fillId="0" borderId="2" xfId="0" applyFont="1" applyBorder="1" applyAlignment="1">
      <alignment horizontal="center"/>
    </xf>
    <xf numFmtId="49" fontId="16" fillId="3" borderId="2" xfId="0" applyNumberFormat="1" applyFont="1" applyFill="1" applyBorder="1" applyAlignment="1">
      <alignment horizontal="center" vertical="center"/>
    </xf>
    <xf numFmtId="0" fontId="16" fillId="3" borderId="8" xfId="10" applyFont="1" applyFill="1" applyBorder="1" applyAlignment="1">
      <alignment horizontal="center" vertical="center"/>
    </xf>
    <xf numFmtId="0" fontId="16" fillId="3" borderId="11" xfId="10" applyFont="1" applyFill="1" applyBorder="1" applyAlignment="1">
      <alignment horizontal="center" vertical="center"/>
    </xf>
    <xf numFmtId="0" fontId="16" fillId="3" borderId="10" xfId="10" applyFont="1" applyFill="1" applyBorder="1" applyAlignment="1">
      <alignment horizontal="center" vertical="center"/>
    </xf>
    <xf numFmtId="0" fontId="55" fillId="0" borderId="8" xfId="0" applyFont="1" applyFill="1" applyBorder="1" applyAlignment="1">
      <alignment horizontal="left" vertical="top" wrapText="1"/>
    </xf>
    <xf numFmtId="0" fontId="55" fillId="0" borderId="11" xfId="0" applyFont="1" applyFill="1" applyBorder="1" applyAlignment="1">
      <alignment horizontal="left" vertical="top" wrapText="1"/>
    </xf>
    <xf numFmtId="0" fontId="55" fillId="0" borderId="10" xfId="0" applyFont="1" applyFill="1" applyBorder="1" applyAlignment="1">
      <alignment horizontal="left" vertical="top" wrapText="1"/>
    </xf>
    <xf numFmtId="49" fontId="16" fillId="3" borderId="3" xfId="10" applyNumberFormat="1" applyFont="1" applyFill="1" applyBorder="1" applyAlignment="1">
      <alignment horizontal="center" vertical="center"/>
    </xf>
    <xf numFmtId="0" fontId="19" fillId="3" borderId="8" xfId="10" applyFont="1" applyFill="1" applyBorder="1" applyAlignment="1">
      <alignment horizontal="center" vertical="center"/>
    </xf>
    <xf numFmtId="0" fontId="19" fillId="3" borderId="11" xfId="10" applyFont="1" applyFill="1" applyBorder="1" applyAlignment="1">
      <alignment horizontal="center" vertical="center"/>
    </xf>
    <xf numFmtId="0" fontId="19" fillId="3" borderId="10" xfId="10" applyFont="1" applyFill="1" applyBorder="1" applyAlignment="1">
      <alignment horizontal="center" vertical="center"/>
    </xf>
    <xf numFmtId="0" fontId="19" fillId="3" borderId="5" xfId="0" applyFont="1" applyFill="1" applyBorder="1" applyAlignment="1">
      <alignment horizontal="center" vertical="center"/>
    </xf>
    <xf numFmtId="0" fontId="16" fillId="0" borderId="11" xfId="0" applyFont="1" applyFill="1" applyBorder="1"/>
    <xf numFmtId="0" fontId="16" fillId="0" borderId="10" xfId="0" applyFont="1" applyFill="1" applyBorder="1"/>
    <xf numFmtId="0" fontId="16" fillId="3" borderId="8" xfId="0" applyFont="1" applyFill="1" applyBorder="1" applyAlignment="1">
      <alignment horizontal="center" vertical="center"/>
    </xf>
    <xf numFmtId="0" fontId="16" fillId="3" borderId="10" xfId="0" applyFont="1" applyFill="1" applyBorder="1" applyAlignment="1">
      <alignment horizontal="center" vertical="center"/>
    </xf>
    <xf numFmtId="0" fontId="16" fillId="5" borderId="8" xfId="0" applyFont="1" applyFill="1" applyBorder="1" applyAlignment="1">
      <alignment horizontal="center"/>
    </xf>
    <xf numFmtId="0" fontId="16" fillId="5" borderId="10" xfId="0" applyFont="1" applyFill="1" applyBorder="1" applyAlignment="1">
      <alignment horizontal="center"/>
    </xf>
    <xf numFmtId="0" fontId="19" fillId="3" borderId="15" xfId="0" applyFont="1" applyFill="1" applyBorder="1" applyAlignment="1">
      <alignment horizontal="center" vertical="center"/>
    </xf>
    <xf numFmtId="0" fontId="19" fillId="3" borderId="1" xfId="0" applyFont="1" applyFill="1" applyBorder="1" applyAlignment="1">
      <alignment horizontal="center" vertical="center"/>
    </xf>
    <xf numFmtId="0" fontId="19" fillId="3" borderId="14" xfId="0" applyFont="1" applyFill="1" applyBorder="1" applyAlignment="1">
      <alignment horizontal="center" vertical="center"/>
    </xf>
    <xf numFmtId="0" fontId="16" fillId="5" borderId="8" xfId="0" applyFont="1" applyFill="1" applyBorder="1" applyAlignment="1">
      <alignment horizontal="center" wrapText="1"/>
    </xf>
    <xf numFmtId="0" fontId="16" fillId="5" borderId="10" xfId="0" applyFont="1" applyFill="1" applyBorder="1" applyAlignment="1">
      <alignment horizontal="center" wrapText="1"/>
    </xf>
    <xf numFmtId="0" fontId="112" fillId="18" borderId="8" xfId="0" applyFont="1" applyFill="1" applyBorder="1" applyAlignment="1">
      <alignment horizontal="left" vertical="top" wrapText="1"/>
    </xf>
    <xf numFmtId="0" fontId="112" fillId="18" borderId="11" xfId="0" applyFont="1" applyFill="1" applyBorder="1" applyAlignment="1">
      <alignment horizontal="left" vertical="top" wrapText="1"/>
    </xf>
    <xf numFmtId="0" fontId="112" fillId="18" borderId="10" xfId="0" applyFont="1" applyFill="1" applyBorder="1" applyAlignment="1">
      <alignment horizontal="left" vertical="top" wrapText="1"/>
    </xf>
    <xf numFmtId="0" fontId="57" fillId="12" borderId="2" xfId="0" applyFont="1" applyFill="1" applyBorder="1" applyAlignment="1">
      <alignment horizontal="center"/>
    </xf>
    <xf numFmtId="0" fontId="36" fillId="0" borderId="2" xfId="0" applyFont="1" applyFill="1" applyBorder="1" applyAlignment="1">
      <alignment horizontal="right"/>
    </xf>
    <xf numFmtId="0" fontId="16" fillId="0" borderId="2" xfId="0" applyFont="1" applyFill="1" applyBorder="1"/>
    <xf numFmtId="0" fontId="15" fillId="0" borderId="11" xfId="0" applyFont="1" applyFill="1" applyBorder="1" applyAlignment="1">
      <alignment horizontal="center"/>
    </xf>
    <xf numFmtId="0" fontId="15" fillId="0" borderId="10" xfId="0" applyFont="1" applyFill="1" applyBorder="1" applyAlignment="1">
      <alignment horizontal="center"/>
    </xf>
    <xf numFmtId="0" fontId="15" fillId="0" borderId="2" xfId="0" applyFont="1" applyFill="1" applyBorder="1" applyAlignment="1">
      <alignment horizontal="center"/>
    </xf>
    <xf numFmtId="0" fontId="29" fillId="0" borderId="0" xfId="8" applyFont="1" applyFill="1" applyBorder="1" applyAlignment="1">
      <alignment horizontal="left" vertical="top" wrapText="1"/>
    </xf>
    <xf numFmtId="0" fontId="37" fillId="0" borderId="2" xfId="8" applyFont="1" applyFill="1" applyBorder="1" applyAlignment="1">
      <alignment horizontal="center" vertical="center" wrapText="1"/>
    </xf>
    <xf numFmtId="49" fontId="14" fillId="0" borderId="3" xfId="8" applyNumberFormat="1" applyFont="1" applyFill="1" applyBorder="1" applyAlignment="1">
      <alignment horizontal="center" vertical="center" wrapText="1"/>
    </xf>
    <xf numFmtId="49" fontId="14" fillId="0" borderId="5" xfId="8" applyNumberFormat="1" applyFont="1" applyFill="1" applyBorder="1" applyAlignment="1">
      <alignment horizontal="center" vertical="center" wrapText="1"/>
    </xf>
    <xf numFmtId="0" fontId="37" fillId="0" borderId="13" xfId="8" applyFont="1" applyFill="1" applyBorder="1" applyAlignment="1">
      <alignment horizontal="center" vertical="center" wrapText="1"/>
    </xf>
    <xf numFmtId="0" fontId="37" fillId="0" borderId="7" xfId="8" applyFont="1" applyFill="1" applyBorder="1" applyAlignment="1">
      <alignment horizontal="center" vertical="center" wrapText="1"/>
    </xf>
    <xf numFmtId="0" fontId="37" fillId="0" borderId="14" xfId="8" applyFont="1" applyFill="1" applyBorder="1" applyAlignment="1">
      <alignment horizontal="center" vertical="center" wrapText="1"/>
    </xf>
    <xf numFmtId="0" fontId="37" fillId="0" borderId="3" xfId="8" applyFont="1" applyFill="1" applyBorder="1" applyAlignment="1">
      <alignment horizontal="center" vertical="center" wrapText="1"/>
    </xf>
    <xf numFmtId="0" fontId="37" fillId="0" borderId="4" xfId="8" applyFont="1" applyFill="1" applyBorder="1" applyAlignment="1">
      <alignment horizontal="center" vertical="center" wrapText="1"/>
    </xf>
    <xf numFmtId="0" fontId="37" fillId="0" borderId="5" xfId="8" applyFont="1" applyFill="1" applyBorder="1" applyAlignment="1">
      <alignment horizontal="center" vertical="center" wrapText="1"/>
    </xf>
    <xf numFmtId="0" fontId="36" fillId="11" borderId="8" xfId="10" applyFont="1" applyFill="1" applyBorder="1" applyAlignment="1">
      <alignment horizontal="right" vertical="center"/>
    </xf>
    <xf numFmtId="0" fontId="36" fillId="11" borderId="11" xfId="10" applyFont="1" applyFill="1" applyBorder="1" applyAlignment="1">
      <alignment horizontal="right" vertical="center"/>
    </xf>
    <xf numFmtId="0" fontId="36" fillId="15" borderId="2" xfId="10" applyFont="1" applyFill="1" applyBorder="1" applyAlignment="1">
      <alignment horizontal="right" vertical="center"/>
    </xf>
    <xf numFmtId="0" fontId="14" fillId="0" borderId="3" xfId="8" applyFont="1" applyFill="1" applyBorder="1" applyAlignment="1">
      <alignment horizontal="center" vertical="center" wrapText="1"/>
    </xf>
    <xf numFmtId="0" fontId="14" fillId="0" borderId="5" xfId="8" applyFont="1" applyFill="1" applyBorder="1" applyAlignment="1">
      <alignment horizontal="center" vertical="center" wrapText="1"/>
    </xf>
    <xf numFmtId="0" fontId="14" fillId="0" borderId="4" xfId="8" applyFont="1" applyFill="1" applyBorder="1" applyAlignment="1">
      <alignment horizontal="center" vertical="center" wrapText="1"/>
    </xf>
    <xf numFmtId="0" fontId="22" fillId="0" borderId="3" xfId="8" applyFont="1" applyFill="1" applyBorder="1" applyAlignment="1">
      <alignment horizontal="center" vertical="center" wrapText="1"/>
    </xf>
    <xf numFmtId="0" fontId="22" fillId="0" borderId="4" xfId="8" applyFont="1" applyFill="1" applyBorder="1" applyAlignment="1">
      <alignment horizontal="center" vertical="center" wrapText="1"/>
    </xf>
    <xf numFmtId="0" fontId="22" fillId="0" borderId="5" xfId="8" applyFont="1" applyFill="1" applyBorder="1" applyAlignment="1">
      <alignment horizontal="center" vertical="center" wrapText="1"/>
    </xf>
    <xf numFmtId="0" fontId="36" fillId="15" borderId="2" xfId="10" applyFont="1" applyFill="1" applyBorder="1" applyAlignment="1">
      <alignment horizontal="right" vertical="top"/>
    </xf>
    <xf numFmtId="0" fontId="103" fillId="0" borderId="3" xfId="8" applyFont="1" applyFill="1" applyBorder="1" applyAlignment="1">
      <alignment horizontal="center" vertical="center"/>
    </xf>
    <xf numFmtId="0" fontId="30" fillId="0" borderId="4" xfId="8" applyFill="1" applyBorder="1" applyAlignment="1">
      <alignment horizontal="center" vertical="center"/>
    </xf>
    <xf numFmtId="0" fontId="30" fillId="0" borderId="5" xfId="8" applyFill="1" applyBorder="1" applyAlignment="1">
      <alignment horizontal="center" vertical="center"/>
    </xf>
    <xf numFmtId="0" fontId="17" fillId="2" borderId="2" xfId="8" applyFont="1" applyFill="1" applyBorder="1" applyAlignment="1">
      <alignment horizontal="left" vertical="top" wrapText="1"/>
    </xf>
    <xf numFmtId="0" fontId="18" fillId="2" borderId="2" xfId="8" applyFont="1" applyFill="1" applyBorder="1" applyAlignment="1">
      <alignment horizontal="left" vertical="top" wrapText="1"/>
    </xf>
    <xf numFmtId="0" fontId="55" fillId="0" borderId="2" xfId="8" applyFont="1" applyFill="1" applyBorder="1" applyAlignment="1">
      <alignment horizontal="left" vertical="top" wrapText="1"/>
    </xf>
    <xf numFmtId="0" fontId="25" fillId="0" borderId="2" xfId="8" applyFont="1" applyFill="1" applyBorder="1" applyAlignment="1">
      <alignment horizontal="center" vertical="center" wrapText="1"/>
    </xf>
    <xf numFmtId="0" fontId="37" fillId="0" borderId="8" xfId="8" applyFont="1" applyFill="1" applyBorder="1" applyAlignment="1">
      <alignment horizontal="center" vertical="center"/>
    </xf>
    <xf numFmtId="0" fontId="37" fillId="0" borderId="11" xfId="8" applyFont="1" applyFill="1" applyBorder="1" applyAlignment="1">
      <alignment horizontal="center" vertical="center"/>
    </xf>
    <xf numFmtId="0" fontId="37" fillId="0" borderId="10" xfId="8" applyFont="1" applyFill="1" applyBorder="1" applyAlignment="1">
      <alignment horizontal="center" vertical="center"/>
    </xf>
    <xf numFmtId="0" fontId="54" fillId="18" borderId="2" xfId="0" applyFont="1" applyFill="1" applyBorder="1" applyAlignment="1">
      <alignment horizontal="left" wrapText="1"/>
    </xf>
    <xf numFmtId="0" fontId="16" fillId="5" borderId="9" xfId="0" applyFont="1" applyFill="1" applyBorder="1" applyAlignment="1">
      <alignment horizontal="left" vertical="top" wrapText="1"/>
    </xf>
    <xf numFmtId="0" fontId="16" fillId="5" borderId="12" xfId="0" applyFont="1" applyFill="1" applyBorder="1" applyAlignment="1">
      <alignment horizontal="left" vertical="top" wrapText="1"/>
    </xf>
    <xf numFmtId="0" fontId="16" fillId="5" borderId="13" xfId="0" applyFont="1" applyFill="1" applyBorder="1" applyAlignment="1">
      <alignment horizontal="left" vertical="top" wrapText="1"/>
    </xf>
    <xf numFmtId="0" fontId="16" fillId="5" borderId="15" xfId="0" applyFont="1" applyFill="1" applyBorder="1" applyAlignment="1">
      <alignment horizontal="left" vertical="top" wrapText="1"/>
    </xf>
    <xf numFmtId="0" fontId="16" fillId="5" borderId="1" xfId="0" applyFont="1" applyFill="1" applyBorder="1" applyAlignment="1">
      <alignment horizontal="left" vertical="top" wrapText="1"/>
    </xf>
    <xf numFmtId="0" fontId="16" fillId="5" borderId="14" xfId="0" applyFont="1" applyFill="1" applyBorder="1" applyAlignment="1">
      <alignment horizontal="left" vertical="top" wrapText="1"/>
    </xf>
    <xf numFmtId="0" fontId="54" fillId="18" borderId="0" xfId="0" applyFont="1" applyFill="1" applyAlignment="1">
      <alignment horizontal="left" wrapText="1"/>
    </xf>
    <xf numFmtId="0" fontId="16" fillId="14" borderId="9" xfId="0" applyFont="1" applyFill="1" applyBorder="1" applyAlignment="1">
      <alignment horizontal="left" vertical="top" wrapText="1"/>
    </xf>
    <xf numFmtId="0" fontId="16" fillId="14" borderId="12" xfId="0" applyFont="1" applyFill="1" applyBorder="1" applyAlignment="1">
      <alignment horizontal="left" vertical="top" wrapText="1"/>
    </xf>
    <xf numFmtId="0" fontId="16" fillId="14" borderId="13" xfId="0" applyFont="1" applyFill="1" applyBorder="1" applyAlignment="1">
      <alignment horizontal="left" vertical="top" wrapText="1"/>
    </xf>
    <xf numFmtId="0" fontId="16" fillId="14" borderId="15" xfId="0" applyFont="1" applyFill="1" applyBorder="1" applyAlignment="1">
      <alignment horizontal="left" vertical="top" wrapText="1"/>
    </xf>
    <xf numFmtId="0" fontId="16" fillId="14" borderId="1" xfId="0" applyFont="1" applyFill="1" applyBorder="1" applyAlignment="1">
      <alignment horizontal="left" vertical="top" wrapText="1"/>
    </xf>
    <xf numFmtId="0" fontId="16" fillId="14" borderId="14" xfId="0" applyFont="1" applyFill="1" applyBorder="1" applyAlignment="1">
      <alignment horizontal="left" vertical="top" wrapText="1"/>
    </xf>
    <xf numFmtId="49" fontId="41" fillId="18" borderId="2" xfId="11" applyNumberFormat="1" applyFont="1" applyFill="1" applyBorder="1" applyAlignment="1">
      <alignment horizontal="center" vertical="top" wrapText="1"/>
    </xf>
    <xf numFmtId="165" fontId="83" fillId="14" borderId="8" xfId="11" applyNumberFormat="1" applyFont="1" applyFill="1" applyBorder="1" applyAlignment="1">
      <alignment horizontal="center" vertical="top" wrapText="1"/>
    </xf>
    <xf numFmtId="165" fontId="83" fillId="14" borderId="11" xfId="11" applyNumberFormat="1" applyFont="1" applyFill="1" applyBorder="1" applyAlignment="1">
      <alignment horizontal="center" vertical="top" wrapText="1"/>
    </xf>
    <xf numFmtId="165" fontId="83" fillId="14" borderId="10" xfId="11" applyNumberFormat="1" applyFont="1" applyFill="1" applyBorder="1" applyAlignment="1">
      <alignment horizontal="center" vertical="top" wrapText="1"/>
    </xf>
    <xf numFmtId="0" fontId="83" fillId="14" borderId="8" xfId="11" applyFont="1" applyFill="1" applyBorder="1" applyAlignment="1">
      <alignment horizontal="center" vertical="top" wrapText="1"/>
    </xf>
    <xf numFmtId="0" fontId="83" fillId="14" borderId="10" xfId="11" applyFont="1" applyFill="1" applyBorder="1" applyAlignment="1">
      <alignment horizontal="center" vertical="top" wrapText="1"/>
    </xf>
    <xf numFmtId="0" fontId="40" fillId="0" borderId="11" xfId="11" applyFont="1" applyFill="1" applyBorder="1" applyAlignment="1">
      <alignment horizontal="center" vertical="top" wrapText="1"/>
    </xf>
    <xf numFmtId="0" fontId="40" fillId="0" borderId="10" xfId="11" applyFont="1" applyFill="1" applyBorder="1" applyAlignment="1">
      <alignment horizontal="center" vertical="top" wrapText="1"/>
    </xf>
    <xf numFmtId="0" fontId="86" fillId="3" borderId="2" xfId="11" applyFont="1" applyFill="1" applyBorder="1" applyAlignment="1">
      <alignment horizontal="left" vertical="top" wrapText="1"/>
    </xf>
    <xf numFmtId="164" fontId="25" fillId="0" borderId="2" xfId="11" applyNumberFormat="1" applyFont="1" applyFill="1" applyBorder="1" applyAlignment="1">
      <alignment horizontal="center" vertical="top" wrapText="1"/>
    </xf>
    <xf numFmtId="0" fontId="30" fillId="0" borderId="2" xfId="11" applyFont="1" applyFill="1" applyBorder="1" applyAlignment="1">
      <alignment horizontal="center" vertical="top"/>
    </xf>
    <xf numFmtId="0" fontId="41" fillId="0" borderId="2" xfId="11" applyFont="1" applyFill="1" applyBorder="1" applyAlignment="1">
      <alignment horizontal="right" vertical="center" wrapText="1"/>
    </xf>
    <xf numFmtId="0" fontId="14" fillId="18" borderId="2" xfId="11" applyFont="1" applyFill="1" applyBorder="1" applyAlignment="1">
      <alignment horizontal="center" vertical="center" wrapText="1"/>
    </xf>
    <xf numFmtId="0" fontId="53" fillId="18" borderId="0" xfId="11" applyFont="1" applyFill="1" applyBorder="1" applyAlignment="1">
      <alignment horizontal="left" vertical="top" wrapText="1"/>
    </xf>
    <xf numFmtId="0" fontId="53" fillId="18" borderId="0" xfId="11" applyFont="1" applyFill="1" applyBorder="1" applyAlignment="1">
      <alignment horizontal="left" vertical="top"/>
    </xf>
    <xf numFmtId="0" fontId="29" fillId="0" borderId="15" xfId="11" applyFont="1" applyFill="1" applyBorder="1" applyAlignment="1">
      <alignment horizontal="left" vertical="top" wrapText="1"/>
    </xf>
    <xf numFmtId="0" fontId="29" fillId="0" borderId="1" xfId="11" applyFont="1" applyFill="1" applyBorder="1" applyAlignment="1">
      <alignment horizontal="left" vertical="top" wrapText="1"/>
    </xf>
    <xf numFmtId="0" fontId="29" fillId="0" borderId="14" xfId="11" applyFont="1" applyFill="1" applyBorder="1" applyAlignment="1">
      <alignment horizontal="left" vertical="top" wrapText="1"/>
    </xf>
    <xf numFmtId="0" fontId="29" fillId="11" borderId="8" xfId="11" applyFont="1" applyFill="1" applyBorder="1" applyAlignment="1">
      <alignment horizontal="center" vertical="center"/>
    </xf>
    <xf numFmtId="0" fontId="29" fillId="11" borderId="11" xfId="11" applyFont="1" applyFill="1" applyBorder="1" applyAlignment="1">
      <alignment horizontal="center" vertical="center"/>
    </xf>
    <xf numFmtId="0" fontId="29" fillId="11" borderId="10" xfId="11" applyFont="1" applyFill="1" applyBorder="1" applyAlignment="1">
      <alignment horizontal="center" vertical="center"/>
    </xf>
    <xf numFmtId="0" fontId="14" fillId="18" borderId="9" xfId="11" applyFont="1" applyFill="1" applyBorder="1" applyAlignment="1">
      <alignment horizontal="center" vertical="center" wrapText="1"/>
    </xf>
    <xf numFmtId="0" fontId="14" fillId="18" borderId="15" xfId="11" applyFont="1" applyFill="1" applyBorder="1" applyAlignment="1">
      <alignment horizontal="center" vertical="center" wrapText="1"/>
    </xf>
    <xf numFmtId="0" fontId="14" fillId="0" borderId="0" xfId="11" applyFont="1" applyFill="1" applyBorder="1" applyAlignment="1">
      <alignment horizontal="left" vertical="center" wrapText="1"/>
    </xf>
    <xf numFmtId="0" fontId="14" fillId="0" borderId="16" xfId="11" applyFont="1" applyFill="1" applyBorder="1" applyAlignment="1">
      <alignment horizontal="center" vertical="center" wrapText="1"/>
    </xf>
    <xf numFmtId="0" fontId="14" fillId="0" borderId="17" xfId="11" applyFont="1" applyFill="1" applyBorder="1" applyAlignment="1">
      <alignment horizontal="center" vertical="center" wrapText="1"/>
    </xf>
    <xf numFmtId="0" fontId="14" fillId="18" borderId="0" xfId="11" applyFont="1" applyFill="1" applyBorder="1" applyAlignment="1">
      <alignment horizontal="center" vertical="center" wrapText="1"/>
    </xf>
    <xf numFmtId="0" fontId="14" fillId="18" borderId="18" xfId="11" applyFont="1" applyFill="1" applyBorder="1" applyAlignment="1">
      <alignment horizontal="center" vertical="center" wrapText="1"/>
    </xf>
    <xf numFmtId="0" fontId="14" fillId="18" borderId="1" xfId="11" applyFont="1" applyFill="1" applyBorder="1" applyAlignment="1">
      <alignment horizontal="center" vertical="center" wrapText="1"/>
    </xf>
    <xf numFmtId="0" fontId="14" fillId="18" borderId="20" xfId="11" applyFont="1" applyFill="1" applyBorder="1" applyAlignment="1">
      <alignment horizontal="center" vertical="center" wrapText="1"/>
    </xf>
    <xf numFmtId="0" fontId="14" fillId="0" borderId="0" xfId="11" applyFont="1" applyFill="1" applyBorder="1" applyAlignment="1">
      <alignment horizontal="center" vertical="center" wrapText="1"/>
    </xf>
    <xf numFmtId="0" fontId="14" fillId="0" borderId="18" xfId="11" applyFont="1" applyFill="1" applyBorder="1" applyAlignment="1">
      <alignment horizontal="center" vertical="center" wrapText="1"/>
    </xf>
    <xf numFmtId="0" fontId="14" fillId="0" borderId="23" xfId="11" applyFont="1" applyFill="1" applyBorder="1" applyAlignment="1">
      <alignment horizontal="center" vertical="center" wrapText="1"/>
    </xf>
    <xf numFmtId="0" fontId="14" fillId="0" borderId="24" xfId="11" applyFont="1" applyFill="1" applyBorder="1" applyAlignment="1">
      <alignment horizontal="center" vertical="center" wrapText="1"/>
    </xf>
    <xf numFmtId="0" fontId="14" fillId="0" borderId="21" xfId="11" applyFont="1" applyFill="1" applyBorder="1" applyAlignment="1">
      <alignment horizontal="center" vertical="center" wrapText="1"/>
    </xf>
    <xf numFmtId="0" fontId="14" fillId="0" borderId="19" xfId="11" applyFont="1" applyFill="1" applyBorder="1" applyAlignment="1">
      <alignment horizontal="center" vertical="center" wrapText="1"/>
    </xf>
    <xf numFmtId="0" fontId="17" fillId="2" borderId="2" xfId="10" applyFont="1" applyFill="1" applyBorder="1" applyAlignment="1">
      <alignment horizontal="left" vertical="top" wrapText="1"/>
    </xf>
    <xf numFmtId="0" fontId="25" fillId="0" borderId="2" xfId="11" applyFont="1" applyFill="1" applyBorder="1" applyAlignment="1">
      <alignment horizontal="left" vertical="center" wrapText="1"/>
    </xf>
    <xf numFmtId="49" fontId="41" fillId="18" borderId="8" xfId="11" applyNumberFormat="1" applyFont="1" applyFill="1" applyBorder="1" applyAlignment="1">
      <alignment horizontal="center" vertical="top" wrapText="1"/>
    </xf>
    <xf numFmtId="49" fontId="41" fillId="18" borderId="10" xfId="11" applyNumberFormat="1" applyFont="1" applyFill="1" applyBorder="1" applyAlignment="1">
      <alignment horizontal="center" vertical="top" wrapText="1"/>
    </xf>
    <xf numFmtId="0" fontId="14" fillId="0" borderId="22" xfId="11" applyFont="1" applyFill="1" applyBorder="1" applyAlignment="1">
      <alignment horizontal="center" vertical="center" wrapText="1"/>
    </xf>
    <xf numFmtId="49" fontId="41" fillId="18" borderId="11" xfId="11" applyNumberFormat="1" applyFont="1" applyFill="1" applyBorder="1" applyAlignment="1">
      <alignment horizontal="center" vertical="top" wrapText="1"/>
    </xf>
    <xf numFmtId="0" fontId="29" fillId="0" borderId="0" xfId="11" applyFont="1" applyFill="1" applyBorder="1" applyAlignment="1">
      <alignment horizontal="left" vertical="center" wrapText="1"/>
    </xf>
    <xf numFmtId="0" fontId="14" fillId="0" borderId="2" xfId="11" applyFont="1" applyFill="1" applyBorder="1" applyAlignment="1">
      <alignment horizontal="center" vertical="center" wrapText="1"/>
    </xf>
    <xf numFmtId="0" fontId="83" fillId="14" borderId="8" xfId="11" applyFont="1" applyFill="1" applyBorder="1" applyAlignment="1">
      <alignment horizontal="center" vertical="center" wrapText="1"/>
    </xf>
    <xf numFmtId="0" fontId="83" fillId="14" borderId="10" xfId="11" applyFont="1" applyFill="1" applyBorder="1" applyAlignment="1">
      <alignment horizontal="center" vertical="center" wrapText="1"/>
    </xf>
    <xf numFmtId="165" fontId="83" fillId="14" borderId="8" xfId="11" applyNumberFormat="1" applyFont="1" applyFill="1" applyBorder="1" applyAlignment="1">
      <alignment horizontal="center" vertical="center" wrapText="1"/>
    </xf>
    <xf numFmtId="165" fontId="83" fillId="14" borderId="11" xfId="11" applyNumberFormat="1" applyFont="1" applyFill="1" applyBorder="1" applyAlignment="1">
      <alignment horizontal="center" vertical="center" wrapText="1"/>
    </xf>
    <xf numFmtId="165" fontId="83" fillId="14" borderId="10" xfId="11" applyNumberFormat="1" applyFont="1" applyFill="1" applyBorder="1" applyAlignment="1">
      <alignment horizontal="center" vertical="center" wrapText="1"/>
    </xf>
    <xf numFmtId="0" fontId="40" fillId="0" borderId="12" xfId="11" applyFont="1" applyFill="1" applyBorder="1" applyAlignment="1">
      <alignment horizontal="center" vertical="top" wrapText="1"/>
    </xf>
    <xf numFmtId="0" fontId="40" fillId="0" borderId="13" xfId="11" applyFont="1" applyFill="1" applyBorder="1" applyAlignment="1">
      <alignment horizontal="center" vertical="top" wrapText="1"/>
    </xf>
    <xf numFmtId="0" fontId="26" fillId="0" borderId="0" xfId="11" applyFont="1" applyFill="1" applyBorder="1" applyAlignment="1">
      <alignment horizontal="center" vertical="top" wrapText="1"/>
    </xf>
    <xf numFmtId="0" fontId="16" fillId="0" borderId="0" xfId="10" applyFont="1" applyFill="1" applyAlignment="1">
      <alignment horizontal="left" vertical="top" wrapText="1"/>
    </xf>
    <xf numFmtId="0" fontId="54" fillId="18" borderId="3" xfId="10" applyFont="1" applyFill="1" applyBorder="1" applyAlignment="1">
      <alignment horizontal="center" vertical="center" wrapText="1"/>
    </xf>
    <xf numFmtId="0" fontId="54" fillId="18" borderId="5" xfId="10" applyFont="1" applyFill="1" applyBorder="1" applyAlignment="1">
      <alignment horizontal="center" vertical="center" wrapText="1"/>
    </xf>
    <xf numFmtId="0" fontId="16" fillId="0" borderId="0" xfId="10" applyFont="1" applyFill="1" applyBorder="1" applyAlignment="1">
      <alignment horizontal="left" vertical="center" wrapText="1"/>
    </xf>
    <xf numFmtId="0" fontId="16" fillId="18" borderId="11" xfId="10" applyFont="1" applyFill="1" applyBorder="1" applyAlignment="1">
      <alignment horizontal="left" vertical="center" wrapText="1"/>
    </xf>
    <xf numFmtId="0" fontId="90" fillId="18" borderId="11" xfId="10" applyFont="1" applyFill="1" applyBorder="1" applyAlignment="1">
      <alignment horizontal="left" vertical="center" wrapText="1"/>
    </xf>
    <xf numFmtId="0" fontId="90" fillId="18" borderId="10" xfId="10" applyFont="1" applyFill="1" applyBorder="1" applyAlignment="1">
      <alignment horizontal="left" vertical="center" wrapText="1"/>
    </xf>
    <xf numFmtId="0" fontId="16" fillId="18" borderId="10" xfId="10" applyFont="1" applyFill="1" applyBorder="1" applyAlignment="1">
      <alignment horizontal="left" vertical="center" wrapText="1"/>
    </xf>
    <xf numFmtId="0" fontId="93" fillId="18" borderId="12" xfId="10" applyFont="1" applyFill="1" applyBorder="1" applyAlignment="1">
      <alignment horizontal="right" vertical="center" wrapText="1"/>
    </xf>
    <xf numFmtId="0" fontId="93" fillId="18" borderId="13" xfId="10" applyFont="1" applyFill="1" applyBorder="1" applyAlignment="1">
      <alignment horizontal="right" vertical="center" wrapText="1"/>
    </xf>
    <xf numFmtId="0" fontId="93" fillId="18" borderId="0" xfId="10" applyFont="1" applyFill="1" applyBorder="1" applyAlignment="1">
      <alignment horizontal="right" vertical="center" wrapText="1"/>
    </xf>
    <xf numFmtId="0" fontId="93" fillId="18" borderId="7" xfId="10" applyFont="1" applyFill="1" applyBorder="1" applyAlignment="1">
      <alignment horizontal="right" vertical="center" wrapText="1"/>
    </xf>
    <xf numFmtId="0" fontId="90" fillId="18" borderId="9" xfId="10" applyFont="1" applyFill="1" applyBorder="1" applyAlignment="1">
      <alignment horizontal="center"/>
    </xf>
    <xf numFmtId="0" fontId="90" fillId="18" borderId="12" xfId="10" applyFont="1" applyFill="1" applyBorder="1" applyAlignment="1">
      <alignment horizontal="center"/>
    </xf>
    <xf numFmtId="0" fontId="90" fillId="18" borderId="13" xfId="10" applyFont="1" applyFill="1" applyBorder="1" applyAlignment="1">
      <alignment horizontal="center"/>
    </xf>
    <xf numFmtId="0" fontId="93" fillId="18" borderId="3" xfId="10" applyFont="1" applyFill="1" applyBorder="1" applyAlignment="1">
      <alignment horizontal="center" vertical="center" wrapText="1"/>
    </xf>
    <xf numFmtId="0" fontId="93" fillId="18" borderId="5" xfId="10" applyFont="1" applyFill="1" applyBorder="1" applyAlignment="1">
      <alignment horizontal="center" vertical="center" wrapText="1"/>
    </xf>
    <xf numFmtId="0" fontId="93" fillId="18" borderId="15" xfId="10" applyFont="1" applyFill="1" applyBorder="1" applyAlignment="1">
      <alignment horizontal="center" vertical="center"/>
    </xf>
    <xf numFmtId="0" fontId="93" fillId="18" borderId="1" xfId="10" applyFont="1" applyFill="1" applyBorder="1" applyAlignment="1">
      <alignment horizontal="center" vertical="center"/>
    </xf>
    <xf numFmtId="0" fontId="93" fillId="18" borderId="14" xfId="10" applyFont="1" applyFill="1" applyBorder="1" applyAlignment="1">
      <alignment horizontal="center" vertical="center"/>
    </xf>
    <xf numFmtId="0" fontId="54" fillId="18" borderId="12" xfId="10" applyFont="1" applyFill="1" applyBorder="1" applyAlignment="1">
      <alignment horizontal="right" vertical="center" wrapText="1"/>
    </xf>
    <xf numFmtId="0" fontId="54" fillId="18" borderId="13" xfId="10" applyFont="1" applyFill="1" applyBorder="1" applyAlignment="1">
      <alignment horizontal="right" vertical="center" wrapText="1"/>
    </xf>
    <xf numFmtId="0" fontId="54" fillId="18" borderId="0" xfId="10" applyFont="1" applyFill="1" applyBorder="1" applyAlignment="1">
      <alignment horizontal="right" vertical="center" wrapText="1"/>
    </xf>
    <xf numFmtId="0" fontId="54" fillId="18" borderId="7" xfId="10" applyFont="1" applyFill="1" applyBorder="1" applyAlignment="1">
      <alignment horizontal="right" vertical="center" wrapText="1"/>
    </xf>
    <xf numFmtId="0" fontId="16" fillId="18" borderId="8" xfId="10" applyFont="1" applyFill="1" applyBorder="1" applyAlignment="1">
      <alignment horizontal="center" vertical="center" wrapText="1"/>
    </xf>
    <xf numFmtId="0" fontId="16" fillId="18" borderId="11" xfId="10" applyFont="1" applyFill="1" applyBorder="1" applyAlignment="1">
      <alignment horizontal="center" vertical="center" wrapText="1"/>
    </xf>
    <xf numFmtId="0" fontId="16" fillId="18" borderId="10" xfId="10" applyFont="1" applyFill="1" applyBorder="1" applyAlignment="1">
      <alignment horizontal="center" vertical="center" wrapText="1"/>
    </xf>
    <xf numFmtId="0" fontId="16" fillId="18" borderId="5" xfId="10" applyFont="1" applyFill="1" applyBorder="1" applyAlignment="1">
      <alignment horizontal="center" vertical="center" wrapText="1"/>
    </xf>
    <xf numFmtId="0" fontId="16" fillId="0" borderId="8" xfId="10" applyFont="1" applyFill="1" applyBorder="1" applyAlignment="1">
      <alignment horizontal="center" vertical="center" wrapText="1"/>
    </xf>
    <xf numFmtId="0" fontId="16" fillId="0" borderId="11" xfId="10" applyFont="1" applyFill="1" applyBorder="1" applyAlignment="1">
      <alignment horizontal="center" vertical="center" wrapText="1"/>
    </xf>
    <xf numFmtId="0" fontId="16" fillId="0" borderId="10" xfId="10" applyFont="1" applyFill="1" applyBorder="1" applyAlignment="1">
      <alignment horizontal="center" vertical="center" wrapText="1"/>
    </xf>
    <xf numFmtId="0" fontId="16" fillId="0" borderId="4" xfId="10" applyFont="1" applyFill="1" applyBorder="1" applyAlignment="1">
      <alignment horizontal="center" vertical="center" wrapText="1"/>
    </xf>
    <xf numFmtId="0" fontId="16" fillId="0" borderId="5" xfId="10" applyFont="1" applyFill="1" applyBorder="1" applyAlignment="1">
      <alignment horizontal="center" vertical="center" wrapText="1"/>
    </xf>
    <xf numFmtId="0" fontId="54" fillId="12" borderId="2" xfId="10" applyFont="1" applyFill="1" applyBorder="1" applyAlignment="1">
      <alignment horizontal="center" vertical="center" wrapText="1"/>
    </xf>
    <xf numFmtId="0" fontId="7" fillId="11" borderId="8" xfId="10" applyFont="1" applyFill="1" applyBorder="1" applyAlignment="1">
      <alignment horizontal="left"/>
    </xf>
    <xf numFmtId="0" fontId="7" fillId="11" borderId="11" xfId="10" applyFont="1" applyFill="1" applyBorder="1" applyAlignment="1">
      <alignment horizontal="left"/>
    </xf>
    <xf numFmtId="0" fontId="66" fillId="11" borderId="11" xfId="10" applyFont="1" applyFill="1" applyBorder="1" applyAlignment="1">
      <alignment horizontal="center"/>
    </xf>
    <xf numFmtId="0" fontId="66" fillId="11" borderId="10" xfId="10" applyFont="1" applyFill="1" applyBorder="1" applyAlignment="1">
      <alignment horizontal="center"/>
    </xf>
    <xf numFmtId="0" fontId="45" fillId="18" borderId="8" xfId="10" applyFont="1" applyFill="1" applyBorder="1" applyAlignment="1">
      <alignment horizontal="left" wrapText="1"/>
    </xf>
    <xf numFmtId="0" fontId="45" fillId="18" borderId="11" xfId="10" applyFont="1" applyFill="1" applyBorder="1" applyAlignment="1">
      <alignment horizontal="left" wrapText="1"/>
    </xf>
    <xf numFmtId="0" fontId="45" fillId="18" borderId="10" xfId="10" applyFont="1" applyFill="1" applyBorder="1" applyAlignment="1">
      <alignment horizontal="left" wrapText="1"/>
    </xf>
    <xf numFmtId="49" fontId="16" fillId="18" borderId="8" xfId="10" applyNumberFormat="1" applyFont="1" applyFill="1" applyBorder="1" applyAlignment="1">
      <alignment horizontal="center"/>
    </xf>
    <xf numFmtId="49" fontId="16" fillId="18" borderId="11" xfId="10" applyNumberFormat="1" applyFont="1" applyFill="1" applyBorder="1" applyAlignment="1">
      <alignment horizontal="center"/>
    </xf>
    <xf numFmtId="49" fontId="16" fillId="18" borderId="10" xfId="10" applyNumberFormat="1" applyFont="1" applyFill="1" applyBorder="1" applyAlignment="1">
      <alignment horizontal="center"/>
    </xf>
    <xf numFmtId="0" fontId="16" fillId="19" borderId="6" xfId="10" applyFont="1" applyFill="1" applyBorder="1" applyAlignment="1">
      <alignment horizontal="center" vertical="center"/>
    </xf>
    <xf numFmtId="0" fontId="16" fillId="19" borderId="7" xfId="10" applyFont="1" applyFill="1" applyBorder="1" applyAlignment="1">
      <alignment horizontal="center" vertical="center"/>
    </xf>
    <xf numFmtId="0" fontId="54" fillId="14" borderId="9" xfId="10" applyFont="1" applyFill="1" applyBorder="1" applyAlignment="1">
      <alignment horizontal="center" vertical="center"/>
    </xf>
    <xf numFmtId="0" fontId="54" fillId="14" borderId="12" xfId="10" applyFont="1" applyFill="1" applyBorder="1" applyAlignment="1">
      <alignment horizontal="center" vertical="center"/>
    </xf>
    <xf numFmtId="0" fontId="54" fillId="14" borderId="3" xfId="10" applyFont="1" applyFill="1" applyBorder="1" applyAlignment="1">
      <alignment horizontal="center" vertical="center"/>
    </xf>
    <xf numFmtId="0" fontId="16" fillId="12" borderId="6" xfId="10" applyFont="1" applyFill="1" applyBorder="1" applyAlignment="1">
      <alignment horizontal="center"/>
    </xf>
    <xf numFmtId="0" fontId="16" fillId="12" borderId="0" xfId="10" applyFont="1" applyFill="1" applyBorder="1" applyAlignment="1">
      <alignment horizontal="center"/>
    </xf>
    <xf numFmtId="0" fontId="16" fillId="12" borderId="7" xfId="10" applyFont="1" applyFill="1" applyBorder="1" applyAlignment="1">
      <alignment horizontal="center"/>
    </xf>
    <xf numFmtId="0" fontId="16" fillId="18" borderId="3" xfId="10" applyFont="1" applyFill="1" applyBorder="1" applyAlignment="1">
      <alignment horizontal="center" vertical="center"/>
    </xf>
    <xf numFmtId="0" fontId="16" fillId="0" borderId="3" xfId="10" applyFont="1" applyFill="1" applyBorder="1" applyAlignment="1">
      <alignment horizontal="center" vertical="center" wrapText="1"/>
    </xf>
    <xf numFmtId="0" fontId="16" fillId="0" borderId="3" xfId="10" applyFont="1" applyFill="1" applyBorder="1" applyAlignment="1">
      <alignment horizontal="center" vertical="center"/>
    </xf>
    <xf numFmtId="0" fontId="16" fillId="0" borderId="5" xfId="10" applyFont="1" applyFill="1" applyBorder="1" applyAlignment="1">
      <alignment horizontal="center" vertical="center"/>
    </xf>
    <xf numFmtId="0" fontId="16" fillId="0" borderId="9" xfId="10" applyFont="1" applyFill="1" applyBorder="1" applyAlignment="1">
      <alignment horizontal="center" vertical="center"/>
    </xf>
    <xf numFmtId="0" fontId="16" fillId="0" borderId="12" xfId="10" applyFont="1" applyFill="1" applyBorder="1" applyAlignment="1">
      <alignment horizontal="center" vertical="center"/>
    </xf>
    <xf numFmtId="0" fontId="16" fillId="0" borderId="13" xfId="10" applyFont="1" applyFill="1" applyBorder="1" applyAlignment="1">
      <alignment horizontal="center" vertical="center"/>
    </xf>
    <xf numFmtId="0" fontId="90" fillId="18" borderId="2" xfId="10" applyFont="1" applyFill="1" applyBorder="1" applyAlignment="1">
      <alignment horizontal="center" vertical="center"/>
    </xf>
    <xf numFmtId="0" fontId="90" fillId="18" borderId="2" xfId="10" applyFont="1" applyFill="1" applyBorder="1" applyAlignment="1">
      <alignment horizontal="center" vertical="center" wrapText="1"/>
    </xf>
    <xf numFmtId="0" fontId="16" fillId="18" borderId="12" xfId="10" applyFont="1" applyFill="1" applyBorder="1" applyAlignment="1">
      <alignment horizontal="left" vertical="top" wrapText="1"/>
    </xf>
    <xf numFmtId="0" fontId="16" fillId="18" borderId="0" xfId="10" applyFont="1" applyFill="1" applyBorder="1" applyAlignment="1">
      <alignment horizontal="left" vertical="top" wrapText="1"/>
    </xf>
    <xf numFmtId="0" fontId="16" fillId="0" borderId="0" xfId="10" applyFont="1" applyAlignment="1">
      <alignment horizontal="left" vertical="top" wrapText="1"/>
    </xf>
    <xf numFmtId="0" fontId="16" fillId="0" borderId="2" xfId="10" applyFont="1" applyFill="1" applyBorder="1" applyAlignment="1">
      <alignment horizontal="center" vertical="center"/>
    </xf>
    <xf numFmtId="0" fontId="16" fillId="0" borderId="9" xfId="10" applyFont="1" applyFill="1" applyBorder="1" applyAlignment="1">
      <alignment horizontal="center" vertical="center" wrapText="1"/>
    </xf>
    <xf numFmtId="0" fontId="16" fillId="0" borderId="12" xfId="10" applyFont="1" applyFill="1" applyBorder="1" applyAlignment="1">
      <alignment horizontal="center" vertical="center" wrapText="1"/>
    </xf>
    <xf numFmtId="0" fontId="16" fillId="0" borderId="13" xfId="10" applyFont="1" applyFill="1" applyBorder="1" applyAlignment="1">
      <alignment horizontal="center" vertical="center" wrapText="1"/>
    </xf>
    <xf numFmtId="0" fontId="54" fillId="18" borderId="1" xfId="10" applyFont="1" applyFill="1" applyBorder="1" applyAlignment="1">
      <alignment horizontal="right" vertical="center" wrapText="1"/>
    </xf>
    <xf numFmtId="0" fontId="54" fillId="18" borderId="14" xfId="10" applyFont="1" applyFill="1" applyBorder="1" applyAlignment="1">
      <alignment horizontal="right" vertical="center" wrapText="1"/>
    </xf>
    <xf numFmtId="0" fontId="16" fillId="18" borderId="8" xfId="10" applyFont="1" applyFill="1" applyBorder="1" applyAlignment="1">
      <alignment horizontal="center"/>
    </xf>
    <xf numFmtId="0" fontId="16" fillId="18" borderId="11" xfId="10" applyFont="1" applyFill="1" applyBorder="1" applyAlignment="1">
      <alignment horizontal="center"/>
    </xf>
    <xf numFmtId="0" fontId="16" fillId="18" borderId="10" xfId="10" applyFont="1" applyFill="1" applyBorder="1" applyAlignment="1">
      <alignment horizontal="center"/>
    </xf>
    <xf numFmtId="0" fontId="54" fillId="18" borderId="15" xfId="10" applyFont="1" applyFill="1" applyBorder="1" applyAlignment="1">
      <alignment horizontal="center" vertical="center"/>
    </xf>
    <xf numFmtId="0" fontId="54" fillId="18" borderId="1" xfId="10" applyFont="1" applyFill="1" applyBorder="1" applyAlignment="1">
      <alignment horizontal="center" vertical="center"/>
    </xf>
    <xf numFmtId="0" fontId="54" fillId="18" borderId="14" xfId="10" applyFont="1" applyFill="1" applyBorder="1" applyAlignment="1">
      <alignment horizontal="center" vertical="center"/>
    </xf>
    <xf numFmtId="0" fontId="54" fillId="14" borderId="15" xfId="10" applyFont="1" applyFill="1" applyBorder="1" applyAlignment="1">
      <alignment horizontal="center" vertical="center"/>
    </xf>
    <xf numFmtId="0" fontId="54" fillId="14" borderId="1" xfId="10" applyFont="1" applyFill="1" applyBorder="1" applyAlignment="1">
      <alignment horizontal="center" vertical="center"/>
    </xf>
    <xf numFmtId="0" fontId="54" fillId="14" borderId="14" xfId="10" applyFont="1" applyFill="1" applyBorder="1" applyAlignment="1">
      <alignment horizontal="center" vertical="center"/>
    </xf>
    <xf numFmtId="0" fontId="93" fillId="18" borderId="2" xfId="10" applyFont="1" applyFill="1" applyBorder="1" applyAlignment="1">
      <alignment horizontal="center" vertical="center"/>
    </xf>
    <xf numFmtId="0" fontId="90" fillId="18" borderId="15" xfId="10" applyFont="1" applyFill="1" applyBorder="1" applyAlignment="1">
      <alignment horizontal="center" vertical="center"/>
    </xf>
    <xf numFmtId="0" fontId="90" fillId="18" borderId="14" xfId="10" applyFont="1" applyFill="1" applyBorder="1" applyAlignment="1">
      <alignment horizontal="center" vertical="center"/>
    </xf>
    <xf numFmtId="0" fontId="90" fillId="18" borderId="9" xfId="10" applyFont="1" applyFill="1" applyBorder="1" applyAlignment="1">
      <alignment horizontal="center" vertical="center" wrapText="1"/>
    </xf>
    <xf numFmtId="0" fontId="90" fillId="18" borderId="13" xfId="10" applyFont="1" applyFill="1" applyBorder="1" applyAlignment="1">
      <alignment horizontal="center" vertical="center" wrapText="1"/>
    </xf>
    <xf numFmtId="0" fontId="16" fillId="3" borderId="3" xfId="2" applyFont="1" applyFill="1" applyBorder="1" applyAlignment="1">
      <alignment horizontal="center" vertical="center"/>
    </xf>
    <xf numFmtId="0" fontId="16" fillId="3" borderId="4" xfId="2" applyFont="1" applyFill="1" applyBorder="1" applyAlignment="1">
      <alignment horizontal="center" vertical="center"/>
    </xf>
    <xf numFmtId="0" fontId="16" fillId="3" borderId="3" xfId="2" applyFont="1" applyFill="1" applyBorder="1" applyAlignment="1">
      <alignment horizontal="center" vertical="center" wrapText="1"/>
    </xf>
    <xf numFmtId="0" fontId="16" fillId="3" borderId="4" xfId="2" applyFont="1" applyFill="1" applyBorder="1" applyAlignment="1">
      <alignment horizontal="center" vertical="center" wrapText="1"/>
    </xf>
    <xf numFmtId="0" fontId="16" fillId="3" borderId="9" xfId="2" applyFont="1" applyFill="1" applyBorder="1" applyAlignment="1">
      <alignment horizontal="center" vertical="center" wrapText="1"/>
    </xf>
    <xf numFmtId="0" fontId="16" fillId="3" borderId="12" xfId="2" applyFont="1" applyFill="1" applyBorder="1" applyAlignment="1">
      <alignment horizontal="center" vertical="center" wrapText="1"/>
    </xf>
    <xf numFmtId="0" fontId="16" fillId="3" borderId="13" xfId="2" applyFont="1" applyFill="1" applyBorder="1" applyAlignment="1">
      <alignment horizontal="center" vertical="center" wrapText="1"/>
    </xf>
    <xf numFmtId="0" fontId="16" fillId="3" borderId="6" xfId="2" applyFont="1" applyFill="1" applyBorder="1" applyAlignment="1">
      <alignment horizontal="center" vertical="center" wrapText="1"/>
    </xf>
    <xf numFmtId="0" fontId="16" fillId="3" borderId="0" xfId="2" applyFont="1" applyFill="1" applyBorder="1" applyAlignment="1">
      <alignment horizontal="center" vertical="center" wrapText="1"/>
    </xf>
    <xf numFmtId="0" fontId="16" fillId="3" borderId="7" xfId="2" applyFont="1" applyFill="1" applyBorder="1" applyAlignment="1">
      <alignment horizontal="center" vertical="center" wrapText="1"/>
    </xf>
    <xf numFmtId="0" fontId="16" fillId="18" borderId="2" xfId="2" applyFont="1" applyFill="1" applyBorder="1" applyAlignment="1">
      <alignment horizontal="center"/>
    </xf>
    <xf numFmtId="0" fontId="114" fillId="5" borderId="2" xfId="2" applyFont="1" applyFill="1" applyBorder="1" applyAlignment="1">
      <alignment horizontal="center"/>
    </xf>
    <xf numFmtId="0" fontId="16" fillId="0" borderId="2" xfId="2" applyFont="1" applyFill="1" applyBorder="1" applyAlignment="1">
      <alignment horizontal="center"/>
    </xf>
    <xf numFmtId="0" fontId="121" fillId="0" borderId="0" xfId="2" applyFont="1" applyFill="1" applyAlignment="1">
      <alignment horizontal="left" vertical="center" wrapText="1"/>
    </xf>
    <xf numFmtId="0" fontId="85" fillId="0" borderId="0" xfId="2" applyFont="1" applyFill="1" applyAlignment="1">
      <alignment horizontal="left" vertical="center" wrapText="1"/>
    </xf>
    <xf numFmtId="0" fontId="7" fillId="11" borderId="2" xfId="2" applyFont="1" applyFill="1" applyBorder="1" applyAlignment="1">
      <alignment horizontal="left"/>
    </xf>
    <xf numFmtId="0" fontId="19" fillId="0" borderId="2" xfId="2" applyFont="1" applyFill="1" applyBorder="1" applyAlignment="1">
      <alignment horizontal="left" vertical="center"/>
    </xf>
    <xf numFmtId="0" fontId="16" fillId="5" borderId="15" xfId="2" applyFont="1" applyFill="1" applyBorder="1" applyAlignment="1">
      <alignment horizontal="center"/>
    </xf>
    <xf numFmtId="0" fontId="16" fillId="5" borderId="1" xfId="2" applyFont="1" applyFill="1" applyBorder="1" applyAlignment="1">
      <alignment horizontal="center"/>
    </xf>
    <xf numFmtId="0" fontId="16" fillId="5" borderId="14" xfId="2" applyFont="1" applyFill="1" applyBorder="1" applyAlignment="1">
      <alignment horizontal="center"/>
    </xf>
    <xf numFmtId="0" fontId="60" fillId="5" borderId="15" xfId="2" applyFont="1" applyFill="1" applyBorder="1" applyAlignment="1">
      <alignment horizontal="center" vertical="center"/>
    </xf>
    <xf numFmtId="0" fontId="60" fillId="5" borderId="1" xfId="2" applyFont="1" applyFill="1" applyBorder="1" applyAlignment="1">
      <alignment horizontal="center" vertical="center"/>
    </xf>
    <xf numFmtId="0" fontId="60" fillId="5" borderId="14" xfId="2" applyFont="1" applyFill="1" applyBorder="1" applyAlignment="1">
      <alignment horizontal="center" vertical="center"/>
    </xf>
    <xf numFmtId="0" fontId="16" fillId="5" borderId="2" xfId="10" applyFont="1" applyFill="1" applyBorder="1" applyAlignment="1">
      <alignment horizontal="center"/>
    </xf>
    <xf numFmtId="49" fontId="16" fillId="3" borderId="5" xfId="2" quotePrefix="1" applyNumberFormat="1" applyFont="1" applyFill="1" applyBorder="1" applyAlignment="1">
      <alignment horizontal="center" wrapText="1"/>
    </xf>
    <xf numFmtId="0" fontId="16" fillId="3" borderId="3" xfId="2" applyFont="1" applyFill="1" applyBorder="1" applyAlignment="1">
      <alignment horizontal="center"/>
    </xf>
    <xf numFmtId="49" fontId="16" fillId="0" borderId="2" xfId="2" applyNumberFormat="1" applyFont="1" applyFill="1" applyBorder="1" applyAlignment="1">
      <alignment horizontal="center"/>
    </xf>
    <xf numFmtId="0" fontId="16" fillId="3" borderId="3" xfId="2" applyFont="1" applyFill="1" applyBorder="1" applyAlignment="1">
      <alignment horizontal="center" wrapText="1"/>
    </xf>
    <xf numFmtId="49" fontId="16" fillId="18" borderId="5" xfId="2" quotePrefix="1" applyNumberFormat="1" applyFont="1" applyFill="1" applyBorder="1" applyAlignment="1">
      <alignment horizontal="center" wrapText="1"/>
    </xf>
    <xf numFmtId="0" fontId="45" fillId="5" borderId="2" xfId="2" applyFont="1" applyFill="1" applyBorder="1" applyAlignment="1">
      <alignment horizontal="center" vertical="top" wrapText="1"/>
    </xf>
    <xf numFmtId="49" fontId="41" fillId="0" borderId="2" xfId="11" applyNumberFormat="1" applyFont="1" applyFill="1" applyBorder="1" applyAlignment="1">
      <alignment horizontal="center" vertical="top" wrapText="1"/>
    </xf>
    <xf numFmtId="0" fontId="14" fillId="3" borderId="2" xfId="11" applyFont="1" applyFill="1" applyBorder="1" applyAlignment="1">
      <alignment horizontal="center" vertical="center" wrapText="1"/>
    </xf>
    <xf numFmtId="0" fontId="49" fillId="14" borderId="2" xfId="11" applyFont="1" applyFill="1" applyBorder="1" applyAlignment="1">
      <alignment horizontal="center" vertical="center"/>
    </xf>
    <xf numFmtId="0" fontId="30" fillId="14" borderId="2" xfId="11" applyFont="1" applyFill="1" applyBorder="1" applyAlignment="1">
      <alignment horizontal="center" vertical="center"/>
    </xf>
    <xf numFmtId="0" fontId="19" fillId="0" borderId="8" xfId="2" applyFont="1" applyFill="1" applyBorder="1" applyAlignment="1">
      <alignment horizontal="left"/>
    </xf>
    <xf numFmtId="0" fontId="19" fillId="0" borderId="11" xfId="2" applyFont="1" applyFill="1" applyBorder="1" applyAlignment="1">
      <alignment horizontal="left"/>
    </xf>
    <xf numFmtId="0" fontId="19" fillId="0" borderId="10" xfId="2" applyFont="1" applyFill="1" applyBorder="1" applyAlignment="1">
      <alignment horizontal="left"/>
    </xf>
    <xf numFmtId="49" fontId="16" fillId="0" borderId="5" xfId="2" applyNumberFormat="1" applyFont="1" applyFill="1" applyBorder="1" applyAlignment="1">
      <alignment horizontal="center"/>
    </xf>
    <xf numFmtId="49" fontId="16" fillId="0" borderId="8" xfId="2" applyNumberFormat="1" applyFont="1" applyFill="1" applyBorder="1" applyAlignment="1">
      <alignment horizontal="center"/>
    </xf>
    <xf numFmtId="49" fontId="16" fillId="0" borderId="10" xfId="2" applyNumberFormat="1" applyFont="1" applyFill="1" applyBorder="1" applyAlignment="1">
      <alignment horizontal="center"/>
    </xf>
    <xf numFmtId="0" fontId="45" fillId="0" borderId="9" xfId="2" applyFont="1" applyFill="1" applyBorder="1" applyAlignment="1">
      <alignment horizontal="left" vertical="top" wrapText="1"/>
    </xf>
    <xf numFmtId="0" fontId="45" fillId="0" borderId="12" xfId="2" applyFont="1" applyFill="1" applyBorder="1" applyAlignment="1">
      <alignment horizontal="left" vertical="top" wrapText="1"/>
    </xf>
    <xf numFmtId="0" fontId="45" fillId="0" borderId="13" xfId="2" applyFont="1" applyFill="1" applyBorder="1" applyAlignment="1">
      <alignment horizontal="left" vertical="top" wrapText="1"/>
    </xf>
    <xf numFmtId="0" fontId="45" fillId="0" borderId="6" xfId="2" applyFont="1" applyFill="1" applyBorder="1" applyAlignment="1">
      <alignment horizontal="left" vertical="top" wrapText="1"/>
    </xf>
    <xf numFmtId="0" fontId="45" fillId="0" borderId="0" xfId="2" applyFont="1" applyFill="1" applyBorder="1" applyAlignment="1">
      <alignment horizontal="left" vertical="top" wrapText="1"/>
    </xf>
    <xf numFmtId="0" fontId="45" fillId="0" borderId="7" xfId="2" applyFont="1" applyFill="1" applyBorder="1" applyAlignment="1">
      <alignment horizontal="left" vertical="top" wrapText="1"/>
    </xf>
    <xf numFmtId="0" fontId="45" fillId="0" borderId="15" xfId="2" applyFont="1" applyFill="1" applyBorder="1" applyAlignment="1">
      <alignment horizontal="left" vertical="top" wrapText="1"/>
    </xf>
    <xf numFmtId="0" fontId="45" fillId="0" borderId="1" xfId="2" applyFont="1" applyFill="1" applyBorder="1" applyAlignment="1">
      <alignment horizontal="left" vertical="top" wrapText="1"/>
    </xf>
    <xf numFmtId="0" fontId="45" fillId="0" borderId="14" xfId="2" applyFont="1" applyFill="1" applyBorder="1" applyAlignment="1">
      <alignment horizontal="left" vertical="top" wrapText="1"/>
    </xf>
    <xf numFmtId="0" fontId="16" fillId="0" borderId="2" xfId="2" applyFont="1" applyFill="1" applyBorder="1" applyAlignment="1">
      <alignment horizontal="center" vertical="top"/>
    </xf>
    <xf numFmtId="0" fontId="16" fillId="14" borderId="2" xfId="2" applyFont="1" applyFill="1" applyBorder="1" applyAlignment="1">
      <alignment horizontal="center"/>
    </xf>
    <xf numFmtId="0" fontId="14" fillId="3" borderId="9" xfId="11" applyFont="1" applyFill="1" applyBorder="1" applyAlignment="1">
      <alignment horizontal="center" vertical="center" wrapText="1"/>
    </xf>
    <xf numFmtId="0" fontId="14" fillId="3" borderId="13" xfId="11" applyFont="1" applyFill="1" applyBorder="1" applyAlignment="1">
      <alignment horizontal="center" vertical="center" wrapText="1"/>
    </xf>
    <xf numFmtId="0" fontId="14" fillId="3" borderId="6" xfId="11" applyFont="1" applyFill="1" applyBorder="1" applyAlignment="1">
      <alignment horizontal="center" vertical="center" wrapText="1"/>
    </xf>
    <xf numFmtId="0" fontId="14" fillId="3" borderId="7" xfId="11" applyFont="1" applyFill="1" applyBorder="1" applyAlignment="1">
      <alignment horizontal="center" vertical="center" wrapText="1"/>
    </xf>
    <xf numFmtId="0" fontId="46" fillId="5" borderId="8" xfId="2" applyFont="1" applyFill="1" applyBorder="1" applyAlignment="1">
      <alignment horizontal="center" vertical="center"/>
    </xf>
    <xf numFmtId="0" fontId="16" fillId="5" borderId="11" xfId="2" applyFont="1" applyFill="1" applyBorder="1" applyAlignment="1">
      <alignment horizontal="center" vertical="center"/>
    </xf>
    <xf numFmtId="0" fontId="16" fillId="5" borderId="10" xfId="2" applyFont="1" applyFill="1" applyBorder="1" applyAlignment="1">
      <alignment horizontal="center" vertical="center"/>
    </xf>
    <xf numFmtId="0" fontId="16" fillId="3" borderId="4" xfId="2" applyFont="1" applyFill="1" applyBorder="1" applyAlignment="1">
      <alignment horizontal="center" wrapText="1"/>
    </xf>
    <xf numFmtId="49" fontId="16" fillId="3" borderId="15" xfId="2" quotePrefix="1" applyNumberFormat="1" applyFont="1" applyFill="1" applyBorder="1" applyAlignment="1">
      <alignment horizontal="center" wrapText="1"/>
    </xf>
    <xf numFmtId="49" fontId="16" fillId="3" borderId="1" xfId="2" quotePrefix="1" applyNumberFormat="1" applyFont="1" applyFill="1" applyBorder="1" applyAlignment="1">
      <alignment horizontal="center" wrapText="1"/>
    </xf>
    <xf numFmtId="49" fontId="16" fillId="3" borderId="14" xfId="2" quotePrefix="1" applyNumberFormat="1" applyFont="1" applyFill="1" applyBorder="1" applyAlignment="1">
      <alignment horizontal="center" wrapText="1"/>
    </xf>
    <xf numFmtId="0" fontId="114" fillId="5" borderId="2" xfId="2" applyFont="1" applyFill="1" applyBorder="1" applyAlignment="1">
      <alignment horizontal="center" wrapText="1"/>
    </xf>
    <xf numFmtId="0" fontId="114" fillId="0" borderId="2" xfId="2" applyFont="1" applyFill="1" applyBorder="1" applyAlignment="1">
      <alignment horizontal="center"/>
    </xf>
    <xf numFmtId="0" fontId="114" fillId="18" borderId="2" xfId="2" applyFont="1" applyFill="1" applyBorder="1" applyAlignment="1">
      <alignment horizontal="center"/>
    </xf>
    <xf numFmtId="0" fontId="114" fillId="0" borderId="0" xfId="2" applyFont="1" applyFill="1" applyBorder="1" applyAlignment="1">
      <alignment horizontal="center"/>
    </xf>
    <xf numFmtId="0" fontId="16" fillId="14" borderId="8" xfId="0" applyFont="1" applyFill="1" applyBorder="1" applyAlignment="1">
      <alignment horizontal="center" vertical="center"/>
    </xf>
    <xf numFmtId="0" fontId="16" fillId="14" borderId="11" xfId="0" applyFont="1" applyFill="1" applyBorder="1" applyAlignment="1">
      <alignment horizontal="center" vertical="center"/>
    </xf>
    <xf numFmtId="0" fontId="16" fillId="14" borderId="10" xfId="0" applyFont="1" applyFill="1" applyBorder="1" applyAlignment="1">
      <alignment horizontal="center" vertical="center"/>
    </xf>
    <xf numFmtId="0" fontId="16" fillId="14" borderId="15" xfId="0" applyFont="1" applyFill="1" applyBorder="1" applyAlignment="1">
      <alignment horizontal="center" vertical="center"/>
    </xf>
    <xf numFmtId="0" fontId="16" fillId="14" borderId="1" xfId="0" applyFont="1" applyFill="1" applyBorder="1" applyAlignment="1">
      <alignment horizontal="center" vertical="center"/>
    </xf>
    <xf numFmtId="0" fontId="16" fillId="14" borderId="14" xfId="0" applyFont="1" applyFill="1" applyBorder="1" applyAlignment="1">
      <alignment horizontal="center" vertical="center"/>
    </xf>
    <xf numFmtId="49" fontId="13" fillId="3" borderId="2" xfId="0" applyNumberFormat="1" applyFont="1" applyFill="1" applyBorder="1" applyAlignment="1">
      <alignment horizontal="center" vertical="center" wrapText="1"/>
    </xf>
    <xf numFmtId="0" fontId="0" fillId="0" borderId="0" xfId="0" applyAlignment="1">
      <alignment horizontal="left" vertical="center" wrapText="1"/>
    </xf>
    <xf numFmtId="0" fontId="16" fillId="18" borderId="2" xfId="2" applyFont="1" applyFill="1" applyBorder="1" applyAlignment="1">
      <alignment horizontal="center" vertical="center"/>
    </xf>
    <xf numFmtId="0" fontId="36" fillId="3" borderId="2" xfId="0" applyFont="1" applyFill="1" applyBorder="1" applyAlignment="1">
      <alignment horizontal="left" vertical="top"/>
    </xf>
    <xf numFmtId="0" fontId="16" fillId="3" borderId="2" xfId="0" applyFont="1" applyFill="1" applyBorder="1" applyAlignment="1">
      <alignment horizontal="center" vertical="center"/>
    </xf>
    <xf numFmtId="0" fontId="16" fillId="18" borderId="8" xfId="2" applyFont="1" applyFill="1" applyBorder="1" applyAlignment="1">
      <alignment horizontal="center" vertical="center"/>
    </xf>
    <xf numFmtId="0" fontId="16" fillId="18" borderId="11" xfId="2" applyFont="1" applyFill="1" applyBorder="1" applyAlignment="1">
      <alignment horizontal="center" vertical="center"/>
    </xf>
    <xf numFmtId="0" fontId="0" fillId="18" borderId="0" xfId="0" applyFill="1" applyAlignment="1">
      <alignment horizontal="left" vertical="center" wrapText="1"/>
    </xf>
    <xf numFmtId="0" fontId="16" fillId="3" borderId="2" xfId="0" applyFont="1" applyFill="1" applyBorder="1" applyAlignment="1">
      <alignment horizontal="center" vertical="center" wrapText="1"/>
    </xf>
    <xf numFmtId="0" fontId="55" fillId="0" borderId="2" xfId="0" applyFont="1" applyFill="1" applyBorder="1" applyAlignment="1">
      <alignment horizontal="left" vertical="top" wrapText="1"/>
    </xf>
    <xf numFmtId="0" fontId="17" fillId="2" borderId="2" xfId="0" applyFont="1" applyFill="1" applyBorder="1" applyAlignment="1">
      <alignment horizontal="left" vertical="top"/>
    </xf>
    <xf numFmtId="0" fontId="16" fillId="3" borderId="9" xfId="0" applyFont="1" applyFill="1" applyBorder="1" applyAlignment="1">
      <alignment horizontal="center" vertical="center"/>
    </xf>
    <xf numFmtId="0" fontId="16" fillId="3" borderId="12" xfId="0" applyFont="1" applyFill="1" applyBorder="1" applyAlignment="1">
      <alignment horizontal="center" vertical="center"/>
    </xf>
    <xf numFmtId="0" fontId="16" fillId="3" borderId="13" xfId="0" applyFont="1" applyFill="1" applyBorder="1" applyAlignment="1">
      <alignment horizontal="center" vertical="center"/>
    </xf>
    <xf numFmtId="0" fontId="16" fillId="3" borderId="15" xfId="0" applyFont="1" applyFill="1" applyBorder="1" applyAlignment="1">
      <alignment horizontal="center" vertical="center"/>
    </xf>
    <xf numFmtId="0" fontId="16" fillId="3" borderId="1" xfId="0" applyFont="1" applyFill="1" applyBorder="1" applyAlignment="1">
      <alignment horizontal="center" vertical="center"/>
    </xf>
    <xf numFmtId="0" fontId="16" fillId="3" borderId="14" xfId="0" applyFont="1" applyFill="1" applyBorder="1" applyAlignment="1">
      <alignment horizontal="center" vertical="center"/>
    </xf>
    <xf numFmtId="0" fontId="16" fillId="3" borderId="3" xfId="0" applyFont="1" applyFill="1" applyBorder="1" applyAlignment="1">
      <alignment horizontal="center" vertical="center" wrapText="1"/>
    </xf>
    <xf numFmtId="0" fontId="16" fillId="3" borderId="5" xfId="0" applyFont="1" applyFill="1" applyBorder="1" applyAlignment="1">
      <alignment horizontal="center" vertical="center" wrapText="1"/>
    </xf>
    <xf numFmtId="0" fontId="16" fillId="0" borderId="8" xfId="10" applyFont="1" applyFill="1" applyBorder="1" applyAlignment="1">
      <alignment horizontal="left" vertical="center" wrapText="1"/>
    </xf>
    <xf numFmtId="0" fontId="16" fillId="0" borderId="11" xfId="10" applyFont="1" applyFill="1" applyBorder="1" applyAlignment="1">
      <alignment horizontal="left" vertical="center" wrapText="1"/>
    </xf>
    <xf numFmtId="0" fontId="16" fillId="0" borderId="10" xfId="10" applyFont="1" applyFill="1" applyBorder="1" applyAlignment="1">
      <alignment horizontal="left" vertical="center" wrapText="1"/>
    </xf>
    <xf numFmtId="0" fontId="19" fillId="3" borderId="8" xfId="10" applyFont="1" applyFill="1" applyBorder="1" applyAlignment="1">
      <alignment horizontal="left" vertical="top" wrapText="1"/>
    </xf>
    <xf numFmtId="0" fontId="19" fillId="3" borderId="11" xfId="10" applyFont="1" applyFill="1" applyBorder="1" applyAlignment="1">
      <alignment horizontal="left" vertical="top" wrapText="1"/>
    </xf>
    <xf numFmtId="0" fontId="19" fillId="3" borderId="10" xfId="10" applyFont="1" applyFill="1" applyBorder="1" applyAlignment="1">
      <alignment horizontal="left" vertical="top" wrapText="1"/>
    </xf>
    <xf numFmtId="0" fontId="42" fillId="0" borderId="11" xfId="10" applyFill="1" applyBorder="1" applyAlignment="1">
      <alignment horizontal="center"/>
    </xf>
    <xf numFmtId="0" fontId="42" fillId="0" borderId="10" xfId="10" applyFill="1" applyBorder="1" applyAlignment="1">
      <alignment horizontal="center"/>
    </xf>
    <xf numFmtId="0" fontId="46" fillId="0" borderId="2" xfId="10" applyFont="1" applyFill="1" applyBorder="1" applyAlignment="1">
      <alignment horizontal="center" vertical="center"/>
    </xf>
    <xf numFmtId="0" fontId="22" fillId="0" borderId="2" xfId="10" applyFont="1" applyFill="1" applyBorder="1" applyAlignment="1">
      <alignment horizontal="center"/>
    </xf>
    <xf numFmtId="0" fontId="16" fillId="0" borderId="2" xfId="10" applyFont="1" applyFill="1" applyBorder="1" applyAlignment="1">
      <alignment horizontal="right" vertical="center"/>
    </xf>
    <xf numFmtId="0" fontId="17" fillId="22" borderId="2" xfId="10" applyFont="1" applyFill="1" applyBorder="1" applyAlignment="1">
      <alignment horizontal="left" vertical="top"/>
    </xf>
    <xf numFmtId="0" fontId="45" fillId="0" borderId="8" xfId="10" applyFont="1" applyFill="1" applyBorder="1" applyAlignment="1">
      <alignment horizontal="left" vertical="top" wrapText="1"/>
    </xf>
    <xf numFmtId="0" fontId="45" fillId="0" borderId="11" xfId="10" applyFont="1" applyFill="1" applyBorder="1" applyAlignment="1">
      <alignment horizontal="left" vertical="top" wrapText="1"/>
    </xf>
    <xf numFmtId="0" fontId="45" fillId="0" borderId="10" xfId="10" applyFont="1" applyFill="1" applyBorder="1" applyAlignment="1">
      <alignment horizontal="left" vertical="top" wrapText="1"/>
    </xf>
    <xf numFmtId="0" fontId="16" fillId="0" borderId="2" xfId="12" applyFont="1" applyBorder="1" applyAlignment="1">
      <alignment horizontal="center"/>
    </xf>
    <xf numFmtId="0" fontId="96" fillId="5" borderId="0" xfId="12" applyFont="1" applyFill="1" applyAlignment="1">
      <alignment horizontal="center" vertical="center"/>
    </xf>
    <xf numFmtId="0" fontId="16" fillId="18" borderId="0" xfId="12" applyFont="1" applyFill="1" applyAlignment="1">
      <alignment horizontal="left" vertical="center" wrapText="1"/>
    </xf>
    <xf numFmtId="0" fontId="60" fillId="0" borderId="3" xfId="10" applyFont="1" applyFill="1" applyBorder="1" applyAlignment="1">
      <alignment horizontal="center" vertical="center" wrapText="1"/>
    </xf>
    <xf numFmtId="0" fontId="60" fillId="0" borderId="5" xfId="10" applyFont="1" applyFill="1" applyBorder="1" applyAlignment="1">
      <alignment horizontal="center" vertical="center" wrapText="1"/>
    </xf>
    <xf numFmtId="0" fontId="22" fillId="0" borderId="2" xfId="10" applyFont="1" applyFill="1" applyBorder="1" applyAlignment="1">
      <alignment horizontal="center" vertical="center"/>
    </xf>
    <xf numFmtId="0" fontId="16" fillId="10" borderId="9" xfId="10" applyFont="1" applyFill="1" applyBorder="1" applyAlignment="1">
      <alignment horizontal="center"/>
    </xf>
    <xf numFmtId="0" fontId="16" fillId="10" borderId="12" xfId="10" applyFont="1" applyFill="1" applyBorder="1" applyAlignment="1">
      <alignment horizontal="center"/>
    </xf>
    <xf numFmtId="0" fontId="16" fillId="10" borderId="13" xfId="10" applyFont="1" applyFill="1" applyBorder="1" applyAlignment="1">
      <alignment horizontal="center"/>
    </xf>
    <xf numFmtId="0" fontId="16" fillId="10" borderId="6" xfId="10" applyFont="1" applyFill="1" applyBorder="1" applyAlignment="1">
      <alignment horizontal="center"/>
    </xf>
    <xf numFmtId="0" fontId="16" fillId="10" borderId="0" xfId="10" applyFont="1" applyFill="1" applyBorder="1" applyAlignment="1">
      <alignment horizontal="center"/>
    </xf>
    <xf numFmtId="0" fontId="16" fillId="10" borderId="7" xfId="10" applyFont="1" applyFill="1" applyBorder="1" applyAlignment="1">
      <alignment horizontal="center"/>
    </xf>
    <xf numFmtId="0" fontId="16" fillId="12" borderId="8" xfId="10" applyFont="1" applyFill="1" applyBorder="1" applyAlignment="1">
      <alignment horizontal="left" wrapText="1"/>
    </xf>
    <xf numFmtId="0" fontId="16" fillId="12" borderId="10" xfId="10" applyFont="1" applyFill="1" applyBorder="1" applyAlignment="1">
      <alignment horizontal="left"/>
    </xf>
    <xf numFmtId="0" fontId="16" fillId="0" borderId="2" xfId="10" applyFont="1" applyFill="1" applyBorder="1" applyAlignment="1">
      <alignment horizontal="right"/>
    </xf>
    <xf numFmtId="0" fontId="16" fillId="12" borderId="2" xfId="10" applyFont="1" applyFill="1" applyBorder="1" applyAlignment="1">
      <alignment horizontal="center" vertical="top" wrapText="1"/>
    </xf>
    <xf numFmtId="0" fontId="16" fillId="11" borderId="8" xfId="10" applyFont="1" applyFill="1" applyBorder="1" applyAlignment="1">
      <alignment horizontal="left"/>
    </xf>
    <xf numFmtId="0" fontId="16" fillId="11" borderId="11" xfId="10" applyFont="1" applyFill="1" applyBorder="1" applyAlignment="1">
      <alignment horizontal="left"/>
    </xf>
    <xf numFmtId="0" fontId="16" fillId="11" borderId="10" xfId="10" applyFont="1" applyFill="1" applyBorder="1" applyAlignment="1">
      <alignment horizontal="left"/>
    </xf>
    <xf numFmtId="49" fontId="14" fillId="0" borderId="2" xfId="10" applyNumberFormat="1" applyFont="1" applyFill="1" applyBorder="1" applyAlignment="1">
      <alignment horizontal="center" vertical="center" wrapText="1"/>
    </xf>
    <xf numFmtId="0" fontId="16" fillId="0" borderId="2" xfId="10" applyFont="1" applyFill="1" applyBorder="1" applyAlignment="1">
      <alignment horizontal="center" vertical="center" wrapText="1"/>
    </xf>
    <xf numFmtId="0" fontId="54" fillId="5" borderId="2" xfId="10" applyFont="1" applyFill="1" applyBorder="1" applyAlignment="1">
      <alignment horizontal="center" vertical="top" wrapText="1"/>
    </xf>
    <xf numFmtId="0" fontId="16" fillId="5" borderId="2" xfId="10" applyFont="1" applyFill="1" applyBorder="1" applyAlignment="1">
      <alignment horizontal="center" vertical="top" wrapText="1"/>
    </xf>
    <xf numFmtId="0" fontId="16" fillId="10" borderId="2" xfId="10" applyFont="1" applyFill="1" applyBorder="1" applyAlignment="1">
      <alignment horizontal="center"/>
    </xf>
    <xf numFmtId="0" fontId="16" fillId="10" borderId="3" xfId="10" applyFont="1" applyFill="1" applyBorder="1" applyAlignment="1">
      <alignment horizontal="center"/>
    </xf>
    <xf numFmtId="0" fontId="16" fillId="6" borderId="2" xfId="10" applyFont="1" applyFill="1" applyBorder="1" applyAlignment="1">
      <alignment horizontal="center" vertical="center" wrapText="1"/>
    </xf>
    <xf numFmtId="0" fontId="13" fillId="0" borderId="2" xfId="10" applyFont="1" applyFill="1" applyBorder="1" applyAlignment="1">
      <alignment horizontal="center" vertical="center" wrapText="1"/>
    </xf>
    <xf numFmtId="49" fontId="16" fillId="0" borderId="2" xfId="10" applyNumberFormat="1" applyFont="1" applyFill="1" applyBorder="1" applyAlignment="1">
      <alignment horizontal="center" vertical="center" wrapText="1"/>
    </xf>
    <xf numFmtId="0" fontId="14" fillId="0" borderId="8" xfId="10" applyFont="1" applyFill="1" applyBorder="1" applyAlignment="1">
      <alignment horizontal="center" vertical="center" wrapText="1"/>
    </xf>
    <xf numFmtId="0" fontId="14" fillId="0" borderId="11" xfId="10" applyFont="1" applyFill="1" applyBorder="1" applyAlignment="1">
      <alignment horizontal="center" vertical="center" wrapText="1"/>
    </xf>
    <xf numFmtId="0" fontId="14" fillId="0" borderId="10" xfId="10" applyFont="1" applyFill="1" applyBorder="1" applyAlignment="1">
      <alignment horizontal="center" vertical="center" wrapText="1"/>
    </xf>
    <xf numFmtId="0" fontId="16" fillId="0" borderId="8" xfId="10" applyFont="1" applyFill="1" applyBorder="1" applyAlignment="1">
      <alignment horizontal="center" vertical="top" wrapText="1"/>
    </xf>
    <xf numFmtId="0" fontId="16" fillId="0" borderId="11" xfId="10" applyFont="1" applyFill="1" applyBorder="1" applyAlignment="1">
      <alignment horizontal="center" vertical="top" wrapText="1"/>
    </xf>
    <xf numFmtId="0" fontId="16" fillId="0" borderId="10" xfId="10" applyFont="1" applyFill="1" applyBorder="1" applyAlignment="1">
      <alignment horizontal="center" vertical="top" wrapText="1"/>
    </xf>
    <xf numFmtId="0" fontId="14" fillId="18" borderId="9" xfId="10" applyFont="1" applyFill="1" applyBorder="1" applyAlignment="1">
      <alignment horizontal="center" vertical="center" wrapText="1"/>
    </xf>
    <xf numFmtId="0" fontId="14" fillId="18" borderId="15" xfId="10" applyFont="1" applyFill="1" applyBorder="1" applyAlignment="1">
      <alignment horizontal="center" vertical="center" wrapText="1"/>
    </xf>
    <xf numFmtId="0" fontId="17" fillId="2" borderId="2" xfId="10" applyFont="1" applyFill="1" applyBorder="1" applyAlignment="1">
      <alignment horizontal="left" vertical="top"/>
    </xf>
    <xf numFmtId="0" fontId="45" fillId="0" borderId="2" xfId="10" applyFont="1" applyFill="1" applyBorder="1" applyAlignment="1">
      <alignment horizontal="left" vertical="top" wrapText="1"/>
    </xf>
    <xf numFmtId="0" fontId="14" fillId="18" borderId="9" xfId="10" applyFont="1" applyFill="1" applyBorder="1" applyAlignment="1">
      <alignment vertical="center" wrapText="1"/>
    </xf>
    <xf numFmtId="0" fontId="14" fillId="18" borderId="15" xfId="10" applyFont="1" applyFill="1" applyBorder="1" applyAlignment="1">
      <alignment vertical="center" wrapText="1"/>
    </xf>
    <xf numFmtId="0" fontId="3" fillId="0" borderId="2" xfId="12" applyBorder="1" applyAlignment="1">
      <alignment horizontal="center"/>
    </xf>
    <xf numFmtId="49" fontId="14" fillId="0" borderId="3" xfId="10" applyNumberFormat="1" applyFont="1" applyFill="1" applyBorder="1" applyAlignment="1">
      <alignment horizontal="center" vertical="center" wrapText="1"/>
    </xf>
    <xf numFmtId="49" fontId="14" fillId="0" borderId="5" xfId="10" applyNumberFormat="1" applyFont="1" applyFill="1" applyBorder="1" applyAlignment="1">
      <alignment horizontal="center" vertical="center" wrapText="1"/>
    </xf>
    <xf numFmtId="0" fontId="19" fillId="3" borderId="2" xfId="10" applyFont="1" applyFill="1" applyBorder="1" applyAlignment="1">
      <alignment horizontal="left" vertical="top" wrapText="1"/>
    </xf>
    <xf numFmtId="49" fontId="37" fillId="0" borderId="2" xfId="10" applyNumberFormat="1" applyFont="1" applyFill="1" applyBorder="1" applyAlignment="1">
      <alignment horizontal="center" vertical="center"/>
    </xf>
    <xf numFmtId="49" fontId="37" fillId="0" borderId="2" xfId="10" applyNumberFormat="1" applyFont="1" applyFill="1" applyBorder="1" applyAlignment="1">
      <alignment horizontal="center" vertical="center" wrapText="1"/>
    </xf>
    <xf numFmtId="0" fontId="16" fillId="0" borderId="2" xfId="10" applyFont="1" applyBorder="1" applyAlignment="1">
      <alignment horizontal="center"/>
    </xf>
    <xf numFmtId="0" fontId="17" fillId="3" borderId="2" xfId="10" applyFont="1" applyFill="1" applyBorder="1" applyAlignment="1">
      <alignment horizontal="left" vertical="center"/>
    </xf>
    <xf numFmtId="0" fontId="16" fillId="0" borderId="0" xfId="12" applyFont="1" applyFill="1" applyAlignment="1">
      <alignment horizontal="left" wrapText="1"/>
    </xf>
    <xf numFmtId="0" fontId="29" fillId="18" borderId="0" xfId="0" applyFont="1" applyFill="1" applyAlignment="1">
      <alignment horizontal="left" vertical="center" wrapText="1"/>
    </xf>
    <xf numFmtId="0" fontId="17" fillId="18" borderId="2" xfId="10" applyFont="1" applyFill="1" applyBorder="1" applyAlignment="1">
      <alignment horizontal="left" vertical="center"/>
    </xf>
    <xf numFmtId="0" fontId="16" fillId="0" borderId="2" xfId="12" applyFont="1" applyFill="1" applyBorder="1" applyAlignment="1">
      <alignment horizontal="right"/>
    </xf>
    <xf numFmtId="0" fontId="54" fillId="12" borderId="2" xfId="12" applyFont="1" applyFill="1" applyBorder="1" applyAlignment="1">
      <alignment horizontal="center"/>
    </xf>
    <xf numFmtId="0" fontId="16" fillId="0" borderId="2" xfId="12" applyFont="1" applyFill="1" applyBorder="1" applyAlignment="1">
      <alignment horizontal="center"/>
    </xf>
    <xf numFmtId="0" fontId="16" fillId="0" borderId="2" xfId="12" applyFont="1" applyBorder="1" applyAlignment="1">
      <alignment horizontal="right"/>
    </xf>
    <xf numFmtId="0" fontId="16" fillId="0" borderId="9" xfId="12" applyFont="1" applyFill="1" applyBorder="1" applyAlignment="1">
      <alignment horizontal="center"/>
    </xf>
    <xf numFmtId="0" fontId="16" fillId="0" borderId="13" xfId="12" applyFont="1" applyFill="1" applyBorder="1" applyAlignment="1">
      <alignment horizontal="center"/>
    </xf>
    <xf numFmtId="0" fontId="16" fillId="0" borderId="6" xfId="12" applyFont="1" applyFill="1" applyBorder="1" applyAlignment="1">
      <alignment horizontal="center"/>
    </xf>
    <xf numFmtId="0" fontId="16" fillId="0" borderId="7" xfId="12" applyFont="1" applyFill="1" applyBorder="1" applyAlignment="1">
      <alignment horizontal="center"/>
    </xf>
    <xf numFmtId="0" fontId="16" fillId="0" borderId="15" xfId="12" applyFont="1" applyFill="1" applyBorder="1" applyAlignment="1">
      <alignment horizontal="center"/>
    </xf>
    <xf numFmtId="0" fontId="16" fillId="0" borderId="14" xfId="12" applyFont="1" applyFill="1" applyBorder="1" applyAlignment="1">
      <alignment horizontal="center"/>
    </xf>
    <xf numFmtId="49" fontId="16" fillId="0" borderId="2" xfId="12" applyNumberFormat="1" applyFont="1" applyFill="1" applyBorder="1" applyAlignment="1">
      <alignment horizontal="center"/>
    </xf>
    <xf numFmtId="49" fontId="19" fillId="0" borderId="8" xfId="12" applyNumberFormat="1" applyFont="1" applyFill="1" applyBorder="1" applyAlignment="1">
      <alignment horizontal="center"/>
    </xf>
    <xf numFmtId="49" fontId="19" fillId="0" borderId="11" xfId="12" applyNumberFormat="1" applyFont="1" applyFill="1" applyBorder="1" applyAlignment="1">
      <alignment horizontal="center"/>
    </xf>
    <xf numFmtId="49" fontId="19" fillId="0" borderId="10" xfId="12" applyNumberFormat="1" applyFont="1" applyFill="1" applyBorder="1" applyAlignment="1">
      <alignment horizontal="center"/>
    </xf>
    <xf numFmtId="0" fontId="16" fillId="0" borderId="9" xfId="12" applyFont="1" applyFill="1" applyBorder="1" applyAlignment="1">
      <alignment horizontal="center" vertical="center" wrapText="1"/>
    </xf>
    <xf numFmtId="0" fontId="16" fillId="0" borderId="13" xfId="12" applyFont="1" applyFill="1" applyBorder="1" applyAlignment="1">
      <alignment horizontal="center" vertical="center" wrapText="1"/>
    </xf>
    <xf numFmtId="0" fontId="16" fillId="0" borderId="15" xfId="12" applyFont="1" applyFill="1" applyBorder="1" applyAlignment="1">
      <alignment horizontal="center" vertical="center" wrapText="1"/>
    </xf>
    <xf numFmtId="0" fontId="16" fillId="0" borderId="14" xfId="12" applyFont="1" applyFill="1" applyBorder="1" applyAlignment="1">
      <alignment horizontal="center" vertical="center" wrapText="1"/>
    </xf>
    <xf numFmtId="0" fontId="16" fillId="10" borderId="2" xfId="12" applyFont="1" applyFill="1" applyBorder="1" applyAlignment="1">
      <alignment horizontal="center"/>
    </xf>
    <xf numFmtId="0" fontId="16" fillId="0" borderId="2" xfId="12" applyFont="1" applyBorder="1" applyAlignment="1">
      <alignment horizontal="center" vertical="center"/>
    </xf>
    <xf numFmtId="0" fontId="19" fillId="0" borderId="2" xfId="12" applyFont="1" applyBorder="1" applyAlignment="1">
      <alignment horizontal="center" vertical="center" wrapText="1"/>
    </xf>
    <xf numFmtId="0" fontId="7" fillId="18" borderId="2" xfId="12" applyFont="1" applyFill="1" applyBorder="1" applyAlignment="1">
      <alignment horizontal="left" vertical="center"/>
    </xf>
    <xf numFmtId="0" fontId="45" fillId="18" borderId="2" xfId="12" applyFont="1" applyFill="1" applyBorder="1" applyAlignment="1">
      <alignment horizontal="left" vertical="center" wrapText="1"/>
    </xf>
    <xf numFmtId="0" fontId="19" fillId="3" borderId="8" xfId="12" applyFont="1" applyFill="1" applyBorder="1" applyAlignment="1">
      <alignment horizontal="left" vertical="center" wrapText="1"/>
    </xf>
    <xf numFmtId="0" fontId="19" fillId="3" borderId="11" xfId="12" applyFont="1" applyFill="1" applyBorder="1" applyAlignment="1">
      <alignment horizontal="left" vertical="center" wrapText="1"/>
    </xf>
    <xf numFmtId="0" fontId="19" fillId="3" borderId="10" xfId="12" applyFont="1" applyFill="1" applyBorder="1" applyAlignment="1">
      <alignment horizontal="left"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16" fillId="18" borderId="8" xfId="10" applyFont="1" applyFill="1" applyBorder="1" applyAlignment="1">
      <alignment horizontal="center" vertical="center"/>
    </xf>
    <xf numFmtId="0" fontId="16" fillId="18" borderId="11" xfId="10" applyFont="1" applyFill="1" applyBorder="1" applyAlignment="1">
      <alignment horizontal="center" vertical="center"/>
    </xf>
    <xf numFmtId="0" fontId="16" fillId="18" borderId="10" xfId="10" applyFont="1" applyFill="1" applyBorder="1" applyAlignment="1">
      <alignment horizontal="center" vertical="center"/>
    </xf>
    <xf numFmtId="0" fontId="23" fillId="0" borderId="2" xfId="10" applyFont="1" applyFill="1" applyBorder="1" applyAlignment="1">
      <alignment horizontal="center" vertical="top" wrapText="1"/>
    </xf>
    <xf numFmtId="49" fontId="16" fillId="18" borderId="2" xfId="10" applyNumberFormat="1" applyFont="1" applyFill="1" applyBorder="1" applyAlignment="1">
      <alignment horizontal="center"/>
    </xf>
    <xf numFmtId="0" fontId="19" fillId="0" borderId="2" xfId="10" applyFont="1" applyFill="1" applyBorder="1" applyAlignment="1">
      <alignment horizontal="center" vertical="center"/>
    </xf>
    <xf numFmtId="0" fontId="16" fillId="21" borderId="2" xfId="10" applyFont="1" applyFill="1" applyBorder="1" applyAlignment="1">
      <alignment horizontal="left" vertical="center" wrapText="1"/>
    </xf>
    <xf numFmtId="0" fontId="19" fillId="3" borderId="8" xfId="13" applyFont="1" applyFill="1" applyBorder="1" applyAlignment="1">
      <alignment horizontal="left" vertical="center" wrapText="1"/>
    </xf>
    <xf numFmtId="0" fontId="19" fillId="3" borderId="11" xfId="13" applyFont="1" applyFill="1" applyBorder="1" applyAlignment="1">
      <alignment horizontal="left" vertical="center" wrapText="1"/>
    </xf>
    <xf numFmtId="0" fontId="19" fillId="3" borderId="10" xfId="13" applyFont="1" applyFill="1" applyBorder="1" applyAlignment="1">
      <alignment horizontal="left" vertical="center" wrapText="1"/>
    </xf>
    <xf numFmtId="49" fontId="16" fillId="0" borderId="2" xfId="13" applyNumberFormat="1" applyFont="1" applyFill="1" applyBorder="1" applyAlignment="1">
      <alignment horizontal="center" vertical="center"/>
    </xf>
    <xf numFmtId="0" fontId="23" fillId="0" borderId="3" xfId="2" applyFont="1" applyFill="1" applyBorder="1" applyAlignment="1">
      <alignment horizontal="center" vertical="center" wrapText="1"/>
    </xf>
    <xf numFmtId="0" fontId="23" fillId="0" borderId="4" xfId="2" applyFont="1" applyFill="1" applyBorder="1" applyAlignment="1">
      <alignment horizontal="center" vertical="center"/>
    </xf>
    <xf numFmtId="0" fontId="23" fillId="0" borderId="5" xfId="2" applyFont="1" applyFill="1" applyBorder="1" applyAlignment="1">
      <alignment horizontal="center" vertical="center"/>
    </xf>
    <xf numFmtId="49" fontId="23" fillId="0" borderId="8" xfId="2" quotePrefix="1" applyNumberFormat="1" applyFont="1" applyFill="1" applyBorder="1" applyAlignment="1">
      <alignment horizontal="center" vertical="center" wrapText="1"/>
    </xf>
    <xf numFmtId="49" fontId="23" fillId="0" borderId="11" xfId="2" quotePrefix="1" applyNumberFormat="1" applyFont="1" applyFill="1" applyBorder="1" applyAlignment="1">
      <alignment horizontal="center" vertical="center" wrapText="1"/>
    </xf>
    <xf numFmtId="49" fontId="23" fillId="0" borderId="10" xfId="2" quotePrefix="1" applyNumberFormat="1" applyFont="1" applyFill="1" applyBorder="1" applyAlignment="1">
      <alignment horizontal="center" vertical="center" wrapText="1"/>
    </xf>
    <xf numFmtId="0" fontId="23" fillId="0" borderId="4" xfId="2" applyFont="1" applyFill="1" applyBorder="1" applyAlignment="1">
      <alignment horizontal="center" vertical="center" wrapText="1"/>
    </xf>
    <xf numFmtId="0" fontId="23" fillId="0" borderId="5" xfId="2" applyFont="1" applyFill="1" applyBorder="1" applyAlignment="1">
      <alignment horizontal="center" vertical="center" wrapText="1"/>
    </xf>
    <xf numFmtId="0" fontId="42" fillId="15" borderId="0" xfId="10" applyFill="1" applyAlignment="1">
      <alignment horizontal="center"/>
    </xf>
    <xf numFmtId="0" fontId="16" fillId="0" borderId="2" xfId="10" applyFont="1" applyFill="1" applyBorder="1" applyAlignment="1">
      <alignment horizontal="center"/>
    </xf>
    <xf numFmtId="0" fontId="19" fillId="18" borderId="8" xfId="13" applyFont="1" applyFill="1" applyBorder="1" applyAlignment="1">
      <alignment horizontal="left" vertical="center"/>
    </xf>
    <xf numFmtId="0" fontId="19" fillId="18" borderId="11" xfId="13" applyFont="1" applyFill="1" applyBorder="1" applyAlignment="1">
      <alignment horizontal="left" vertical="center"/>
    </xf>
    <xf numFmtId="0" fontId="19" fillId="18" borderId="10" xfId="13" applyFont="1" applyFill="1" applyBorder="1" applyAlignment="1">
      <alignment horizontal="left" vertical="center"/>
    </xf>
    <xf numFmtId="0" fontId="45" fillId="0" borderId="2" xfId="13" applyFont="1" applyFill="1" applyBorder="1" applyAlignment="1">
      <alignment horizontal="left" wrapText="1"/>
    </xf>
    <xf numFmtId="49" fontId="16" fillId="0" borderId="8" xfId="13" applyNumberFormat="1" applyFont="1" applyFill="1" applyBorder="1" applyAlignment="1">
      <alignment horizontal="center" vertical="center"/>
    </xf>
    <xf numFmtId="49" fontId="16" fillId="0" borderId="11" xfId="13" applyNumberFormat="1" applyFont="1" applyFill="1" applyBorder="1" applyAlignment="1">
      <alignment horizontal="center" vertical="center"/>
    </xf>
    <xf numFmtId="49" fontId="16" fillId="0" borderId="10" xfId="13" applyNumberFormat="1" applyFont="1" applyFill="1" applyBorder="1" applyAlignment="1">
      <alignment horizontal="center" vertical="center"/>
    </xf>
    <xf numFmtId="0" fontId="16" fillId="18" borderId="0" xfId="10" applyFont="1" applyFill="1" applyAlignment="1">
      <alignment horizontal="left" wrapText="1"/>
    </xf>
    <xf numFmtId="0" fontId="64" fillId="0" borderId="2" xfId="10" applyFont="1" applyBorder="1" applyAlignment="1">
      <alignment horizontal="left" vertical="top" wrapText="1"/>
    </xf>
    <xf numFmtId="0" fontId="0" fillId="11" borderId="2" xfId="10" applyFont="1" applyFill="1" applyBorder="1" applyAlignment="1">
      <alignment horizontal="left" vertical="center"/>
    </xf>
    <xf numFmtId="0" fontId="42" fillId="11" borderId="2" xfId="10" applyFill="1" applyBorder="1" applyAlignment="1">
      <alignment horizontal="left" vertical="center"/>
    </xf>
    <xf numFmtId="0" fontId="19" fillId="0" borderId="8" xfId="10" applyFont="1" applyFill="1" applyBorder="1" applyAlignment="1">
      <alignment horizontal="right" vertical="center"/>
    </xf>
    <xf numFmtId="0" fontId="19" fillId="0" borderId="11" xfId="10" applyFont="1" applyFill="1" applyBorder="1" applyAlignment="1">
      <alignment horizontal="right" vertical="center"/>
    </xf>
    <xf numFmtId="0" fontId="19" fillId="0" borderId="10" xfId="10" applyFont="1" applyFill="1" applyBorder="1" applyAlignment="1">
      <alignment horizontal="right" vertical="center"/>
    </xf>
    <xf numFmtId="0" fontId="66" fillId="18" borderId="12" xfId="10" applyFont="1" applyFill="1" applyBorder="1" applyAlignment="1">
      <alignment horizontal="left" vertical="center" wrapText="1"/>
    </xf>
    <xf numFmtId="0" fontId="16" fillId="18" borderId="2" xfId="10" applyFont="1" applyFill="1" applyBorder="1" applyAlignment="1">
      <alignment horizontal="center"/>
    </xf>
    <xf numFmtId="0" fontId="96" fillId="18" borderId="0" xfId="13" applyFont="1" applyFill="1" applyBorder="1" applyAlignment="1">
      <alignment horizontal="center" vertical="center" wrapText="1"/>
    </xf>
    <xf numFmtId="0" fontId="29" fillId="0" borderId="2" xfId="11" applyFont="1" applyFill="1" applyBorder="1" applyAlignment="1">
      <alignment horizontal="center" vertical="center"/>
    </xf>
    <xf numFmtId="0" fontId="29" fillId="0" borderId="8" xfId="11" applyFont="1" applyFill="1" applyBorder="1" applyAlignment="1">
      <alignment horizontal="center" vertical="center"/>
    </xf>
    <xf numFmtId="0" fontId="84" fillId="0" borderId="2" xfId="13" applyFont="1" applyFill="1" applyBorder="1" applyAlignment="1">
      <alignment horizontal="center"/>
    </xf>
    <xf numFmtId="0" fontId="84" fillId="0" borderId="8" xfId="13" applyFont="1" applyFill="1" applyBorder="1" applyAlignment="1">
      <alignment horizontal="center"/>
    </xf>
    <xf numFmtId="0" fontId="7" fillId="3" borderId="2" xfId="13" applyFont="1" applyFill="1" applyBorder="1" applyAlignment="1">
      <alignment horizontal="left" vertical="center"/>
    </xf>
    <xf numFmtId="49" fontId="65" fillId="3" borderId="8" xfId="11" applyNumberFormat="1" applyFont="1" applyFill="1" applyBorder="1" applyAlignment="1">
      <alignment horizontal="center" vertical="center" wrapText="1"/>
    </xf>
    <xf numFmtId="49" fontId="65" fillId="3" borderId="10" xfId="11" applyNumberFormat="1" applyFont="1" applyFill="1" applyBorder="1" applyAlignment="1">
      <alignment horizontal="center" vertical="center" wrapText="1"/>
    </xf>
    <xf numFmtId="0" fontId="70" fillId="3" borderId="2" xfId="11" applyFont="1" applyFill="1" applyBorder="1" applyAlignment="1">
      <alignment horizontal="center" vertical="center"/>
    </xf>
    <xf numFmtId="0" fontId="28" fillId="5" borderId="2" xfId="11" applyFont="1" applyFill="1" applyBorder="1" applyAlignment="1">
      <alignment horizontal="center" vertical="center"/>
    </xf>
    <xf numFmtId="0" fontId="59" fillId="0" borderId="2" xfId="13" applyFont="1" applyBorder="1" applyAlignment="1">
      <alignment horizontal="center"/>
    </xf>
    <xf numFmtId="0" fontId="63" fillId="0" borderId="2" xfId="10" applyFont="1" applyFill="1" applyBorder="1" applyAlignment="1">
      <alignment horizontal="center" vertical="center"/>
    </xf>
    <xf numFmtId="0" fontId="99" fillId="14" borderId="2" xfId="11" applyFont="1" applyFill="1" applyBorder="1" applyAlignment="1">
      <alignment horizontal="center" vertical="center"/>
    </xf>
    <xf numFmtId="0" fontId="102" fillId="5" borderId="2" xfId="11" applyFont="1" applyFill="1" applyBorder="1" applyAlignment="1">
      <alignment horizontal="center" vertical="center"/>
    </xf>
    <xf numFmtId="0" fontId="7" fillId="14" borderId="2" xfId="10" applyFont="1" applyFill="1" applyBorder="1" applyAlignment="1">
      <alignment horizontal="center" vertical="center"/>
    </xf>
    <xf numFmtId="0" fontId="102" fillId="5" borderId="2" xfId="10" applyFont="1" applyFill="1" applyBorder="1" applyAlignment="1">
      <alignment horizontal="center" vertical="center"/>
    </xf>
    <xf numFmtId="49" fontId="65" fillId="3" borderId="11" xfId="11" applyNumberFormat="1" applyFont="1" applyFill="1" applyBorder="1" applyAlignment="1">
      <alignment horizontal="center" vertical="center" wrapText="1"/>
    </xf>
    <xf numFmtId="0" fontId="42" fillId="3" borderId="2" xfId="10" applyFont="1" applyFill="1" applyBorder="1" applyAlignment="1">
      <alignment horizontal="center" vertical="center" wrapText="1"/>
    </xf>
    <xf numFmtId="0" fontId="7" fillId="3" borderId="2" xfId="10" applyFont="1" applyFill="1" applyBorder="1" applyAlignment="1">
      <alignment horizontal="right" vertical="center"/>
    </xf>
    <xf numFmtId="0" fontId="63" fillId="0" borderId="2" xfId="0" applyFont="1" applyFill="1" applyBorder="1" applyAlignment="1">
      <alignment horizontal="left" vertical="center" wrapText="1"/>
    </xf>
    <xf numFmtId="0" fontId="70" fillId="3" borderId="2" xfId="11" applyFont="1" applyFill="1" applyBorder="1" applyAlignment="1">
      <alignment horizontal="center" vertical="center" wrapText="1"/>
    </xf>
    <xf numFmtId="0" fontId="42" fillId="3" borderId="2" xfId="10" applyFont="1" applyFill="1" applyBorder="1" applyAlignment="1">
      <alignment horizontal="center" vertical="center"/>
    </xf>
    <xf numFmtId="0" fontId="28" fillId="3" borderId="2" xfId="11" applyFont="1" applyFill="1" applyBorder="1" applyAlignment="1">
      <alignment horizontal="right" vertical="center"/>
    </xf>
    <xf numFmtId="49" fontId="16" fillId="3" borderId="3" xfId="0" applyNumberFormat="1" applyFont="1" applyFill="1" applyBorder="1" applyAlignment="1">
      <alignment horizontal="center" vertical="center"/>
    </xf>
    <xf numFmtId="49" fontId="16" fillId="3" borderId="5" xfId="0" applyNumberFormat="1" applyFont="1" applyFill="1" applyBorder="1" applyAlignment="1">
      <alignment horizontal="center" vertical="center"/>
    </xf>
    <xf numFmtId="0" fontId="97" fillId="13" borderId="3" xfId="0" applyFont="1" applyFill="1" applyBorder="1" applyAlignment="1">
      <alignment horizontal="center" vertical="center"/>
    </xf>
    <xf numFmtId="0" fontId="97" fillId="13" borderId="5" xfId="0" applyFont="1" applyFill="1" applyBorder="1" applyAlignment="1">
      <alignment horizontal="center" vertical="center"/>
    </xf>
    <xf numFmtId="0" fontId="63" fillId="3" borderId="8" xfId="0" applyFont="1" applyFill="1" applyBorder="1" applyAlignment="1">
      <alignment horizontal="center" vertical="center" wrapText="1"/>
    </xf>
    <xf numFmtId="0" fontId="63" fillId="3" borderId="11" xfId="0" applyFont="1" applyFill="1" applyBorder="1" applyAlignment="1">
      <alignment horizontal="center" vertical="center" wrapText="1"/>
    </xf>
    <xf numFmtId="0" fontId="63" fillId="0" borderId="2" xfId="0" applyFont="1" applyFill="1" applyBorder="1" applyAlignment="1">
      <alignment horizontal="center" vertical="center" wrapText="1"/>
    </xf>
    <xf numFmtId="0" fontId="28" fillId="3" borderId="8" xfId="11" applyFont="1" applyFill="1" applyBorder="1" applyAlignment="1">
      <alignment horizontal="left" vertical="center"/>
    </xf>
    <xf numFmtId="0" fontId="28" fillId="3" borderId="10" xfId="11" applyFont="1" applyFill="1" applyBorder="1" applyAlignment="1">
      <alignment horizontal="left" vertical="center"/>
    </xf>
    <xf numFmtId="0" fontId="63" fillId="14" borderId="2" xfId="0" applyFont="1" applyFill="1" applyBorder="1" applyAlignment="1">
      <alignment horizontal="center" vertical="center" wrapText="1"/>
    </xf>
    <xf numFmtId="0" fontId="63" fillId="0" borderId="9" xfId="0" applyFont="1" applyFill="1" applyBorder="1" applyAlignment="1">
      <alignment horizontal="left" vertical="center" wrapText="1"/>
    </xf>
    <xf numFmtId="0" fontId="63" fillId="0" borderId="12" xfId="0" applyFont="1" applyFill="1" applyBorder="1" applyAlignment="1">
      <alignment horizontal="left" vertical="center" wrapText="1"/>
    </xf>
    <xf numFmtId="0" fontId="63" fillId="0" borderId="15" xfId="0" applyFont="1" applyFill="1" applyBorder="1" applyAlignment="1">
      <alignment horizontal="left" vertical="center" wrapText="1"/>
    </xf>
    <xf numFmtId="0" fontId="63" fillId="0" borderId="1" xfId="0" applyFont="1" applyFill="1" applyBorder="1" applyAlignment="1">
      <alignment horizontal="left" vertical="center" wrapText="1"/>
    </xf>
    <xf numFmtId="0" fontId="7" fillId="18" borderId="2" xfId="13" applyFont="1" applyFill="1" applyBorder="1" applyAlignment="1">
      <alignment horizontal="left"/>
    </xf>
    <xf numFmtId="0" fontId="63" fillId="3" borderId="2" xfId="10" applyFont="1" applyFill="1" applyBorder="1" applyAlignment="1">
      <alignment horizontal="center" vertical="center"/>
    </xf>
    <xf numFmtId="0" fontId="42" fillId="0" borderId="0" xfId="10" applyFont="1" applyFill="1" applyBorder="1" applyAlignment="1">
      <alignment horizontal="center"/>
    </xf>
    <xf numFmtId="0" fontId="45" fillId="0" borderId="2" xfId="13" applyFont="1" applyFill="1" applyBorder="1" applyAlignment="1">
      <alignment horizontal="left" vertical="top" wrapText="1"/>
    </xf>
    <xf numFmtId="0" fontId="63" fillId="0" borderId="3" xfId="0" applyFont="1" applyFill="1" applyBorder="1" applyAlignment="1">
      <alignment horizontal="left" vertical="center" wrapText="1"/>
    </xf>
    <xf numFmtId="0" fontId="63" fillId="0" borderId="5" xfId="0" applyFont="1" applyFill="1" applyBorder="1" applyAlignment="1">
      <alignment horizontal="left" vertical="center" wrapText="1"/>
    </xf>
    <xf numFmtId="0" fontId="59" fillId="0" borderId="2" xfId="13" applyFont="1" applyFill="1" applyBorder="1" applyAlignment="1">
      <alignment horizontal="center"/>
    </xf>
    <xf numFmtId="0" fontId="16" fillId="18" borderId="0" xfId="13" applyFont="1" applyFill="1" applyAlignment="1">
      <alignment horizontal="left" wrapText="1"/>
    </xf>
    <xf numFmtId="0" fontId="102" fillId="0" borderId="8" xfId="11" applyFont="1" applyFill="1" applyBorder="1" applyAlignment="1">
      <alignment horizontal="center" vertical="center"/>
    </xf>
    <xf numFmtId="0" fontId="102" fillId="0" borderId="10" xfId="11" applyFont="1" applyFill="1" applyBorder="1" applyAlignment="1">
      <alignment horizontal="center" vertical="center"/>
    </xf>
    <xf numFmtId="49" fontId="14" fillId="3" borderId="2" xfId="10" applyNumberFormat="1" applyFont="1" applyFill="1" applyBorder="1" applyAlignment="1">
      <alignment horizontal="center" vertical="center" wrapText="1"/>
    </xf>
    <xf numFmtId="49" fontId="37" fillId="3" borderId="2" xfId="10" applyNumberFormat="1" applyFont="1" applyFill="1" applyBorder="1" applyAlignment="1">
      <alignment horizontal="center" vertical="center"/>
    </xf>
    <xf numFmtId="49" fontId="37" fillId="3" borderId="2" xfId="10" applyNumberFormat="1" applyFont="1" applyFill="1" applyBorder="1" applyAlignment="1">
      <alignment horizontal="center" vertical="center" wrapText="1"/>
    </xf>
    <xf numFmtId="0" fontId="19" fillId="3" borderId="2" xfId="10" applyFont="1" applyFill="1" applyBorder="1" applyAlignment="1">
      <alignment horizontal="right"/>
    </xf>
    <xf numFmtId="0" fontId="16" fillId="3" borderId="2" xfId="2" applyFont="1" applyFill="1" applyBorder="1" applyAlignment="1">
      <alignment horizontal="center" vertical="center" wrapText="1"/>
    </xf>
    <xf numFmtId="0" fontId="16" fillId="3" borderId="8" xfId="10" applyFont="1" applyFill="1" applyBorder="1" applyAlignment="1">
      <alignment horizontal="right"/>
    </xf>
    <xf numFmtId="0" fontId="16" fillId="3" borderId="11" xfId="10" applyFont="1" applyFill="1" applyBorder="1" applyAlignment="1">
      <alignment horizontal="right"/>
    </xf>
    <xf numFmtId="0" fontId="16" fillId="3" borderId="10" xfId="10" applyFont="1" applyFill="1" applyBorder="1" applyAlignment="1">
      <alignment horizontal="right"/>
    </xf>
    <xf numFmtId="0" fontId="3" fillId="0" borderId="0" xfId="12" applyBorder="1" applyAlignment="1">
      <alignment horizontal="center"/>
    </xf>
    <xf numFmtId="0" fontId="0" fillId="5" borderId="2" xfId="0" applyFill="1" applyBorder="1" applyAlignment="1">
      <alignment horizontal="center"/>
    </xf>
    <xf numFmtId="0" fontId="0" fillId="0" borderId="2" xfId="0" applyBorder="1" applyAlignment="1">
      <alignment horizontal="center"/>
    </xf>
    <xf numFmtId="0" fontId="63" fillId="0" borderId="8" xfId="0" applyFont="1" applyBorder="1" applyAlignment="1">
      <alignment horizontal="center"/>
    </xf>
    <xf numFmtId="0" fontId="63" fillId="0" borderId="11" xfId="0" applyFont="1" applyBorder="1" applyAlignment="1">
      <alignment horizontal="center"/>
    </xf>
    <xf numFmtId="0" fontId="63" fillId="0" borderId="10" xfId="0" applyFont="1" applyBorder="1" applyAlignment="1">
      <alignment horizontal="center"/>
    </xf>
    <xf numFmtId="0" fontId="0" fillId="13" borderId="8" xfId="0" applyFill="1" applyBorder="1" applyAlignment="1">
      <alignment horizontal="center"/>
    </xf>
    <xf numFmtId="0" fontId="0" fillId="13" borderId="10" xfId="0" applyFill="1" applyBorder="1" applyAlignment="1">
      <alignment horizontal="center"/>
    </xf>
    <xf numFmtId="0" fontId="7" fillId="11" borderId="2" xfId="0" applyFont="1" applyFill="1" applyBorder="1" applyAlignment="1">
      <alignment horizontal="left"/>
    </xf>
    <xf numFmtId="0" fontId="63" fillId="0" borderId="8" xfId="0" applyFont="1" applyFill="1" applyBorder="1" applyAlignment="1">
      <alignment horizontal="left" vertical="center" wrapText="1"/>
    </xf>
    <xf numFmtId="0" fontId="63" fillId="0" borderId="11" xfId="0" applyFont="1" applyFill="1" applyBorder="1" applyAlignment="1">
      <alignment horizontal="left" vertical="center" wrapText="1"/>
    </xf>
    <xf numFmtId="0" fontId="63" fillId="0" borderId="10" xfId="0" applyFont="1" applyFill="1" applyBorder="1" applyAlignment="1">
      <alignment horizontal="left" vertical="center" wrapText="1"/>
    </xf>
    <xf numFmtId="0" fontId="0" fillId="21" borderId="0" xfId="0" applyFill="1" applyAlignment="1">
      <alignment horizontal="center" vertical="center" wrapText="1"/>
    </xf>
    <xf numFmtId="0" fontId="16" fillId="3" borderId="11" xfId="0" applyFont="1" applyFill="1" applyBorder="1" applyAlignment="1">
      <alignment horizontal="center" vertical="center"/>
    </xf>
    <xf numFmtId="0" fontId="133" fillId="5" borderId="8" xfId="0" applyFont="1" applyFill="1" applyBorder="1" applyAlignment="1">
      <alignment horizontal="center" vertical="center" wrapText="1"/>
    </xf>
    <xf numFmtId="0" fontId="133" fillId="5" borderId="11" xfId="0" applyFont="1" applyFill="1" applyBorder="1" applyAlignment="1">
      <alignment horizontal="center" vertical="center" wrapText="1"/>
    </xf>
    <xf numFmtId="0" fontId="133" fillId="5" borderId="10" xfId="0" applyFont="1" applyFill="1" applyBorder="1" applyAlignment="1">
      <alignment horizontal="center" vertical="center" wrapText="1"/>
    </xf>
    <xf numFmtId="0" fontId="63" fillId="0" borderId="8" xfId="0" applyFont="1" applyFill="1" applyBorder="1" applyAlignment="1">
      <alignment horizontal="left" vertical="center"/>
    </xf>
    <xf numFmtId="0" fontId="63" fillId="0" borderId="11" xfId="0" applyFont="1" applyFill="1" applyBorder="1" applyAlignment="1">
      <alignment horizontal="left" vertical="center"/>
    </xf>
    <xf numFmtId="0" fontId="63" fillId="0" borderId="10" xfId="0" applyFont="1" applyFill="1" applyBorder="1" applyAlignment="1">
      <alignment horizontal="left" vertical="center"/>
    </xf>
    <xf numFmtId="0" fontId="7" fillId="21" borderId="8" xfId="13" applyFont="1" applyFill="1" applyBorder="1" applyAlignment="1">
      <alignment horizontal="left" vertical="center"/>
    </xf>
    <xf numFmtId="0" fontId="7" fillId="21" borderId="11" xfId="13" applyFont="1" applyFill="1" applyBorder="1" applyAlignment="1">
      <alignment horizontal="left" vertical="center"/>
    </xf>
    <xf numFmtId="0" fontId="7" fillId="21" borderId="10" xfId="13" applyFont="1" applyFill="1" applyBorder="1" applyAlignment="1">
      <alignment horizontal="left" vertical="center"/>
    </xf>
    <xf numFmtId="0" fontId="16" fillId="0" borderId="8" xfId="0" applyFont="1" applyBorder="1" applyAlignment="1">
      <alignment horizontal="left" vertical="center" wrapText="1"/>
    </xf>
    <xf numFmtId="0" fontId="16" fillId="0" borderId="11" xfId="0" applyFont="1" applyBorder="1" applyAlignment="1">
      <alignment horizontal="left" vertical="center" wrapText="1"/>
    </xf>
    <xf numFmtId="0" fontId="16" fillId="0" borderId="10" xfId="0" applyFont="1" applyBorder="1" applyAlignment="1">
      <alignment horizontal="left" vertical="center" wrapText="1"/>
    </xf>
    <xf numFmtId="0" fontId="16" fillId="0" borderId="0" xfId="0" applyFont="1" applyAlignment="1">
      <alignment horizontal="left" wrapText="1"/>
    </xf>
    <xf numFmtId="0" fontId="16" fillId="0" borderId="8" xfId="0" applyFont="1" applyBorder="1" applyAlignment="1">
      <alignment horizontal="center" vertical="center"/>
    </xf>
    <xf numFmtId="0" fontId="16" fillId="0" borderId="10" xfId="0" applyFont="1" applyBorder="1" applyAlignment="1">
      <alignment horizontal="center" vertical="center"/>
    </xf>
    <xf numFmtId="0" fontId="16" fillId="0" borderId="12" xfId="0" applyFont="1" applyBorder="1" applyAlignment="1">
      <alignment horizontal="center" vertical="center"/>
    </xf>
    <xf numFmtId="0" fontId="16" fillId="0" borderId="1" xfId="0" applyFont="1" applyBorder="1" applyAlignment="1">
      <alignment horizontal="center" vertical="center"/>
    </xf>
    <xf numFmtId="0" fontId="16" fillId="0" borderId="3" xfId="0" applyFont="1" applyBorder="1" applyAlignment="1">
      <alignment horizontal="center" vertical="center"/>
    </xf>
    <xf numFmtId="0" fontId="16" fillId="0" borderId="5" xfId="0" applyFont="1" applyBorder="1" applyAlignment="1">
      <alignment horizontal="center" vertical="center"/>
    </xf>
    <xf numFmtId="0" fontId="16" fillId="21" borderId="8" xfId="0" applyFont="1" applyFill="1" applyBorder="1" applyAlignment="1">
      <alignment horizontal="left" vertical="center" wrapText="1"/>
    </xf>
    <xf numFmtId="0" fontId="16" fillId="21" borderId="11" xfId="0" applyFont="1" applyFill="1" applyBorder="1" applyAlignment="1">
      <alignment horizontal="left" vertical="center" wrapText="1"/>
    </xf>
    <xf numFmtId="0" fontId="16" fillId="21" borderId="10" xfId="0" applyFont="1" applyFill="1" applyBorder="1" applyAlignment="1">
      <alignment horizontal="left" vertical="center" wrapText="1"/>
    </xf>
    <xf numFmtId="0" fontId="7" fillId="10" borderId="8" xfId="13" applyFont="1" applyFill="1" applyBorder="1" applyAlignment="1">
      <alignment horizontal="left" vertical="center"/>
    </xf>
    <xf numFmtId="0" fontId="7" fillId="10" borderId="11" xfId="13" applyFont="1" applyFill="1" applyBorder="1" applyAlignment="1">
      <alignment horizontal="left" vertical="center"/>
    </xf>
    <xf numFmtId="0" fontId="7" fillId="10" borderId="10" xfId="13" applyFont="1" applyFill="1" applyBorder="1" applyAlignment="1">
      <alignment horizontal="left" vertical="center"/>
    </xf>
    <xf numFmtId="0" fontId="19" fillId="0" borderId="6" xfId="0" applyFont="1" applyBorder="1" applyAlignment="1">
      <alignment horizontal="left" vertical="center" wrapText="1"/>
    </xf>
    <xf numFmtId="0" fontId="19" fillId="0" borderId="0" xfId="0" applyFont="1" applyBorder="1" applyAlignment="1">
      <alignment horizontal="left" vertical="center" wrapText="1"/>
    </xf>
    <xf numFmtId="0" fontId="19" fillId="0" borderId="7" xfId="0" applyFont="1" applyBorder="1" applyAlignment="1">
      <alignment horizontal="left" vertical="center" wrapText="1"/>
    </xf>
    <xf numFmtId="0" fontId="77" fillId="0" borderId="0" xfId="2" applyFont="1" applyAlignment="1">
      <alignment horizontal="center"/>
    </xf>
  </cellXfs>
  <cellStyles count="17">
    <cellStyle name="Hyperlink" xfId="16" builtinId="8"/>
    <cellStyle name="Normal" xfId="0" builtinId="0"/>
    <cellStyle name="Normal 2" xfId="1" xr:uid="{00000000-0005-0000-0000-000002000000}"/>
    <cellStyle name="Normal 2 2" xfId="10" xr:uid="{00000000-0005-0000-0000-000003000000}"/>
    <cellStyle name="Normal 2 2 2" xfId="11" xr:uid="{00000000-0005-0000-0000-000004000000}"/>
    <cellStyle name="Normal 3" xfId="2" xr:uid="{00000000-0005-0000-0000-000005000000}"/>
    <cellStyle name="Normal 4" xfId="3" xr:uid="{00000000-0005-0000-0000-000006000000}"/>
    <cellStyle name="Normal 4 2" xfId="8" xr:uid="{00000000-0005-0000-0000-000007000000}"/>
    <cellStyle name="Normal 4 3" xfId="6" xr:uid="{00000000-0005-0000-0000-000008000000}"/>
    <cellStyle name="Normal 5" xfId="4" xr:uid="{00000000-0005-0000-0000-000009000000}"/>
    <cellStyle name="Normal 5 2" xfId="9" xr:uid="{00000000-0005-0000-0000-00000A000000}"/>
    <cellStyle name="Normal 6" xfId="5" xr:uid="{00000000-0005-0000-0000-00000B000000}"/>
    <cellStyle name="Normal 6 2" xfId="7" xr:uid="{00000000-0005-0000-0000-00000C000000}"/>
    <cellStyle name="Normal 6 2 2" xfId="13" xr:uid="{00000000-0005-0000-0000-00000D000000}"/>
    <cellStyle name="Normal 7" xfId="12" xr:uid="{00000000-0005-0000-0000-00000E000000}"/>
    <cellStyle name="Percent" xfId="15" builtinId="5"/>
    <cellStyle name="Percent 2" xfId="14" xr:uid="{00000000-0005-0000-0000-000010000000}"/>
  </cellStyles>
  <dxfs count="1">
    <dxf>
      <font>
        <color rgb="FF9C0006"/>
      </font>
      <fill>
        <patternFill>
          <bgColor rgb="FFFFC7CE"/>
        </patternFill>
      </fill>
    </dxf>
  </dxfs>
  <tableStyles count="0" defaultTableStyle="TableStyleMedium2" defaultPivotStyle="PivotStyleLight16"/>
  <colors>
    <mruColors>
      <color rgb="FF9900FF"/>
      <color rgb="FF9900CC"/>
      <color rgb="FFFF99CC"/>
      <color rgb="FFFF9999"/>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Drop" dropStyle="combo" dx="16" fmlaLink="'Dropdown Data'!$H$7" fmlaRange="'Dropdown Data'!$C$4:$C$9" sel="2" val="0"/>
</file>

<file path=xl/ctrlProps/ctrlProp11.xml><?xml version="1.0" encoding="utf-8"?>
<formControlPr xmlns="http://schemas.microsoft.com/office/spreadsheetml/2009/9/main" objectType="Drop" dropStyle="combo" dx="16" fmlaLink="'Dropdown Data'!$J$7" fmlaRange="'Dropdown Data'!$E$4:$E$13" sel="1" val="2"/>
</file>

<file path=xl/ctrlProps/ctrlProp12.xml><?xml version="1.0" encoding="utf-8"?>
<formControlPr xmlns="http://schemas.microsoft.com/office/spreadsheetml/2009/9/main" objectType="Drop" dropStyle="combo" dx="16" fmlaLink="'Dropdown Data'!$B$2" fmlaRange="'Dropdown Data'!$B$4:$B$10" sel="1" val="0"/>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Drop" dropStyle="combo" dx="20" fmlaRange="'Dropdown Data'!$O$3:$O$4" noThreeD="1" sel="0" val="0"/>
</file>

<file path=xl/ctrlProps/ctrlProp18.xml><?xml version="1.0" encoding="utf-8"?>
<formControlPr xmlns="http://schemas.microsoft.com/office/spreadsheetml/2009/9/main" objectType="Drop" dropStyle="combo" dx="20" fmlaRange="'Dropdown Data'!$O$3:$O$4" noThreeD="1" sel="0" val="0"/>
</file>

<file path=xl/ctrlProps/ctrlProp19.xml><?xml version="1.0" encoding="utf-8"?>
<formControlPr xmlns="http://schemas.microsoft.com/office/spreadsheetml/2009/9/main" objectType="Drop" dropStyle="combo" dx="20" fmlaLink="'Dropdown Data'!$P$1" fmlaRange="'Dropdown Data'!$P$3:$P$5" noThreeD="1" sel="0" val="0"/>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Drop" dropStyle="combo" dx="20" fmlaLink="'Dropdown Data'!$P$1" fmlaRange="'Dropdown Data'!$P$3:$P$5" noThreeD="1" sel="0" val="0"/>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Drop" dropStyle="combo" dx="20" fmlaRange="$G$17:$G$20" noThreeD="1" sel="0" val="0"/>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Drop" dropStyle="combo" dx="20" fmlaLink="$G$16" fmlaRange="$G$17:$G$20" noThreeD="1" sel="0" val="0"/>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Drop" dropStyle="combo" dx="16" fmlaLink="'Dropdown Data'!$K$1" fmlaRange="'Dropdown Data'!$K$3:$K$4" sel="1" val="0"/>
</file>

<file path=xl/ctrlProps/ctrlProp42.xml><?xml version="1.0" encoding="utf-8"?>
<formControlPr xmlns="http://schemas.microsoft.com/office/spreadsheetml/2009/9/main" objectType="Radio" firstButton="1" lockText="1" noThreeD="1"/>
</file>

<file path=xl/ctrlProps/ctrlProp43.xml><?xml version="1.0" encoding="utf-8"?>
<formControlPr xmlns="http://schemas.microsoft.com/office/spreadsheetml/2009/9/main" objectType="Radio"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Radio" checked="Checked" lockText="1" noThreeD="1"/>
</file>

<file path=xl/ctrlProps/ctrlProp49.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Drop" dropStyle="combo" dx="20" fmlaLink="$G$16" fmlaRange="$G$17:$G$21" noThreeD="1" sel="0" val="0"/>
</file>

<file path=xl/ctrlProps/ctrlProp50.xml><?xml version="1.0" encoding="utf-8"?>
<formControlPr xmlns="http://schemas.microsoft.com/office/spreadsheetml/2009/9/main" objectType="Radio" lockText="1" noThreeD="1"/>
</file>

<file path=xl/ctrlProps/ctrlProp51.xml><?xml version="1.0" encoding="utf-8"?>
<formControlPr xmlns="http://schemas.microsoft.com/office/spreadsheetml/2009/9/main" objectType="Radio"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Drop" dropStyle="combo" dx="20" fmlaLink="$G$16" fmlaRange="$G$17:$G$21" noThreeD="1" sel="0" val="0"/>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Radio" firstButton="1" lockText="1" noThreeD="1"/>
</file>

<file path=xl/ctrlProps/ctrlProp65.xml><?xml version="1.0" encoding="utf-8"?>
<formControlPr xmlns="http://schemas.microsoft.com/office/spreadsheetml/2009/9/main" objectType="Radio"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Radio" lockText="1" noThreeD="1"/>
</file>

<file path=xl/ctrlProps/ctrlProp68.xml><?xml version="1.0" encoding="utf-8"?>
<formControlPr xmlns="http://schemas.microsoft.com/office/spreadsheetml/2009/9/main" objectType="Radio" lockText="1" noThreeD="1"/>
</file>

<file path=xl/ctrlProps/ctrlProp69.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Radio"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Drop" dropStyle="combo" dx="20" fmlaRange="$Q$5:$Q$7" noThreeD="1" sel="0" val="0"/>
</file>

<file path=xl/ctrlProps/ctrlProp80.xml><?xml version="1.0" encoding="utf-8"?>
<formControlPr xmlns="http://schemas.microsoft.com/office/spreadsheetml/2009/9/main" objectType="Radio" lockText="1" noThreeD="1"/>
</file>

<file path=xl/ctrlProps/ctrlProp81.xml><?xml version="1.0" encoding="utf-8"?>
<formControlPr xmlns="http://schemas.microsoft.com/office/spreadsheetml/2009/9/main" objectType="Radio"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Drop" dropStyle="combo" dx="20" fmlaRange="$Q$5:$Q$7" noThreeD="1" sel="0"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1287065</xdr:colOff>
      <xdr:row>3</xdr:row>
      <xdr:rowOff>69737</xdr:rowOff>
    </xdr:from>
    <xdr:to>
      <xdr:col>10</xdr:col>
      <xdr:colOff>1640046</xdr:colOff>
      <xdr:row>4</xdr:row>
      <xdr:rowOff>178322</xdr:rowOff>
    </xdr:to>
    <xdr:pic>
      <xdr:nvPicPr>
        <xdr:cNvPr id="9" name="image1.jpeg">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05579" y="69737"/>
          <a:ext cx="352981" cy="308610"/>
        </a:xfrm>
        <a:prstGeom prst="rect">
          <a:avLst/>
        </a:prstGeom>
      </xdr:spPr>
    </xdr:pic>
    <xdr:clientData/>
  </xdr:twoCellAnchor>
  <xdr:oneCellAnchor>
    <xdr:from>
      <xdr:col>10</xdr:col>
      <xdr:colOff>1287065</xdr:colOff>
      <xdr:row>12</xdr:row>
      <xdr:rowOff>69737</xdr:rowOff>
    </xdr:from>
    <xdr:ext cx="352981" cy="305809"/>
    <xdr:pic>
      <xdr:nvPicPr>
        <xdr:cNvPr id="3" name="image1.jpe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36100" y="428325"/>
          <a:ext cx="352981" cy="305809"/>
        </a:xfrm>
        <a:prstGeom prst="rect">
          <a:avLst/>
        </a:prstGeom>
      </xdr:spPr>
    </xdr:pic>
    <xdr:clientData/>
  </xdr:oneCellAnchor>
  <xdr:twoCellAnchor>
    <xdr:from>
      <xdr:col>12</xdr:col>
      <xdr:colOff>89647</xdr:colOff>
      <xdr:row>3</xdr:row>
      <xdr:rowOff>145676</xdr:rowOff>
    </xdr:from>
    <xdr:to>
      <xdr:col>17</xdr:col>
      <xdr:colOff>168089</xdr:colOff>
      <xdr:row>8</xdr:row>
      <xdr:rowOff>156882</xdr:rowOff>
    </xdr:to>
    <xdr:sp macro="" textlink="">
      <xdr:nvSpPr>
        <xdr:cNvPr id="2" name="Left Arrow 1">
          <a:extLst>
            <a:ext uri="{FF2B5EF4-FFF2-40B4-BE49-F238E27FC236}">
              <a16:creationId xmlns:a16="http://schemas.microsoft.com/office/drawing/2014/main" id="{00000000-0008-0000-0200-000002000000}"/>
            </a:ext>
          </a:extLst>
        </xdr:cNvPr>
        <xdr:cNvSpPr/>
      </xdr:nvSpPr>
      <xdr:spPr>
        <a:xfrm>
          <a:off x="9031941" y="717176"/>
          <a:ext cx="3104030" cy="118782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Heading</a:t>
          </a:r>
          <a:r>
            <a:rPr lang="en-US" sz="1400" baseline="0"/>
            <a:t> First Page Only</a:t>
          </a:r>
          <a:endParaRPr lang="en-US" sz="1400"/>
        </a:p>
      </xdr:txBody>
    </xdr:sp>
    <xdr:clientData/>
  </xdr:twoCellAnchor>
  <xdr:twoCellAnchor>
    <xdr:from>
      <xdr:col>12</xdr:col>
      <xdr:colOff>0</xdr:colOff>
      <xdr:row>12</xdr:row>
      <xdr:rowOff>67234</xdr:rowOff>
    </xdr:from>
    <xdr:to>
      <xdr:col>17</xdr:col>
      <xdr:colOff>78442</xdr:colOff>
      <xdr:row>18</xdr:row>
      <xdr:rowOff>89647</xdr:rowOff>
    </xdr:to>
    <xdr:sp macro="" textlink="">
      <xdr:nvSpPr>
        <xdr:cNvPr id="5" name="Left Arrow 4">
          <a:extLst>
            <a:ext uri="{FF2B5EF4-FFF2-40B4-BE49-F238E27FC236}">
              <a16:creationId xmlns:a16="http://schemas.microsoft.com/office/drawing/2014/main" id="{00000000-0008-0000-0200-000005000000}"/>
            </a:ext>
          </a:extLst>
        </xdr:cNvPr>
        <xdr:cNvSpPr/>
      </xdr:nvSpPr>
      <xdr:spPr>
        <a:xfrm>
          <a:off x="8942294" y="2577352"/>
          <a:ext cx="3104030" cy="118782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Heading</a:t>
          </a:r>
          <a:r>
            <a:rPr lang="en-US" sz="1400" baseline="0"/>
            <a:t> All Other Pages</a:t>
          </a:r>
          <a:endParaRPr lang="en-US" sz="1400"/>
        </a:p>
      </xdr:txBody>
    </xdr:sp>
    <xdr:clientData/>
  </xdr:twoCellAnchor>
  <xdr:twoCellAnchor>
    <xdr:from>
      <xdr:col>10</xdr:col>
      <xdr:colOff>89647</xdr:colOff>
      <xdr:row>16</xdr:row>
      <xdr:rowOff>89647</xdr:rowOff>
    </xdr:from>
    <xdr:to>
      <xdr:col>13</xdr:col>
      <xdr:colOff>336177</xdr:colOff>
      <xdr:row>22</xdr:row>
      <xdr:rowOff>134471</xdr:rowOff>
    </xdr:to>
    <xdr:sp macro="" textlink="">
      <xdr:nvSpPr>
        <xdr:cNvPr id="6" name="Left Arrow 5">
          <a:extLst>
            <a:ext uri="{FF2B5EF4-FFF2-40B4-BE49-F238E27FC236}">
              <a16:creationId xmlns:a16="http://schemas.microsoft.com/office/drawing/2014/main" id="{00000000-0008-0000-0200-000006000000}"/>
            </a:ext>
          </a:extLst>
        </xdr:cNvPr>
        <xdr:cNvSpPr/>
      </xdr:nvSpPr>
      <xdr:spPr>
        <a:xfrm>
          <a:off x="6779559" y="3384176"/>
          <a:ext cx="3104030" cy="118782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Footer All Pages</a:t>
          </a:r>
        </a:p>
      </xdr:txBody>
    </xdr:sp>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447675</xdr:colOff>
          <xdr:row>8</xdr:row>
          <xdr:rowOff>0</xdr:rowOff>
        </xdr:from>
        <xdr:to>
          <xdr:col>7</xdr:col>
          <xdr:colOff>657225</xdr:colOff>
          <xdr:row>8</xdr:row>
          <xdr:rowOff>219075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B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447675</xdr:colOff>
          <xdr:row>8</xdr:row>
          <xdr:rowOff>0</xdr:rowOff>
        </xdr:from>
        <xdr:to>
          <xdr:col>8</xdr:col>
          <xdr:colOff>638175</xdr:colOff>
          <xdr:row>8</xdr:row>
          <xdr:rowOff>219075</xdr:rowOff>
        </xdr:to>
        <xdr:sp macro="" textlink="">
          <xdr:nvSpPr>
            <xdr:cNvPr id="9231" name="Check Box 15" hidden="1">
              <a:extLst>
                <a:ext uri="{63B3BB69-23CF-44E3-9099-C40C66FF867C}">
                  <a14:compatExt spid="_x0000_s9231"/>
                </a:ext>
                <a:ext uri="{FF2B5EF4-FFF2-40B4-BE49-F238E27FC236}">
                  <a16:creationId xmlns:a16="http://schemas.microsoft.com/office/drawing/2014/main" id="{00000000-0008-0000-0B00-00000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457200</xdr:colOff>
          <xdr:row>15</xdr:row>
          <xdr:rowOff>0</xdr:rowOff>
        </xdr:from>
        <xdr:to>
          <xdr:col>7</xdr:col>
          <xdr:colOff>676275</xdr:colOff>
          <xdr:row>15</xdr:row>
          <xdr:rowOff>219075</xdr:rowOff>
        </xdr:to>
        <xdr:sp macro="" textlink="">
          <xdr:nvSpPr>
            <xdr:cNvPr id="9233" name="Check Box 17" hidden="1">
              <a:extLst>
                <a:ext uri="{63B3BB69-23CF-44E3-9099-C40C66FF867C}">
                  <a14:compatExt spid="_x0000_s9233"/>
                </a:ext>
                <a:ext uri="{FF2B5EF4-FFF2-40B4-BE49-F238E27FC236}">
                  <a16:creationId xmlns:a16="http://schemas.microsoft.com/office/drawing/2014/main" id="{00000000-0008-0000-0B00-00001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457200</xdr:colOff>
          <xdr:row>15</xdr:row>
          <xdr:rowOff>0</xdr:rowOff>
        </xdr:from>
        <xdr:to>
          <xdr:col>8</xdr:col>
          <xdr:colOff>676275</xdr:colOff>
          <xdr:row>15</xdr:row>
          <xdr:rowOff>219075</xdr:rowOff>
        </xdr:to>
        <xdr:sp macro="" textlink="">
          <xdr:nvSpPr>
            <xdr:cNvPr id="9234" name="Check Box 18" hidden="1">
              <a:extLst>
                <a:ext uri="{63B3BB69-23CF-44E3-9099-C40C66FF867C}">
                  <a14:compatExt spid="_x0000_s9234"/>
                </a:ext>
                <a:ext uri="{FF2B5EF4-FFF2-40B4-BE49-F238E27FC236}">
                  <a16:creationId xmlns:a16="http://schemas.microsoft.com/office/drawing/2014/main" id="{00000000-0008-0000-0B00-00001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6</xdr:col>
      <xdr:colOff>78431</xdr:colOff>
      <xdr:row>10</xdr:row>
      <xdr:rowOff>0</xdr:rowOff>
    </xdr:from>
    <xdr:to>
      <xdr:col>7</xdr:col>
      <xdr:colOff>2343</xdr:colOff>
      <xdr:row>10</xdr:row>
      <xdr:rowOff>182880</xdr:rowOff>
    </xdr:to>
    <xdr:sp macro="" textlink="">
      <xdr:nvSpPr>
        <xdr:cNvPr id="16" name="Rectangle 15">
          <a:extLst>
            <a:ext uri="{FF2B5EF4-FFF2-40B4-BE49-F238E27FC236}">
              <a16:creationId xmlns:a16="http://schemas.microsoft.com/office/drawing/2014/main" id="{00000000-0008-0000-0B00-000010000000}"/>
            </a:ext>
          </a:extLst>
        </xdr:cNvPr>
        <xdr:cNvSpPr/>
      </xdr:nvSpPr>
      <xdr:spPr>
        <a:xfrm>
          <a:off x="5714990" y="2521324"/>
          <a:ext cx="977265" cy="182880"/>
        </a:xfrm>
        <a:prstGeom prst="rect">
          <a:avLst/>
        </a:prstGeom>
        <a:solidFill>
          <a:schemeClr val="accent2">
            <a:lumMod val="40000"/>
            <a:lumOff val="60000"/>
          </a:schemeClr>
        </a:solidFill>
        <a:ln>
          <a:solidFill>
            <a:schemeClr val="accent6">
              <a:lumMod val="75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Reset</a:t>
          </a:r>
        </a:p>
      </xdr:txBody>
    </xdr:sp>
    <xdr:clientData/>
  </xdr:twoCellAnchor>
  <xdr:twoCellAnchor>
    <xdr:from>
      <xdr:col>7</xdr:col>
      <xdr:colOff>11195</xdr:colOff>
      <xdr:row>10</xdr:row>
      <xdr:rowOff>0</xdr:rowOff>
    </xdr:from>
    <xdr:to>
      <xdr:col>8</xdr:col>
      <xdr:colOff>2343</xdr:colOff>
      <xdr:row>10</xdr:row>
      <xdr:rowOff>182880</xdr:rowOff>
    </xdr:to>
    <xdr:sp macro="" textlink="">
      <xdr:nvSpPr>
        <xdr:cNvPr id="20" name="Rectangle 19">
          <a:extLst>
            <a:ext uri="{FF2B5EF4-FFF2-40B4-BE49-F238E27FC236}">
              <a16:creationId xmlns:a16="http://schemas.microsoft.com/office/drawing/2014/main" id="{00000000-0008-0000-0B00-000014000000}"/>
            </a:ext>
          </a:extLst>
        </xdr:cNvPr>
        <xdr:cNvSpPr/>
      </xdr:nvSpPr>
      <xdr:spPr>
        <a:xfrm>
          <a:off x="6701107" y="2521324"/>
          <a:ext cx="977265"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8</xdr:col>
      <xdr:colOff>11196</xdr:colOff>
      <xdr:row>10</xdr:row>
      <xdr:rowOff>0</xdr:rowOff>
    </xdr:from>
    <xdr:to>
      <xdr:col>9</xdr:col>
      <xdr:colOff>2343</xdr:colOff>
      <xdr:row>10</xdr:row>
      <xdr:rowOff>182880</xdr:rowOff>
    </xdr:to>
    <xdr:sp macro="" textlink="">
      <xdr:nvSpPr>
        <xdr:cNvPr id="21" name="Rectangle 20">
          <a:extLst>
            <a:ext uri="{FF2B5EF4-FFF2-40B4-BE49-F238E27FC236}">
              <a16:creationId xmlns:a16="http://schemas.microsoft.com/office/drawing/2014/main" id="{00000000-0008-0000-0B00-000015000000}"/>
            </a:ext>
          </a:extLst>
        </xdr:cNvPr>
        <xdr:cNvSpPr/>
      </xdr:nvSpPr>
      <xdr:spPr>
        <a:xfrm>
          <a:off x="7687225" y="2521324"/>
          <a:ext cx="977265" cy="182880"/>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6</xdr:col>
      <xdr:colOff>89637</xdr:colOff>
      <xdr:row>17</xdr:row>
      <xdr:rowOff>0</xdr:rowOff>
    </xdr:from>
    <xdr:to>
      <xdr:col>7</xdr:col>
      <xdr:colOff>13549</xdr:colOff>
      <xdr:row>18</xdr:row>
      <xdr:rowOff>0</xdr:rowOff>
    </xdr:to>
    <xdr:sp macro="" textlink="">
      <xdr:nvSpPr>
        <xdr:cNvPr id="22" name="Rectangle 21">
          <a:extLst>
            <a:ext uri="{FF2B5EF4-FFF2-40B4-BE49-F238E27FC236}">
              <a16:creationId xmlns:a16="http://schemas.microsoft.com/office/drawing/2014/main" id="{00000000-0008-0000-0B00-000016000000}"/>
            </a:ext>
          </a:extLst>
        </xdr:cNvPr>
        <xdr:cNvSpPr/>
      </xdr:nvSpPr>
      <xdr:spPr>
        <a:xfrm>
          <a:off x="5726196" y="4325471"/>
          <a:ext cx="977265" cy="190500"/>
        </a:xfrm>
        <a:prstGeom prst="rect">
          <a:avLst/>
        </a:prstGeom>
        <a:solidFill>
          <a:schemeClr val="accent2">
            <a:lumMod val="40000"/>
            <a:lumOff val="60000"/>
          </a:schemeClr>
        </a:solidFill>
        <a:ln>
          <a:solidFill>
            <a:schemeClr val="accent6">
              <a:lumMod val="75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Reset</a:t>
          </a:r>
        </a:p>
      </xdr:txBody>
    </xdr:sp>
    <xdr:clientData/>
  </xdr:twoCellAnchor>
  <xdr:twoCellAnchor>
    <xdr:from>
      <xdr:col>7</xdr:col>
      <xdr:colOff>22401</xdr:colOff>
      <xdr:row>17</xdr:row>
      <xdr:rowOff>0</xdr:rowOff>
    </xdr:from>
    <xdr:to>
      <xdr:col>8</xdr:col>
      <xdr:colOff>13549</xdr:colOff>
      <xdr:row>18</xdr:row>
      <xdr:rowOff>0</xdr:rowOff>
    </xdr:to>
    <xdr:sp macro="" textlink="">
      <xdr:nvSpPr>
        <xdr:cNvPr id="23" name="Rectangle 22">
          <a:extLst>
            <a:ext uri="{FF2B5EF4-FFF2-40B4-BE49-F238E27FC236}">
              <a16:creationId xmlns:a16="http://schemas.microsoft.com/office/drawing/2014/main" id="{00000000-0008-0000-0B00-000017000000}"/>
            </a:ext>
          </a:extLst>
        </xdr:cNvPr>
        <xdr:cNvSpPr/>
      </xdr:nvSpPr>
      <xdr:spPr>
        <a:xfrm>
          <a:off x="6712313" y="4325471"/>
          <a:ext cx="977265" cy="19050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8</xdr:col>
      <xdr:colOff>22402</xdr:colOff>
      <xdr:row>17</xdr:row>
      <xdr:rowOff>0</xdr:rowOff>
    </xdr:from>
    <xdr:to>
      <xdr:col>9</xdr:col>
      <xdr:colOff>13549</xdr:colOff>
      <xdr:row>18</xdr:row>
      <xdr:rowOff>0</xdr:rowOff>
    </xdr:to>
    <xdr:sp macro="" textlink="">
      <xdr:nvSpPr>
        <xdr:cNvPr id="24" name="Rectangle 23">
          <a:extLst>
            <a:ext uri="{FF2B5EF4-FFF2-40B4-BE49-F238E27FC236}">
              <a16:creationId xmlns:a16="http://schemas.microsoft.com/office/drawing/2014/main" id="{00000000-0008-0000-0B00-000018000000}"/>
            </a:ext>
          </a:extLst>
        </xdr:cNvPr>
        <xdr:cNvSpPr/>
      </xdr:nvSpPr>
      <xdr:spPr>
        <a:xfrm>
          <a:off x="7698431" y="4325471"/>
          <a:ext cx="977265" cy="190500"/>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8</xdr:col>
      <xdr:colOff>824752</xdr:colOff>
      <xdr:row>1</xdr:row>
      <xdr:rowOff>170330</xdr:rowOff>
    </xdr:from>
    <xdr:to>
      <xdr:col>9</xdr:col>
      <xdr:colOff>3585</xdr:colOff>
      <xdr:row>2</xdr:row>
      <xdr:rowOff>173916</xdr:rowOff>
    </xdr:to>
    <xdr:sp macro="" textlink="">
      <xdr:nvSpPr>
        <xdr:cNvPr id="14" name="Rectangle 13">
          <a:extLst>
            <a:ext uri="{FF2B5EF4-FFF2-40B4-BE49-F238E27FC236}">
              <a16:creationId xmlns:a16="http://schemas.microsoft.com/office/drawing/2014/main" id="{00000000-0008-0000-0B00-00000E000000}"/>
            </a:ext>
          </a:extLst>
        </xdr:cNvPr>
        <xdr:cNvSpPr/>
      </xdr:nvSpPr>
      <xdr:spPr>
        <a:xfrm>
          <a:off x="8668870" y="349624"/>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twoCellAnchor editAs="oneCell">
    <xdr:from>
      <xdr:col>12</xdr:col>
      <xdr:colOff>142086</xdr:colOff>
      <xdr:row>17</xdr:row>
      <xdr:rowOff>147359</xdr:rowOff>
    </xdr:from>
    <xdr:to>
      <xdr:col>23</xdr:col>
      <xdr:colOff>467582</xdr:colOff>
      <xdr:row>51</xdr:row>
      <xdr:rowOff>144873</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1484774" y="4814609"/>
          <a:ext cx="7048558" cy="6204639"/>
        </a:xfrm>
        <a:prstGeom prst="rect">
          <a:avLst/>
        </a:prstGeom>
      </xdr:spPr>
    </xdr:pic>
    <xdr:clientData/>
  </xdr:twoCellAnchor>
  <xdr:twoCellAnchor editAs="oneCell">
    <xdr:from>
      <xdr:col>24</xdr:col>
      <xdr:colOff>97914</xdr:colOff>
      <xdr:row>17</xdr:row>
      <xdr:rowOff>64900</xdr:rowOff>
    </xdr:from>
    <xdr:to>
      <xdr:col>33</xdr:col>
      <xdr:colOff>75212</xdr:colOff>
      <xdr:row>47</xdr:row>
      <xdr:rowOff>17215</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18774852" y="4732150"/>
          <a:ext cx="5477985" cy="5429190"/>
        </a:xfrm>
        <a:prstGeom prst="rect">
          <a:avLst/>
        </a:prstGeom>
      </xdr:spPr>
    </xdr:pic>
    <xdr:clientData/>
  </xdr:twoCellAnchor>
  <xdr:twoCellAnchor editAs="oneCell">
    <xdr:from>
      <xdr:col>24</xdr:col>
      <xdr:colOff>73300</xdr:colOff>
      <xdr:row>46</xdr:row>
      <xdr:rowOff>144042</xdr:rowOff>
    </xdr:from>
    <xdr:to>
      <xdr:col>33</xdr:col>
      <xdr:colOff>47718</xdr:colOff>
      <xdr:row>83</xdr:row>
      <xdr:rowOff>48592</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3"/>
        <a:stretch>
          <a:fillRect/>
        </a:stretch>
      </xdr:blipFill>
      <xdr:spPr>
        <a:xfrm>
          <a:off x="18750238" y="10105605"/>
          <a:ext cx="5475105" cy="6659362"/>
        </a:xfrm>
        <a:prstGeom prst="rect">
          <a:avLst/>
        </a:prstGeom>
      </xdr:spPr>
    </xdr:pic>
    <xdr:clientData/>
  </xdr:twoCellAnchor>
  <xdr:twoCellAnchor editAs="oneCell">
    <xdr:from>
      <xdr:col>24</xdr:col>
      <xdr:colOff>128565</xdr:colOff>
      <xdr:row>83</xdr:row>
      <xdr:rowOff>58355</xdr:rowOff>
    </xdr:from>
    <xdr:to>
      <xdr:col>33</xdr:col>
      <xdr:colOff>63125</xdr:colOff>
      <xdr:row>113</xdr:row>
      <xdr:rowOff>167904</xdr:rowOff>
    </xdr:to>
    <xdr:pic>
      <xdr:nvPicPr>
        <xdr:cNvPr id="5" name="Pictur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4"/>
        <a:stretch>
          <a:fillRect/>
        </a:stretch>
      </xdr:blipFill>
      <xdr:spPr>
        <a:xfrm>
          <a:off x="18805503" y="16774730"/>
          <a:ext cx="5435247" cy="5586424"/>
        </a:xfrm>
        <a:prstGeom prst="rect">
          <a:avLst/>
        </a:prstGeom>
      </xdr:spPr>
    </xdr:pic>
    <xdr:clientData/>
  </xdr:twoCellAnchor>
  <xdr:twoCellAnchor editAs="oneCell">
    <xdr:from>
      <xdr:col>24</xdr:col>
      <xdr:colOff>123357</xdr:colOff>
      <xdr:row>113</xdr:row>
      <xdr:rowOff>155947</xdr:rowOff>
    </xdr:from>
    <xdr:to>
      <xdr:col>33</xdr:col>
      <xdr:colOff>75084</xdr:colOff>
      <xdr:row>148</xdr:row>
      <xdr:rowOff>49298</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5"/>
        <a:stretch>
          <a:fillRect/>
        </a:stretch>
      </xdr:blipFill>
      <xdr:spPr>
        <a:xfrm>
          <a:off x="18800295" y="22349197"/>
          <a:ext cx="5452414" cy="6957726"/>
        </a:xfrm>
        <a:prstGeom prst="rect">
          <a:avLst/>
        </a:prstGeom>
      </xdr:spPr>
    </xdr:pic>
    <xdr:clientData/>
  </xdr:twoCellAnchor>
  <xdr:twoCellAnchor editAs="oneCell">
    <xdr:from>
      <xdr:col>24</xdr:col>
      <xdr:colOff>79001</xdr:colOff>
      <xdr:row>148</xdr:row>
      <xdr:rowOff>163043</xdr:rowOff>
    </xdr:from>
    <xdr:to>
      <xdr:col>33</xdr:col>
      <xdr:colOff>79001</xdr:colOff>
      <xdr:row>156</xdr:row>
      <xdr:rowOff>151699</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6"/>
        <a:stretch>
          <a:fillRect/>
        </a:stretch>
      </xdr:blipFill>
      <xdr:spPr>
        <a:xfrm>
          <a:off x="18755939" y="29420668"/>
          <a:ext cx="5500687" cy="144915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6</xdr:col>
      <xdr:colOff>349612</xdr:colOff>
      <xdr:row>8</xdr:row>
      <xdr:rowOff>8965</xdr:rowOff>
    </xdr:from>
    <xdr:to>
      <xdr:col>8</xdr:col>
      <xdr:colOff>10747</xdr:colOff>
      <xdr:row>8</xdr:row>
      <xdr:rowOff>191845</xdr:rowOff>
    </xdr:to>
    <xdr:sp macro="" textlink="">
      <xdr:nvSpPr>
        <xdr:cNvPr id="2" name="Rectangle 1">
          <a:extLst>
            <a:ext uri="{FF2B5EF4-FFF2-40B4-BE49-F238E27FC236}">
              <a16:creationId xmlns:a16="http://schemas.microsoft.com/office/drawing/2014/main" id="{00000000-0008-0000-0C00-000002000000}"/>
            </a:ext>
          </a:extLst>
        </xdr:cNvPr>
        <xdr:cNvSpPr/>
      </xdr:nvSpPr>
      <xdr:spPr>
        <a:xfrm>
          <a:off x="8471636" y="2680447"/>
          <a:ext cx="1005840" cy="182880"/>
        </a:xfrm>
        <a:prstGeom prst="rect">
          <a:avLst/>
        </a:prstGeom>
        <a:solidFill>
          <a:schemeClr val="accent6">
            <a:lumMod val="75000"/>
          </a:schemeClr>
        </a:solidFill>
        <a:ln>
          <a:solidFill>
            <a:schemeClr val="accent6">
              <a:lumMod val="75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System</a:t>
          </a:r>
        </a:p>
      </xdr:txBody>
    </xdr:sp>
    <xdr:clientData/>
  </xdr:twoCellAnchor>
  <xdr:twoCellAnchor>
    <xdr:from>
      <xdr:col>8</xdr:col>
      <xdr:colOff>18367</xdr:colOff>
      <xdr:row>8</xdr:row>
      <xdr:rowOff>8965</xdr:rowOff>
    </xdr:from>
    <xdr:to>
      <xdr:col>9</xdr:col>
      <xdr:colOff>441501</xdr:colOff>
      <xdr:row>8</xdr:row>
      <xdr:rowOff>191845</xdr:rowOff>
    </xdr:to>
    <xdr:sp macro="" textlink="">
      <xdr:nvSpPr>
        <xdr:cNvPr id="3" name="Rectangle 2">
          <a:extLst>
            <a:ext uri="{FF2B5EF4-FFF2-40B4-BE49-F238E27FC236}">
              <a16:creationId xmlns:a16="http://schemas.microsoft.com/office/drawing/2014/main" id="{00000000-0008-0000-0C00-000003000000}"/>
            </a:ext>
          </a:extLst>
        </xdr:cNvPr>
        <xdr:cNvSpPr/>
      </xdr:nvSpPr>
      <xdr:spPr>
        <a:xfrm>
          <a:off x="9485096" y="2680447"/>
          <a:ext cx="100584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9</xdr:col>
      <xdr:colOff>449121</xdr:colOff>
      <xdr:row>8</xdr:row>
      <xdr:rowOff>8965</xdr:rowOff>
    </xdr:from>
    <xdr:to>
      <xdr:col>11</xdr:col>
      <xdr:colOff>2678</xdr:colOff>
      <xdr:row>8</xdr:row>
      <xdr:rowOff>191845</xdr:rowOff>
    </xdr:to>
    <xdr:sp macro="" textlink="">
      <xdr:nvSpPr>
        <xdr:cNvPr id="4" name="Rectangle 3">
          <a:extLst>
            <a:ext uri="{FF2B5EF4-FFF2-40B4-BE49-F238E27FC236}">
              <a16:creationId xmlns:a16="http://schemas.microsoft.com/office/drawing/2014/main" id="{00000000-0008-0000-0C00-000004000000}"/>
            </a:ext>
          </a:extLst>
        </xdr:cNvPr>
        <xdr:cNvSpPr/>
      </xdr:nvSpPr>
      <xdr:spPr>
        <a:xfrm>
          <a:off x="10498556" y="2680447"/>
          <a:ext cx="1005840" cy="182880"/>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6</xdr:col>
      <xdr:colOff>349635</xdr:colOff>
      <xdr:row>16</xdr:row>
      <xdr:rowOff>0</xdr:rowOff>
    </xdr:from>
    <xdr:to>
      <xdr:col>8</xdr:col>
      <xdr:colOff>10770</xdr:colOff>
      <xdr:row>17</xdr:row>
      <xdr:rowOff>3586</xdr:rowOff>
    </xdr:to>
    <xdr:sp macro="" textlink="">
      <xdr:nvSpPr>
        <xdr:cNvPr id="5" name="Rectangle 4">
          <a:extLst>
            <a:ext uri="{FF2B5EF4-FFF2-40B4-BE49-F238E27FC236}">
              <a16:creationId xmlns:a16="http://schemas.microsoft.com/office/drawing/2014/main" id="{00000000-0008-0000-0C00-000005000000}"/>
            </a:ext>
          </a:extLst>
        </xdr:cNvPr>
        <xdr:cNvSpPr/>
      </xdr:nvSpPr>
      <xdr:spPr>
        <a:xfrm>
          <a:off x="8471659" y="5369859"/>
          <a:ext cx="1005840" cy="182880"/>
        </a:xfrm>
        <a:prstGeom prst="rect">
          <a:avLst/>
        </a:prstGeom>
        <a:solidFill>
          <a:schemeClr val="accent6">
            <a:lumMod val="75000"/>
          </a:schemeClr>
        </a:solidFill>
        <a:ln>
          <a:solidFill>
            <a:schemeClr val="accent6">
              <a:lumMod val="75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System</a:t>
          </a:r>
        </a:p>
      </xdr:txBody>
    </xdr:sp>
    <xdr:clientData/>
  </xdr:twoCellAnchor>
  <xdr:twoCellAnchor>
    <xdr:from>
      <xdr:col>8</xdr:col>
      <xdr:colOff>18390</xdr:colOff>
      <xdr:row>16</xdr:row>
      <xdr:rowOff>0</xdr:rowOff>
    </xdr:from>
    <xdr:to>
      <xdr:col>9</xdr:col>
      <xdr:colOff>441524</xdr:colOff>
      <xdr:row>17</xdr:row>
      <xdr:rowOff>3586</xdr:rowOff>
    </xdr:to>
    <xdr:sp macro="" textlink="">
      <xdr:nvSpPr>
        <xdr:cNvPr id="6" name="Rectangle 5">
          <a:extLst>
            <a:ext uri="{FF2B5EF4-FFF2-40B4-BE49-F238E27FC236}">
              <a16:creationId xmlns:a16="http://schemas.microsoft.com/office/drawing/2014/main" id="{00000000-0008-0000-0C00-000006000000}"/>
            </a:ext>
          </a:extLst>
        </xdr:cNvPr>
        <xdr:cNvSpPr/>
      </xdr:nvSpPr>
      <xdr:spPr>
        <a:xfrm>
          <a:off x="9485119" y="5369859"/>
          <a:ext cx="100584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9</xdr:col>
      <xdr:colOff>449144</xdr:colOff>
      <xdr:row>16</xdr:row>
      <xdr:rowOff>0</xdr:rowOff>
    </xdr:from>
    <xdr:to>
      <xdr:col>11</xdr:col>
      <xdr:colOff>2701</xdr:colOff>
      <xdr:row>17</xdr:row>
      <xdr:rowOff>3586</xdr:rowOff>
    </xdr:to>
    <xdr:sp macro="" textlink="">
      <xdr:nvSpPr>
        <xdr:cNvPr id="7" name="Rectangle 6">
          <a:extLst>
            <a:ext uri="{FF2B5EF4-FFF2-40B4-BE49-F238E27FC236}">
              <a16:creationId xmlns:a16="http://schemas.microsoft.com/office/drawing/2014/main" id="{00000000-0008-0000-0C00-000007000000}"/>
            </a:ext>
          </a:extLst>
        </xdr:cNvPr>
        <xdr:cNvSpPr/>
      </xdr:nvSpPr>
      <xdr:spPr>
        <a:xfrm>
          <a:off x="10498579" y="5369859"/>
          <a:ext cx="1005840" cy="182880"/>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10</xdr:col>
      <xdr:colOff>528918</xdr:colOff>
      <xdr:row>2</xdr:row>
      <xdr:rowOff>0</xdr:rowOff>
    </xdr:from>
    <xdr:to>
      <xdr:col>10</xdr:col>
      <xdr:colOff>711798</xdr:colOff>
      <xdr:row>3</xdr:row>
      <xdr:rowOff>3586</xdr:rowOff>
    </xdr:to>
    <xdr:sp macro="" textlink="">
      <xdr:nvSpPr>
        <xdr:cNvPr id="9" name="Rectangle 8">
          <a:extLst>
            <a:ext uri="{FF2B5EF4-FFF2-40B4-BE49-F238E27FC236}">
              <a16:creationId xmlns:a16="http://schemas.microsoft.com/office/drawing/2014/main" id="{00000000-0008-0000-0C00-000009000000}"/>
            </a:ext>
          </a:extLst>
        </xdr:cNvPr>
        <xdr:cNvSpPr/>
      </xdr:nvSpPr>
      <xdr:spPr>
        <a:xfrm>
          <a:off x="10461812" y="358588"/>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twoCellAnchor editAs="oneCell">
    <xdr:from>
      <xdr:col>21</xdr:col>
      <xdr:colOff>358588</xdr:colOff>
      <xdr:row>23</xdr:row>
      <xdr:rowOff>53788</xdr:rowOff>
    </xdr:from>
    <xdr:to>
      <xdr:col>30</xdr:col>
      <xdr:colOff>441284</xdr:colOff>
      <xdr:row>45</xdr:row>
      <xdr:rowOff>138448</xdr:rowOff>
    </xdr:to>
    <xdr:pic>
      <xdr:nvPicPr>
        <xdr:cNvPr id="8" name="Picture 7">
          <a:extLst>
            <a:ext uri="{FF2B5EF4-FFF2-40B4-BE49-F238E27FC236}">
              <a16:creationId xmlns:a16="http://schemas.microsoft.com/office/drawing/2014/main" id="{00000000-0008-0000-0C00-000008000000}"/>
            </a:ext>
          </a:extLst>
        </xdr:cNvPr>
        <xdr:cNvPicPr>
          <a:picLocks noChangeAspect="1"/>
        </xdr:cNvPicPr>
      </xdr:nvPicPr>
      <xdr:blipFill>
        <a:blip xmlns:r="http://schemas.openxmlformats.org/officeDocument/2006/relationships" r:embed="rId1"/>
        <a:stretch>
          <a:fillRect/>
        </a:stretch>
      </xdr:blipFill>
      <xdr:spPr>
        <a:xfrm>
          <a:off x="17947341" y="7530353"/>
          <a:ext cx="6295238" cy="4038095"/>
        </a:xfrm>
        <a:prstGeom prst="rect">
          <a:avLst/>
        </a:prstGeom>
      </xdr:spPr>
    </xdr:pic>
    <xdr:clientData/>
  </xdr:twoCellAnchor>
  <xdr:twoCellAnchor editAs="oneCell">
    <xdr:from>
      <xdr:col>21</xdr:col>
      <xdr:colOff>358588</xdr:colOff>
      <xdr:row>45</xdr:row>
      <xdr:rowOff>107576</xdr:rowOff>
    </xdr:from>
    <xdr:to>
      <xdr:col>30</xdr:col>
      <xdr:colOff>422236</xdr:colOff>
      <xdr:row>83</xdr:row>
      <xdr:rowOff>18767</xdr:rowOff>
    </xdr:to>
    <xdr:pic>
      <xdr:nvPicPr>
        <xdr:cNvPr id="10" name="Picture 9">
          <a:extLst>
            <a:ext uri="{FF2B5EF4-FFF2-40B4-BE49-F238E27FC236}">
              <a16:creationId xmlns:a16="http://schemas.microsoft.com/office/drawing/2014/main" id="{00000000-0008-0000-0C00-00000A000000}"/>
            </a:ext>
          </a:extLst>
        </xdr:cNvPr>
        <xdr:cNvPicPr>
          <a:picLocks noChangeAspect="1"/>
        </xdr:cNvPicPr>
      </xdr:nvPicPr>
      <xdr:blipFill>
        <a:blip xmlns:r="http://schemas.openxmlformats.org/officeDocument/2006/relationships" r:embed="rId2"/>
        <a:stretch>
          <a:fillRect/>
        </a:stretch>
      </xdr:blipFill>
      <xdr:spPr>
        <a:xfrm>
          <a:off x="17947341" y="11537576"/>
          <a:ext cx="6276190" cy="6733333"/>
        </a:xfrm>
        <a:prstGeom prst="rect">
          <a:avLst/>
        </a:prstGeom>
      </xdr:spPr>
    </xdr:pic>
    <xdr:clientData/>
  </xdr:twoCellAnchor>
  <xdr:twoCellAnchor editAs="oneCell">
    <xdr:from>
      <xdr:col>21</xdr:col>
      <xdr:colOff>349624</xdr:colOff>
      <xdr:row>82</xdr:row>
      <xdr:rowOff>125506</xdr:rowOff>
    </xdr:from>
    <xdr:to>
      <xdr:col>30</xdr:col>
      <xdr:colOff>451368</xdr:colOff>
      <xdr:row>95</xdr:row>
      <xdr:rowOff>175635</xdr:rowOff>
    </xdr:to>
    <xdr:pic>
      <xdr:nvPicPr>
        <xdr:cNvPr id="11" name="Picture 10">
          <a:extLst>
            <a:ext uri="{FF2B5EF4-FFF2-40B4-BE49-F238E27FC236}">
              <a16:creationId xmlns:a16="http://schemas.microsoft.com/office/drawing/2014/main" id="{00000000-0008-0000-0C00-00000B000000}"/>
            </a:ext>
          </a:extLst>
        </xdr:cNvPr>
        <xdr:cNvPicPr>
          <a:picLocks noChangeAspect="1"/>
        </xdr:cNvPicPr>
      </xdr:nvPicPr>
      <xdr:blipFill>
        <a:blip xmlns:r="http://schemas.openxmlformats.org/officeDocument/2006/relationships" r:embed="rId3"/>
        <a:stretch>
          <a:fillRect/>
        </a:stretch>
      </xdr:blipFill>
      <xdr:spPr>
        <a:xfrm>
          <a:off x="17938377" y="18198353"/>
          <a:ext cx="6314286" cy="2380952"/>
        </a:xfrm>
        <a:prstGeom prst="rect">
          <a:avLst/>
        </a:prstGeom>
      </xdr:spPr>
    </xdr:pic>
    <xdr:clientData/>
  </xdr:twoCellAnchor>
  <xdr:twoCellAnchor editAs="oneCell">
    <xdr:from>
      <xdr:col>21</xdr:col>
      <xdr:colOff>367553</xdr:colOff>
      <xdr:row>95</xdr:row>
      <xdr:rowOff>125504</xdr:rowOff>
    </xdr:from>
    <xdr:to>
      <xdr:col>30</xdr:col>
      <xdr:colOff>440725</xdr:colOff>
      <xdr:row>128</xdr:row>
      <xdr:rowOff>14910</xdr:rowOff>
    </xdr:to>
    <xdr:pic>
      <xdr:nvPicPr>
        <xdr:cNvPr id="12" name="Picture 11">
          <a:extLst>
            <a:ext uri="{FF2B5EF4-FFF2-40B4-BE49-F238E27FC236}">
              <a16:creationId xmlns:a16="http://schemas.microsoft.com/office/drawing/2014/main" id="{00000000-0008-0000-0C00-00000C000000}"/>
            </a:ext>
          </a:extLst>
        </xdr:cNvPr>
        <xdr:cNvPicPr>
          <a:picLocks noChangeAspect="1"/>
        </xdr:cNvPicPr>
      </xdr:nvPicPr>
      <xdr:blipFill>
        <a:blip xmlns:r="http://schemas.openxmlformats.org/officeDocument/2006/relationships" r:embed="rId4"/>
        <a:stretch>
          <a:fillRect/>
        </a:stretch>
      </xdr:blipFill>
      <xdr:spPr>
        <a:xfrm>
          <a:off x="17956306" y="20529175"/>
          <a:ext cx="6285714" cy="620952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26895</xdr:colOff>
      <xdr:row>16</xdr:row>
      <xdr:rowOff>0</xdr:rowOff>
    </xdr:from>
    <xdr:to>
      <xdr:col>7</xdr:col>
      <xdr:colOff>1215615</xdr:colOff>
      <xdr:row>17</xdr:row>
      <xdr:rowOff>3586</xdr:rowOff>
    </xdr:to>
    <xdr:sp macro="" textlink="">
      <xdr:nvSpPr>
        <xdr:cNvPr id="2" name="Rectangle 1">
          <a:extLst>
            <a:ext uri="{FF2B5EF4-FFF2-40B4-BE49-F238E27FC236}">
              <a16:creationId xmlns:a16="http://schemas.microsoft.com/office/drawing/2014/main" id="{00000000-0008-0000-0D00-000002000000}"/>
            </a:ext>
          </a:extLst>
        </xdr:cNvPr>
        <xdr:cNvSpPr/>
      </xdr:nvSpPr>
      <xdr:spPr>
        <a:xfrm>
          <a:off x="7530354" y="5172635"/>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7</xdr:col>
      <xdr:colOff>1219193</xdr:colOff>
      <xdr:row>16</xdr:row>
      <xdr:rowOff>8964</xdr:rowOff>
    </xdr:from>
    <xdr:to>
      <xdr:col>9</xdr:col>
      <xdr:colOff>0</xdr:colOff>
      <xdr:row>17</xdr:row>
      <xdr:rowOff>8965</xdr:rowOff>
    </xdr:to>
    <xdr:sp macro="" textlink="">
      <xdr:nvSpPr>
        <xdr:cNvPr id="3" name="Rectangle 2">
          <a:extLst>
            <a:ext uri="{FF2B5EF4-FFF2-40B4-BE49-F238E27FC236}">
              <a16:creationId xmlns:a16="http://schemas.microsoft.com/office/drawing/2014/main" id="{00000000-0008-0000-0D00-000003000000}"/>
            </a:ext>
          </a:extLst>
        </xdr:cNvPr>
        <xdr:cNvSpPr/>
      </xdr:nvSpPr>
      <xdr:spPr>
        <a:xfrm>
          <a:off x="8722652" y="6768352"/>
          <a:ext cx="1380572" cy="17929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7</xdr:col>
      <xdr:colOff>35860</xdr:colOff>
      <xdr:row>29</xdr:row>
      <xdr:rowOff>0</xdr:rowOff>
    </xdr:from>
    <xdr:to>
      <xdr:col>7</xdr:col>
      <xdr:colOff>1224580</xdr:colOff>
      <xdr:row>30</xdr:row>
      <xdr:rowOff>3586</xdr:rowOff>
    </xdr:to>
    <xdr:sp macro="" textlink="">
      <xdr:nvSpPr>
        <xdr:cNvPr id="4" name="Rectangle 3">
          <a:extLst>
            <a:ext uri="{FF2B5EF4-FFF2-40B4-BE49-F238E27FC236}">
              <a16:creationId xmlns:a16="http://schemas.microsoft.com/office/drawing/2014/main" id="{00000000-0008-0000-0D00-000004000000}"/>
            </a:ext>
          </a:extLst>
        </xdr:cNvPr>
        <xdr:cNvSpPr/>
      </xdr:nvSpPr>
      <xdr:spPr>
        <a:xfrm>
          <a:off x="7539319" y="9412941"/>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7</xdr:col>
      <xdr:colOff>1228158</xdr:colOff>
      <xdr:row>29</xdr:row>
      <xdr:rowOff>8964</xdr:rowOff>
    </xdr:from>
    <xdr:to>
      <xdr:col>9</xdr:col>
      <xdr:colOff>5818</xdr:colOff>
      <xdr:row>30</xdr:row>
      <xdr:rowOff>3585</xdr:rowOff>
    </xdr:to>
    <xdr:sp macro="" textlink="">
      <xdr:nvSpPr>
        <xdr:cNvPr id="5" name="Rectangle 4">
          <a:extLst>
            <a:ext uri="{FF2B5EF4-FFF2-40B4-BE49-F238E27FC236}">
              <a16:creationId xmlns:a16="http://schemas.microsoft.com/office/drawing/2014/main" id="{00000000-0008-0000-0D00-000005000000}"/>
            </a:ext>
          </a:extLst>
        </xdr:cNvPr>
        <xdr:cNvSpPr/>
      </xdr:nvSpPr>
      <xdr:spPr>
        <a:xfrm>
          <a:off x="8731617" y="9421905"/>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mc:AlternateContent xmlns:mc="http://schemas.openxmlformats.org/markup-compatibility/2006">
    <mc:Choice xmlns:a14="http://schemas.microsoft.com/office/drawing/2010/main" Requires="a14">
      <xdr:twoCellAnchor editAs="oneCell">
        <xdr:from>
          <xdr:col>4</xdr:col>
          <xdr:colOff>66675</xdr:colOff>
          <xdr:row>12</xdr:row>
          <xdr:rowOff>104775</xdr:rowOff>
        </xdr:from>
        <xdr:to>
          <xdr:col>4</xdr:col>
          <xdr:colOff>885825</xdr:colOff>
          <xdr:row>12</xdr:row>
          <xdr:rowOff>295275</xdr:rowOff>
        </xdr:to>
        <xdr:sp macro="" textlink="">
          <xdr:nvSpPr>
            <xdr:cNvPr id="107522" name="Drop Down 2" hidden="1">
              <a:extLst>
                <a:ext uri="{63B3BB69-23CF-44E3-9099-C40C66FF867C}">
                  <a14:compatExt spid="_x0000_s107522"/>
                </a:ext>
                <a:ext uri="{FF2B5EF4-FFF2-40B4-BE49-F238E27FC236}">
                  <a16:creationId xmlns:a16="http://schemas.microsoft.com/office/drawing/2014/main" id="{00000000-0008-0000-0D00-000002A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25</xdr:row>
          <xdr:rowOff>104775</xdr:rowOff>
        </xdr:from>
        <xdr:to>
          <xdr:col>4</xdr:col>
          <xdr:colOff>885825</xdr:colOff>
          <xdr:row>25</xdr:row>
          <xdr:rowOff>295275</xdr:rowOff>
        </xdr:to>
        <xdr:sp macro="" textlink="">
          <xdr:nvSpPr>
            <xdr:cNvPr id="107523" name="Drop Down 3" hidden="1">
              <a:extLst>
                <a:ext uri="{63B3BB69-23CF-44E3-9099-C40C66FF867C}">
                  <a14:compatExt spid="_x0000_s107523"/>
                </a:ext>
                <a:ext uri="{FF2B5EF4-FFF2-40B4-BE49-F238E27FC236}">
                  <a16:creationId xmlns:a16="http://schemas.microsoft.com/office/drawing/2014/main" id="{00000000-0008-0000-0D00-000003A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8</xdr:col>
      <xdr:colOff>573742</xdr:colOff>
      <xdr:row>2</xdr:row>
      <xdr:rowOff>8965</xdr:rowOff>
    </xdr:from>
    <xdr:to>
      <xdr:col>8</xdr:col>
      <xdr:colOff>756622</xdr:colOff>
      <xdr:row>3</xdr:row>
      <xdr:rowOff>12551</xdr:rowOff>
    </xdr:to>
    <xdr:sp macro="" textlink="">
      <xdr:nvSpPr>
        <xdr:cNvPr id="10" name="Rectangle 9">
          <a:extLst>
            <a:ext uri="{FF2B5EF4-FFF2-40B4-BE49-F238E27FC236}">
              <a16:creationId xmlns:a16="http://schemas.microsoft.com/office/drawing/2014/main" id="{00000000-0008-0000-0D00-00000A000000}"/>
            </a:ext>
          </a:extLst>
        </xdr:cNvPr>
        <xdr:cNvSpPr/>
      </xdr:nvSpPr>
      <xdr:spPr>
        <a:xfrm>
          <a:off x="9879107" y="546847"/>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8</xdr:col>
      <xdr:colOff>35833</xdr:colOff>
      <xdr:row>11</xdr:row>
      <xdr:rowOff>0</xdr:rowOff>
    </xdr:from>
    <xdr:to>
      <xdr:col>9</xdr:col>
      <xdr:colOff>417730</xdr:colOff>
      <xdr:row>12</xdr:row>
      <xdr:rowOff>3586</xdr:rowOff>
    </xdr:to>
    <xdr:sp macro="" textlink="">
      <xdr:nvSpPr>
        <xdr:cNvPr id="4" name="Rectangle 3">
          <a:extLst>
            <a:ext uri="{FF2B5EF4-FFF2-40B4-BE49-F238E27FC236}">
              <a16:creationId xmlns:a16="http://schemas.microsoft.com/office/drawing/2014/main" id="{00000000-0008-0000-0E00-000004000000}"/>
            </a:ext>
          </a:extLst>
        </xdr:cNvPr>
        <xdr:cNvSpPr/>
      </xdr:nvSpPr>
      <xdr:spPr>
        <a:xfrm>
          <a:off x="7906845" y="2501153"/>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9</xdr:col>
      <xdr:colOff>421308</xdr:colOff>
      <xdr:row>11</xdr:row>
      <xdr:rowOff>8964</xdr:rowOff>
    </xdr:from>
    <xdr:to>
      <xdr:col>11</xdr:col>
      <xdr:colOff>5791</xdr:colOff>
      <xdr:row>12</xdr:row>
      <xdr:rowOff>3585</xdr:rowOff>
    </xdr:to>
    <xdr:sp macro="" textlink="">
      <xdr:nvSpPr>
        <xdr:cNvPr id="5" name="Rectangle 4">
          <a:extLst>
            <a:ext uri="{FF2B5EF4-FFF2-40B4-BE49-F238E27FC236}">
              <a16:creationId xmlns:a16="http://schemas.microsoft.com/office/drawing/2014/main" id="{00000000-0008-0000-0E00-000005000000}"/>
            </a:ext>
          </a:extLst>
        </xdr:cNvPr>
        <xdr:cNvSpPr/>
      </xdr:nvSpPr>
      <xdr:spPr>
        <a:xfrm>
          <a:off x="9099143" y="2510117"/>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8</xdr:col>
      <xdr:colOff>35833</xdr:colOff>
      <xdr:row>20</xdr:row>
      <xdr:rowOff>0</xdr:rowOff>
    </xdr:from>
    <xdr:to>
      <xdr:col>9</xdr:col>
      <xdr:colOff>417730</xdr:colOff>
      <xdr:row>21</xdr:row>
      <xdr:rowOff>3586</xdr:rowOff>
    </xdr:to>
    <xdr:sp macro="" textlink="">
      <xdr:nvSpPr>
        <xdr:cNvPr id="6" name="Rectangle 5">
          <a:extLst>
            <a:ext uri="{FF2B5EF4-FFF2-40B4-BE49-F238E27FC236}">
              <a16:creationId xmlns:a16="http://schemas.microsoft.com/office/drawing/2014/main" id="{00000000-0008-0000-0E00-000006000000}"/>
            </a:ext>
          </a:extLst>
        </xdr:cNvPr>
        <xdr:cNvSpPr/>
      </xdr:nvSpPr>
      <xdr:spPr>
        <a:xfrm>
          <a:off x="7906845" y="4464424"/>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9</xdr:col>
      <xdr:colOff>421308</xdr:colOff>
      <xdr:row>20</xdr:row>
      <xdr:rowOff>8964</xdr:rowOff>
    </xdr:from>
    <xdr:to>
      <xdr:col>11</xdr:col>
      <xdr:colOff>5791</xdr:colOff>
      <xdr:row>21</xdr:row>
      <xdr:rowOff>3585</xdr:rowOff>
    </xdr:to>
    <xdr:sp macro="" textlink="">
      <xdr:nvSpPr>
        <xdr:cNvPr id="7" name="Rectangle 6">
          <a:extLst>
            <a:ext uri="{FF2B5EF4-FFF2-40B4-BE49-F238E27FC236}">
              <a16:creationId xmlns:a16="http://schemas.microsoft.com/office/drawing/2014/main" id="{00000000-0008-0000-0E00-000007000000}"/>
            </a:ext>
          </a:extLst>
        </xdr:cNvPr>
        <xdr:cNvSpPr/>
      </xdr:nvSpPr>
      <xdr:spPr>
        <a:xfrm>
          <a:off x="9099143" y="4473388"/>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8</xdr:col>
      <xdr:colOff>35833</xdr:colOff>
      <xdr:row>9</xdr:row>
      <xdr:rowOff>0</xdr:rowOff>
    </xdr:from>
    <xdr:to>
      <xdr:col>9</xdr:col>
      <xdr:colOff>417730</xdr:colOff>
      <xdr:row>10</xdr:row>
      <xdr:rowOff>3586</xdr:rowOff>
    </xdr:to>
    <xdr:sp macro="" textlink="">
      <xdr:nvSpPr>
        <xdr:cNvPr id="8" name="Rectangle 7">
          <a:extLst>
            <a:ext uri="{FF2B5EF4-FFF2-40B4-BE49-F238E27FC236}">
              <a16:creationId xmlns:a16="http://schemas.microsoft.com/office/drawing/2014/main" id="{00000000-0008-0000-0E00-000008000000}"/>
            </a:ext>
          </a:extLst>
        </xdr:cNvPr>
        <xdr:cNvSpPr/>
      </xdr:nvSpPr>
      <xdr:spPr>
        <a:xfrm>
          <a:off x="7906845" y="2142565"/>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9</xdr:col>
      <xdr:colOff>421308</xdr:colOff>
      <xdr:row>9</xdr:row>
      <xdr:rowOff>8964</xdr:rowOff>
    </xdr:from>
    <xdr:to>
      <xdr:col>11</xdr:col>
      <xdr:colOff>5791</xdr:colOff>
      <xdr:row>10</xdr:row>
      <xdr:rowOff>3585</xdr:rowOff>
    </xdr:to>
    <xdr:sp macro="" textlink="">
      <xdr:nvSpPr>
        <xdr:cNvPr id="9" name="Rectangle 8">
          <a:extLst>
            <a:ext uri="{FF2B5EF4-FFF2-40B4-BE49-F238E27FC236}">
              <a16:creationId xmlns:a16="http://schemas.microsoft.com/office/drawing/2014/main" id="{00000000-0008-0000-0E00-000009000000}"/>
            </a:ext>
          </a:extLst>
        </xdr:cNvPr>
        <xdr:cNvSpPr/>
      </xdr:nvSpPr>
      <xdr:spPr>
        <a:xfrm>
          <a:off x="9099143" y="2151529"/>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8</xdr:col>
      <xdr:colOff>26868</xdr:colOff>
      <xdr:row>18</xdr:row>
      <xdr:rowOff>0</xdr:rowOff>
    </xdr:from>
    <xdr:to>
      <xdr:col>9</xdr:col>
      <xdr:colOff>408765</xdr:colOff>
      <xdr:row>19</xdr:row>
      <xdr:rowOff>3586</xdr:rowOff>
    </xdr:to>
    <xdr:sp macro="" textlink="">
      <xdr:nvSpPr>
        <xdr:cNvPr id="10" name="Rectangle 9">
          <a:extLst>
            <a:ext uri="{FF2B5EF4-FFF2-40B4-BE49-F238E27FC236}">
              <a16:creationId xmlns:a16="http://schemas.microsoft.com/office/drawing/2014/main" id="{00000000-0008-0000-0E00-00000A000000}"/>
            </a:ext>
          </a:extLst>
        </xdr:cNvPr>
        <xdr:cNvSpPr/>
      </xdr:nvSpPr>
      <xdr:spPr>
        <a:xfrm>
          <a:off x="7897880" y="4105835"/>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9</xdr:col>
      <xdr:colOff>412343</xdr:colOff>
      <xdr:row>18</xdr:row>
      <xdr:rowOff>8964</xdr:rowOff>
    </xdr:from>
    <xdr:to>
      <xdr:col>10</xdr:col>
      <xdr:colOff>803649</xdr:colOff>
      <xdr:row>19</xdr:row>
      <xdr:rowOff>3585</xdr:rowOff>
    </xdr:to>
    <xdr:sp macro="" textlink="">
      <xdr:nvSpPr>
        <xdr:cNvPr id="11" name="Rectangle 10">
          <a:extLst>
            <a:ext uri="{FF2B5EF4-FFF2-40B4-BE49-F238E27FC236}">
              <a16:creationId xmlns:a16="http://schemas.microsoft.com/office/drawing/2014/main" id="{00000000-0008-0000-0E00-00000B000000}"/>
            </a:ext>
          </a:extLst>
        </xdr:cNvPr>
        <xdr:cNvSpPr/>
      </xdr:nvSpPr>
      <xdr:spPr>
        <a:xfrm>
          <a:off x="9090178" y="4114799"/>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9</xdr:col>
      <xdr:colOff>421308</xdr:colOff>
      <xdr:row>18</xdr:row>
      <xdr:rowOff>8964</xdr:rowOff>
    </xdr:from>
    <xdr:to>
      <xdr:col>11</xdr:col>
      <xdr:colOff>5791</xdr:colOff>
      <xdr:row>19</xdr:row>
      <xdr:rowOff>3585</xdr:rowOff>
    </xdr:to>
    <xdr:sp macro="" textlink="">
      <xdr:nvSpPr>
        <xdr:cNvPr id="12" name="Rectangle 11">
          <a:extLst>
            <a:ext uri="{FF2B5EF4-FFF2-40B4-BE49-F238E27FC236}">
              <a16:creationId xmlns:a16="http://schemas.microsoft.com/office/drawing/2014/main" id="{00000000-0008-0000-0E00-00000C000000}"/>
            </a:ext>
          </a:extLst>
        </xdr:cNvPr>
        <xdr:cNvSpPr/>
      </xdr:nvSpPr>
      <xdr:spPr>
        <a:xfrm>
          <a:off x="9959755" y="3200399"/>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mc:AlternateContent xmlns:mc="http://schemas.openxmlformats.org/markup-compatibility/2006">
    <mc:Choice xmlns:a14="http://schemas.microsoft.com/office/drawing/2010/main" Requires="a14">
      <xdr:twoCellAnchor editAs="oneCell">
        <xdr:from>
          <xdr:col>5</xdr:col>
          <xdr:colOff>66675</xdr:colOff>
          <xdr:row>7</xdr:row>
          <xdr:rowOff>104775</xdr:rowOff>
        </xdr:from>
        <xdr:to>
          <xdr:col>5</xdr:col>
          <xdr:colOff>1590675</xdr:colOff>
          <xdr:row>7</xdr:row>
          <xdr:rowOff>295275</xdr:rowOff>
        </xdr:to>
        <xdr:sp macro="" textlink="">
          <xdr:nvSpPr>
            <xdr:cNvPr id="109569" name="Drop Down 1" hidden="1">
              <a:extLst>
                <a:ext uri="{63B3BB69-23CF-44E3-9099-C40C66FF867C}">
                  <a14:compatExt spid="_x0000_s109569"/>
                </a:ext>
                <a:ext uri="{FF2B5EF4-FFF2-40B4-BE49-F238E27FC236}">
                  <a16:creationId xmlns:a16="http://schemas.microsoft.com/office/drawing/2014/main" id="{00000000-0008-0000-0E00-000001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104775</xdr:rowOff>
        </xdr:from>
        <xdr:to>
          <xdr:col>5</xdr:col>
          <xdr:colOff>1590675</xdr:colOff>
          <xdr:row>16</xdr:row>
          <xdr:rowOff>295275</xdr:rowOff>
        </xdr:to>
        <xdr:sp macro="" textlink="">
          <xdr:nvSpPr>
            <xdr:cNvPr id="109570" name="Drop Down 2" hidden="1">
              <a:extLst>
                <a:ext uri="{63B3BB69-23CF-44E3-9099-C40C66FF867C}">
                  <a14:compatExt spid="_x0000_s109570"/>
                </a:ext>
                <a:ext uri="{FF2B5EF4-FFF2-40B4-BE49-F238E27FC236}">
                  <a16:creationId xmlns:a16="http://schemas.microsoft.com/office/drawing/2014/main" id="{00000000-0008-0000-0E00-000002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10</xdr:col>
      <xdr:colOff>600635</xdr:colOff>
      <xdr:row>2</xdr:row>
      <xdr:rowOff>0</xdr:rowOff>
    </xdr:from>
    <xdr:to>
      <xdr:col>10</xdr:col>
      <xdr:colOff>783515</xdr:colOff>
      <xdr:row>3</xdr:row>
      <xdr:rowOff>3586</xdr:rowOff>
    </xdr:to>
    <xdr:sp macro="" textlink="">
      <xdr:nvSpPr>
        <xdr:cNvPr id="13" name="Rectangle 12">
          <a:extLst>
            <a:ext uri="{FF2B5EF4-FFF2-40B4-BE49-F238E27FC236}">
              <a16:creationId xmlns:a16="http://schemas.microsoft.com/office/drawing/2014/main" id="{00000000-0008-0000-0E00-00000D000000}"/>
            </a:ext>
          </a:extLst>
        </xdr:cNvPr>
        <xdr:cNvSpPr/>
      </xdr:nvSpPr>
      <xdr:spPr>
        <a:xfrm>
          <a:off x="10434917" y="537882"/>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8</xdr:col>
      <xdr:colOff>35834</xdr:colOff>
      <xdr:row>9</xdr:row>
      <xdr:rowOff>0</xdr:rowOff>
    </xdr:from>
    <xdr:to>
      <xdr:col>9</xdr:col>
      <xdr:colOff>417730</xdr:colOff>
      <xdr:row>10</xdr:row>
      <xdr:rowOff>3586</xdr:rowOff>
    </xdr:to>
    <xdr:sp macro="" textlink="">
      <xdr:nvSpPr>
        <xdr:cNvPr id="2" name="Rectangle 1">
          <a:extLst>
            <a:ext uri="{FF2B5EF4-FFF2-40B4-BE49-F238E27FC236}">
              <a16:creationId xmlns:a16="http://schemas.microsoft.com/office/drawing/2014/main" id="{00000000-0008-0000-0F00-000002000000}"/>
            </a:ext>
          </a:extLst>
        </xdr:cNvPr>
        <xdr:cNvSpPr/>
      </xdr:nvSpPr>
      <xdr:spPr>
        <a:xfrm>
          <a:off x="8803316" y="3361765"/>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9</xdr:col>
      <xdr:colOff>421308</xdr:colOff>
      <xdr:row>9</xdr:row>
      <xdr:rowOff>8964</xdr:rowOff>
    </xdr:from>
    <xdr:to>
      <xdr:col>11</xdr:col>
      <xdr:colOff>5791</xdr:colOff>
      <xdr:row>10</xdr:row>
      <xdr:rowOff>3585</xdr:rowOff>
    </xdr:to>
    <xdr:sp macro="" textlink="">
      <xdr:nvSpPr>
        <xdr:cNvPr id="3" name="Rectangle 2">
          <a:extLst>
            <a:ext uri="{FF2B5EF4-FFF2-40B4-BE49-F238E27FC236}">
              <a16:creationId xmlns:a16="http://schemas.microsoft.com/office/drawing/2014/main" id="{00000000-0008-0000-0F00-000003000000}"/>
            </a:ext>
          </a:extLst>
        </xdr:cNvPr>
        <xdr:cNvSpPr/>
      </xdr:nvSpPr>
      <xdr:spPr>
        <a:xfrm>
          <a:off x="9995614" y="3370729"/>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8</xdr:col>
      <xdr:colOff>35834</xdr:colOff>
      <xdr:row>18</xdr:row>
      <xdr:rowOff>0</xdr:rowOff>
    </xdr:from>
    <xdr:to>
      <xdr:col>9</xdr:col>
      <xdr:colOff>417730</xdr:colOff>
      <xdr:row>19</xdr:row>
      <xdr:rowOff>3586</xdr:rowOff>
    </xdr:to>
    <xdr:sp macro="" textlink="">
      <xdr:nvSpPr>
        <xdr:cNvPr id="4" name="Rectangle 3">
          <a:extLst>
            <a:ext uri="{FF2B5EF4-FFF2-40B4-BE49-F238E27FC236}">
              <a16:creationId xmlns:a16="http://schemas.microsoft.com/office/drawing/2014/main" id="{00000000-0008-0000-0F00-000004000000}"/>
            </a:ext>
          </a:extLst>
        </xdr:cNvPr>
        <xdr:cNvSpPr/>
      </xdr:nvSpPr>
      <xdr:spPr>
        <a:xfrm>
          <a:off x="8803316" y="6544235"/>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9</xdr:col>
      <xdr:colOff>421308</xdr:colOff>
      <xdr:row>18</xdr:row>
      <xdr:rowOff>8964</xdr:rowOff>
    </xdr:from>
    <xdr:to>
      <xdr:col>11</xdr:col>
      <xdr:colOff>5791</xdr:colOff>
      <xdr:row>19</xdr:row>
      <xdr:rowOff>3585</xdr:rowOff>
    </xdr:to>
    <xdr:sp macro="" textlink="">
      <xdr:nvSpPr>
        <xdr:cNvPr id="5" name="Rectangle 4">
          <a:extLst>
            <a:ext uri="{FF2B5EF4-FFF2-40B4-BE49-F238E27FC236}">
              <a16:creationId xmlns:a16="http://schemas.microsoft.com/office/drawing/2014/main" id="{00000000-0008-0000-0F00-000005000000}"/>
            </a:ext>
          </a:extLst>
        </xdr:cNvPr>
        <xdr:cNvSpPr/>
      </xdr:nvSpPr>
      <xdr:spPr>
        <a:xfrm>
          <a:off x="9995614" y="6553199"/>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8</xdr:col>
      <xdr:colOff>35834</xdr:colOff>
      <xdr:row>11</xdr:row>
      <xdr:rowOff>0</xdr:rowOff>
    </xdr:from>
    <xdr:to>
      <xdr:col>9</xdr:col>
      <xdr:colOff>417730</xdr:colOff>
      <xdr:row>12</xdr:row>
      <xdr:rowOff>3586</xdr:rowOff>
    </xdr:to>
    <xdr:sp macro="" textlink="">
      <xdr:nvSpPr>
        <xdr:cNvPr id="6" name="Rectangle 5">
          <a:extLst>
            <a:ext uri="{FF2B5EF4-FFF2-40B4-BE49-F238E27FC236}">
              <a16:creationId xmlns:a16="http://schemas.microsoft.com/office/drawing/2014/main" id="{00000000-0008-0000-0F00-000006000000}"/>
            </a:ext>
          </a:extLst>
        </xdr:cNvPr>
        <xdr:cNvSpPr/>
      </xdr:nvSpPr>
      <xdr:spPr>
        <a:xfrm>
          <a:off x="8803316" y="3720353"/>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9</xdr:col>
      <xdr:colOff>421308</xdr:colOff>
      <xdr:row>11</xdr:row>
      <xdr:rowOff>8964</xdr:rowOff>
    </xdr:from>
    <xdr:to>
      <xdr:col>11</xdr:col>
      <xdr:colOff>5791</xdr:colOff>
      <xdr:row>12</xdr:row>
      <xdr:rowOff>3585</xdr:rowOff>
    </xdr:to>
    <xdr:sp macro="" textlink="">
      <xdr:nvSpPr>
        <xdr:cNvPr id="7" name="Rectangle 6">
          <a:extLst>
            <a:ext uri="{FF2B5EF4-FFF2-40B4-BE49-F238E27FC236}">
              <a16:creationId xmlns:a16="http://schemas.microsoft.com/office/drawing/2014/main" id="{00000000-0008-0000-0F00-000007000000}"/>
            </a:ext>
          </a:extLst>
        </xdr:cNvPr>
        <xdr:cNvSpPr/>
      </xdr:nvSpPr>
      <xdr:spPr>
        <a:xfrm>
          <a:off x="9995614" y="3729317"/>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8</xdr:col>
      <xdr:colOff>35834</xdr:colOff>
      <xdr:row>20</xdr:row>
      <xdr:rowOff>0</xdr:rowOff>
    </xdr:from>
    <xdr:to>
      <xdr:col>9</xdr:col>
      <xdr:colOff>417730</xdr:colOff>
      <xdr:row>21</xdr:row>
      <xdr:rowOff>3586</xdr:rowOff>
    </xdr:to>
    <xdr:sp macro="" textlink="">
      <xdr:nvSpPr>
        <xdr:cNvPr id="8" name="Rectangle 7">
          <a:extLst>
            <a:ext uri="{FF2B5EF4-FFF2-40B4-BE49-F238E27FC236}">
              <a16:creationId xmlns:a16="http://schemas.microsoft.com/office/drawing/2014/main" id="{00000000-0008-0000-0F00-000008000000}"/>
            </a:ext>
          </a:extLst>
        </xdr:cNvPr>
        <xdr:cNvSpPr/>
      </xdr:nvSpPr>
      <xdr:spPr>
        <a:xfrm>
          <a:off x="8803316" y="6902824"/>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9</xdr:col>
      <xdr:colOff>421308</xdr:colOff>
      <xdr:row>20</xdr:row>
      <xdr:rowOff>8964</xdr:rowOff>
    </xdr:from>
    <xdr:to>
      <xdr:col>11</xdr:col>
      <xdr:colOff>5791</xdr:colOff>
      <xdr:row>21</xdr:row>
      <xdr:rowOff>3585</xdr:rowOff>
    </xdr:to>
    <xdr:sp macro="" textlink="">
      <xdr:nvSpPr>
        <xdr:cNvPr id="9" name="Rectangle 8">
          <a:extLst>
            <a:ext uri="{FF2B5EF4-FFF2-40B4-BE49-F238E27FC236}">
              <a16:creationId xmlns:a16="http://schemas.microsoft.com/office/drawing/2014/main" id="{00000000-0008-0000-0F00-000009000000}"/>
            </a:ext>
          </a:extLst>
        </xdr:cNvPr>
        <xdr:cNvSpPr/>
      </xdr:nvSpPr>
      <xdr:spPr>
        <a:xfrm>
          <a:off x="9995614" y="6911788"/>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9</xdr:col>
      <xdr:colOff>421308</xdr:colOff>
      <xdr:row>9</xdr:row>
      <xdr:rowOff>8964</xdr:rowOff>
    </xdr:from>
    <xdr:to>
      <xdr:col>11</xdr:col>
      <xdr:colOff>5791</xdr:colOff>
      <xdr:row>10</xdr:row>
      <xdr:rowOff>3585</xdr:rowOff>
    </xdr:to>
    <xdr:sp macro="" textlink="">
      <xdr:nvSpPr>
        <xdr:cNvPr id="10" name="Rectangle 9">
          <a:extLst>
            <a:ext uri="{FF2B5EF4-FFF2-40B4-BE49-F238E27FC236}">
              <a16:creationId xmlns:a16="http://schemas.microsoft.com/office/drawing/2014/main" id="{00000000-0008-0000-0F00-00000A000000}"/>
            </a:ext>
          </a:extLst>
        </xdr:cNvPr>
        <xdr:cNvSpPr/>
      </xdr:nvSpPr>
      <xdr:spPr>
        <a:xfrm>
          <a:off x="9969168" y="3384624"/>
          <a:ext cx="1199923" cy="177501"/>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9</xdr:col>
      <xdr:colOff>421308</xdr:colOff>
      <xdr:row>18</xdr:row>
      <xdr:rowOff>8964</xdr:rowOff>
    </xdr:from>
    <xdr:to>
      <xdr:col>11</xdr:col>
      <xdr:colOff>5791</xdr:colOff>
      <xdr:row>19</xdr:row>
      <xdr:rowOff>3585</xdr:rowOff>
    </xdr:to>
    <xdr:sp macro="" textlink="">
      <xdr:nvSpPr>
        <xdr:cNvPr id="11" name="Rectangle 10">
          <a:extLst>
            <a:ext uri="{FF2B5EF4-FFF2-40B4-BE49-F238E27FC236}">
              <a16:creationId xmlns:a16="http://schemas.microsoft.com/office/drawing/2014/main" id="{00000000-0008-0000-0F00-00000B000000}"/>
            </a:ext>
          </a:extLst>
        </xdr:cNvPr>
        <xdr:cNvSpPr/>
      </xdr:nvSpPr>
      <xdr:spPr>
        <a:xfrm>
          <a:off x="9969168" y="3384624"/>
          <a:ext cx="1199923" cy="177501"/>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10</xdr:col>
      <xdr:colOff>591670</xdr:colOff>
      <xdr:row>2</xdr:row>
      <xdr:rowOff>8964</xdr:rowOff>
    </xdr:from>
    <xdr:to>
      <xdr:col>10</xdr:col>
      <xdr:colOff>774550</xdr:colOff>
      <xdr:row>3</xdr:row>
      <xdr:rowOff>12550</xdr:rowOff>
    </xdr:to>
    <xdr:sp macro="" textlink="">
      <xdr:nvSpPr>
        <xdr:cNvPr id="14" name="Rectangle 13">
          <a:extLst>
            <a:ext uri="{FF2B5EF4-FFF2-40B4-BE49-F238E27FC236}">
              <a16:creationId xmlns:a16="http://schemas.microsoft.com/office/drawing/2014/main" id="{00000000-0008-0000-0F00-00000E000000}"/>
            </a:ext>
          </a:extLst>
        </xdr:cNvPr>
        <xdr:cNvSpPr/>
      </xdr:nvSpPr>
      <xdr:spPr>
        <a:xfrm>
          <a:off x="10775576" y="546846"/>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26868</xdr:colOff>
      <xdr:row>9</xdr:row>
      <xdr:rowOff>0</xdr:rowOff>
    </xdr:from>
    <xdr:to>
      <xdr:col>7</xdr:col>
      <xdr:colOff>408765</xdr:colOff>
      <xdr:row>10</xdr:row>
      <xdr:rowOff>3586</xdr:rowOff>
    </xdr:to>
    <xdr:sp macro="" textlink="">
      <xdr:nvSpPr>
        <xdr:cNvPr id="2" name="Rectangle 1">
          <a:extLst>
            <a:ext uri="{FF2B5EF4-FFF2-40B4-BE49-F238E27FC236}">
              <a16:creationId xmlns:a16="http://schemas.microsoft.com/office/drawing/2014/main" id="{00000000-0008-0000-1000-000002000000}"/>
            </a:ext>
          </a:extLst>
        </xdr:cNvPr>
        <xdr:cNvSpPr/>
      </xdr:nvSpPr>
      <xdr:spPr>
        <a:xfrm>
          <a:off x="6284233" y="1963271"/>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7</xdr:col>
      <xdr:colOff>412343</xdr:colOff>
      <xdr:row>9</xdr:row>
      <xdr:rowOff>8964</xdr:rowOff>
    </xdr:from>
    <xdr:to>
      <xdr:col>8</xdr:col>
      <xdr:colOff>803649</xdr:colOff>
      <xdr:row>10</xdr:row>
      <xdr:rowOff>3585</xdr:rowOff>
    </xdr:to>
    <xdr:sp macro="" textlink="">
      <xdr:nvSpPr>
        <xdr:cNvPr id="3" name="Rectangle 2">
          <a:extLst>
            <a:ext uri="{FF2B5EF4-FFF2-40B4-BE49-F238E27FC236}">
              <a16:creationId xmlns:a16="http://schemas.microsoft.com/office/drawing/2014/main" id="{00000000-0008-0000-1000-000003000000}"/>
            </a:ext>
          </a:extLst>
        </xdr:cNvPr>
        <xdr:cNvSpPr/>
      </xdr:nvSpPr>
      <xdr:spPr>
        <a:xfrm>
          <a:off x="7476531" y="1972235"/>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6</xdr:col>
      <xdr:colOff>26868</xdr:colOff>
      <xdr:row>18</xdr:row>
      <xdr:rowOff>0</xdr:rowOff>
    </xdr:from>
    <xdr:to>
      <xdr:col>7</xdr:col>
      <xdr:colOff>408765</xdr:colOff>
      <xdr:row>19</xdr:row>
      <xdr:rowOff>3586</xdr:rowOff>
    </xdr:to>
    <xdr:sp macro="" textlink="">
      <xdr:nvSpPr>
        <xdr:cNvPr id="4" name="Rectangle 3">
          <a:extLst>
            <a:ext uri="{FF2B5EF4-FFF2-40B4-BE49-F238E27FC236}">
              <a16:creationId xmlns:a16="http://schemas.microsoft.com/office/drawing/2014/main" id="{00000000-0008-0000-1000-000004000000}"/>
            </a:ext>
          </a:extLst>
        </xdr:cNvPr>
        <xdr:cNvSpPr/>
      </xdr:nvSpPr>
      <xdr:spPr>
        <a:xfrm>
          <a:off x="6284233" y="3926541"/>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7</xdr:col>
      <xdr:colOff>412343</xdr:colOff>
      <xdr:row>18</xdr:row>
      <xdr:rowOff>8964</xdr:rowOff>
    </xdr:from>
    <xdr:to>
      <xdr:col>8</xdr:col>
      <xdr:colOff>803649</xdr:colOff>
      <xdr:row>19</xdr:row>
      <xdr:rowOff>3585</xdr:rowOff>
    </xdr:to>
    <xdr:sp macro="" textlink="">
      <xdr:nvSpPr>
        <xdr:cNvPr id="5" name="Rectangle 4">
          <a:extLst>
            <a:ext uri="{FF2B5EF4-FFF2-40B4-BE49-F238E27FC236}">
              <a16:creationId xmlns:a16="http://schemas.microsoft.com/office/drawing/2014/main" id="{00000000-0008-0000-1000-000005000000}"/>
            </a:ext>
          </a:extLst>
        </xdr:cNvPr>
        <xdr:cNvSpPr/>
      </xdr:nvSpPr>
      <xdr:spPr>
        <a:xfrm>
          <a:off x="7476531" y="3935505"/>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6</xdr:col>
      <xdr:colOff>26868</xdr:colOff>
      <xdr:row>11</xdr:row>
      <xdr:rowOff>0</xdr:rowOff>
    </xdr:from>
    <xdr:to>
      <xdr:col>7</xdr:col>
      <xdr:colOff>408765</xdr:colOff>
      <xdr:row>12</xdr:row>
      <xdr:rowOff>3586</xdr:rowOff>
    </xdr:to>
    <xdr:sp macro="" textlink="">
      <xdr:nvSpPr>
        <xdr:cNvPr id="6" name="Rectangle 5">
          <a:extLst>
            <a:ext uri="{FF2B5EF4-FFF2-40B4-BE49-F238E27FC236}">
              <a16:creationId xmlns:a16="http://schemas.microsoft.com/office/drawing/2014/main" id="{00000000-0008-0000-1000-000006000000}"/>
            </a:ext>
          </a:extLst>
        </xdr:cNvPr>
        <xdr:cNvSpPr/>
      </xdr:nvSpPr>
      <xdr:spPr>
        <a:xfrm>
          <a:off x="6284233" y="2321859"/>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7</xdr:col>
      <xdr:colOff>412343</xdr:colOff>
      <xdr:row>11</xdr:row>
      <xdr:rowOff>8964</xdr:rowOff>
    </xdr:from>
    <xdr:to>
      <xdr:col>8</xdr:col>
      <xdr:colOff>803649</xdr:colOff>
      <xdr:row>12</xdr:row>
      <xdr:rowOff>3585</xdr:rowOff>
    </xdr:to>
    <xdr:sp macro="" textlink="">
      <xdr:nvSpPr>
        <xdr:cNvPr id="7" name="Rectangle 6">
          <a:extLst>
            <a:ext uri="{FF2B5EF4-FFF2-40B4-BE49-F238E27FC236}">
              <a16:creationId xmlns:a16="http://schemas.microsoft.com/office/drawing/2014/main" id="{00000000-0008-0000-1000-000007000000}"/>
            </a:ext>
          </a:extLst>
        </xdr:cNvPr>
        <xdr:cNvSpPr/>
      </xdr:nvSpPr>
      <xdr:spPr>
        <a:xfrm>
          <a:off x="7476531" y="2330823"/>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6</xdr:col>
      <xdr:colOff>26868</xdr:colOff>
      <xdr:row>20</xdr:row>
      <xdr:rowOff>0</xdr:rowOff>
    </xdr:from>
    <xdr:to>
      <xdr:col>7</xdr:col>
      <xdr:colOff>408765</xdr:colOff>
      <xdr:row>21</xdr:row>
      <xdr:rowOff>3585</xdr:rowOff>
    </xdr:to>
    <xdr:sp macro="" textlink="">
      <xdr:nvSpPr>
        <xdr:cNvPr id="8" name="Rectangle 7">
          <a:extLst>
            <a:ext uri="{FF2B5EF4-FFF2-40B4-BE49-F238E27FC236}">
              <a16:creationId xmlns:a16="http://schemas.microsoft.com/office/drawing/2014/main" id="{00000000-0008-0000-1000-000008000000}"/>
            </a:ext>
          </a:extLst>
        </xdr:cNvPr>
        <xdr:cNvSpPr/>
      </xdr:nvSpPr>
      <xdr:spPr>
        <a:xfrm>
          <a:off x="6284233" y="4285129"/>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7</xdr:col>
      <xdr:colOff>412343</xdr:colOff>
      <xdr:row>20</xdr:row>
      <xdr:rowOff>8964</xdr:rowOff>
    </xdr:from>
    <xdr:to>
      <xdr:col>8</xdr:col>
      <xdr:colOff>803649</xdr:colOff>
      <xdr:row>21</xdr:row>
      <xdr:rowOff>3584</xdr:rowOff>
    </xdr:to>
    <xdr:sp macro="" textlink="">
      <xdr:nvSpPr>
        <xdr:cNvPr id="9" name="Rectangle 8">
          <a:extLst>
            <a:ext uri="{FF2B5EF4-FFF2-40B4-BE49-F238E27FC236}">
              <a16:creationId xmlns:a16="http://schemas.microsoft.com/office/drawing/2014/main" id="{00000000-0008-0000-1000-000009000000}"/>
            </a:ext>
          </a:extLst>
        </xdr:cNvPr>
        <xdr:cNvSpPr/>
      </xdr:nvSpPr>
      <xdr:spPr>
        <a:xfrm>
          <a:off x="7476531" y="4294093"/>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7</xdr:col>
      <xdr:colOff>412343</xdr:colOff>
      <xdr:row>18</xdr:row>
      <xdr:rowOff>8964</xdr:rowOff>
    </xdr:from>
    <xdr:to>
      <xdr:col>8</xdr:col>
      <xdr:colOff>803649</xdr:colOff>
      <xdr:row>19</xdr:row>
      <xdr:rowOff>3585</xdr:rowOff>
    </xdr:to>
    <xdr:sp macro="" textlink="">
      <xdr:nvSpPr>
        <xdr:cNvPr id="10" name="Rectangle 9">
          <a:extLst>
            <a:ext uri="{FF2B5EF4-FFF2-40B4-BE49-F238E27FC236}">
              <a16:creationId xmlns:a16="http://schemas.microsoft.com/office/drawing/2014/main" id="{00000000-0008-0000-1000-00000A000000}"/>
            </a:ext>
          </a:extLst>
        </xdr:cNvPr>
        <xdr:cNvSpPr/>
      </xdr:nvSpPr>
      <xdr:spPr>
        <a:xfrm>
          <a:off x="7476531" y="2841811"/>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8</xdr:col>
      <xdr:colOff>591670</xdr:colOff>
      <xdr:row>2</xdr:row>
      <xdr:rowOff>8965</xdr:rowOff>
    </xdr:from>
    <xdr:to>
      <xdr:col>8</xdr:col>
      <xdr:colOff>774550</xdr:colOff>
      <xdr:row>3</xdr:row>
      <xdr:rowOff>12551</xdr:rowOff>
    </xdr:to>
    <xdr:sp macro="" textlink="">
      <xdr:nvSpPr>
        <xdr:cNvPr id="11" name="Rectangle 10">
          <a:extLst>
            <a:ext uri="{FF2B5EF4-FFF2-40B4-BE49-F238E27FC236}">
              <a16:creationId xmlns:a16="http://schemas.microsoft.com/office/drawing/2014/main" id="{00000000-0008-0000-1000-00000B000000}"/>
            </a:ext>
          </a:extLst>
        </xdr:cNvPr>
        <xdr:cNvSpPr/>
      </xdr:nvSpPr>
      <xdr:spPr>
        <a:xfrm>
          <a:off x="7458635" y="367553"/>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250990</xdr:colOff>
      <xdr:row>14</xdr:row>
      <xdr:rowOff>0</xdr:rowOff>
    </xdr:from>
    <xdr:to>
      <xdr:col>6</xdr:col>
      <xdr:colOff>507380</xdr:colOff>
      <xdr:row>15</xdr:row>
      <xdr:rowOff>3586</xdr:rowOff>
    </xdr:to>
    <xdr:sp macro="" textlink="">
      <xdr:nvSpPr>
        <xdr:cNvPr id="2" name="Rectangle 1">
          <a:extLst>
            <a:ext uri="{FF2B5EF4-FFF2-40B4-BE49-F238E27FC236}">
              <a16:creationId xmlns:a16="http://schemas.microsoft.com/office/drawing/2014/main" id="{00000000-0008-0000-1100-000002000000}"/>
            </a:ext>
          </a:extLst>
        </xdr:cNvPr>
        <xdr:cNvSpPr/>
      </xdr:nvSpPr>
      <xdr:spPr>
        <a:xfrm>
          <a:off x="6831084" y="3756212"/>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6</xdr:col>
      <xdr:colOff>510958</xdr:colOff>
      <xdr:row>14</xdr:row>
      <xdr:rowOff>8964</xdr:rowOff>
    </xdr:from>
    <xdr:to>
      <xdr:col>7</xdr:col>
      <xdr:colOff>839512</xdr:colOff>
      <xdr:row>15</xdr:row>
      <xdr:rowOff>3585</xdr:rowOff>
    </xdr:to>
    <xdr:sp macro="" textlink="">
      <xdr:nvSpPr>
        <xdr:cNvPr id="3" name="Rectangle 2">
          <a:extLst>
            <a:ext uri="{FF2B5EF4-FFF2-40B4-BE49-F238E27FC236}">
              <a16:creationId xmlns:a16="http://schemas.microsoft.com/office/drawing/2014/main" id="{00000000-0008-0000-1100-000003000000}"/>
            </a:ext>
          </a:extLst>
        </xdr:cNvPr>
        <xdr:cNvSpPr/>
      </xdr:nvSpPr>
      <xdr:spPr>
        <a:xfrm>
          <a:off x="8023382" y="3765176"/>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5</xdr:col>
      <xdr:colOff>259955</xdr:colOff>
      <xdr:row>27</xdr:row>
      <xdr:rowOff>0</xdr:rowOff>
    </xdr:from>
    <xdr:to>
      <xdr:col>6</xdr:col>
      <xdr:colOff>516345</xdr:colOff>
      <xdr:row>28</xdr:row>
      <xdr:rowOff>3586</xdr:rowOff>
    </xdr:to>
    <xdr:sp macro="" textlink="">
      <xdr:nvSpPr>
        <xdr:cNvPr id="4" name="Rectangle 3">
          <a:extLst>
            <a:ext uri="{FF2B5EF4-FFF2-40B4-BE49-F238E27FC236}">
              <a16:creationId xmlns:a16="http://schemas.microsoft.com/office/drawing/2014/main" id="{00000000-0008-0000-1100-000004000000}"/>
            </a:ext>
          </a:extLst>
        </xdr:cNvPr>
        <xdr:cNvSpPr/>
      </xdr:nvSpPr>
      <xdr:spPr>
        <a:xfrm>
          <a:off x="6840049" y="6606988"/>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6</xdr:col>
      <xdr:colOff>519923</xdr:colOff>
      <xdr:row>27</xdr:row>
      <xdr:rowOff>8964</xdr:rowOff>
    </xdr:from>
    <xdr:to>
      <xdr:col>7</xdr:col>
      <xdr:colOff>848477</xdr:colOff>
      <xdr:row>28</xdr:row>
      <xdr:rowOff>3585</xdr:rowOff>
    </xdr:to>
    <xdr:sp macro="" textlink="">
      <xdr:nvSpPr>
        <xdr:cNvPr id="5" name="Rectangle 4">
          <a:extLst>
            <a:ext uri="{FF2B5EF4-FFF2-40B4-BE49-F238E27FC236}">
              <a16:creationId xmlns:a16="http://schemas.microsoft.com/office/drawing/2014/main" id="{00000000-0008-0000-1100-000005000000}"/>
            </a:ext>
          </a:extLst>
        </xdr:cNvPr>
        <xdr:cNvSpPr/>
      </xdr:nvSpPr>
      <xdr:spPr>
        <a:xfrm>
          <a:off x="8032347" y="6615952"/>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5</xdr:col>
      <xdr:colOff>259955</xdr:colOff>
      <xdr:row>16</xdr:row>
      <xdr:rowOff>0</xdr:rowOff>
    </xdr:from>
    <xdr:to>
      <xdr:col>6</xdr:col>
      <xdr:colOff>516345</xdr:colOff>
      <xdr:row>17</xdr:row>
      <xdr:rowOff>3586</xdr:rowOff>
    </xdr:to>
    <xdr:sp macro="" textlink="">
      <xdr:nvSpPr>
        <xdr:cNvPr id="6" name="Rectangle 5">
          <a:extLst>
            <a:ext uri="{FF2B5EF4-FFF2-40B4-BE49-F238E27FC236}">
              <a16:creationId xmlns:a16="http://schemas.microsoft.com/office/drawing/2014/main" id="{00000000-0008-0000-1100-000006000000}"/>
            </a:ext>
          </a:extLst>
        </xdr:cNvPr>
        <xdr:cNvSpPr/>
      </xdr:nvSpPr>
      <xdr:spPr>
        <a:xfrm>
          <a:off x="6840049" y="4114800"/>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6</xdr:col>
      <xdr:colOff>519923</xdr:colOff>
      <xdr:row>16</xdr:row>
      <xdr:rowOff>8964</xdr:rowOff>
    </xdr:from>
    <xdr:to>
      <xdr:col>7</xdr:col>
      <xdr:colOff>848477</xdr:colOff>
      <xdr:row>17</xdr:row>
      <xdr:rowOff>3585</xdr:rowOff>
    </xdr:to>
    <xdr:sp macro="" textlink="">
      <xdr:nvSpPr>
        <xdr:cNvPr id="7" name="Rectangle 6">
          <a:extLst>
            <a:ext uri="{FF2B5EF4-FFF2-40B4-BE49-F238E27FC236}">
              <a16:creationId xmlns:a16="http://schemas.microsoft.com/office/drawing/2014/main" id="{00000000-0008-0000-1100-000007000000}"/>
            </a:ext>
          </a:extLst>
        </xdr:cNvPr>
        <xdr:cNvSpPr/>
      </xdr:nvSpPr>
      <xdr:spPr>
        <a:xfrm>
          <a:off x="8032347" y="4123764"/>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5</xdr:col>
      <xdr:colOff>259955</xdr:colOff>
      <xdr:row>29</xdr:row>
      <xdr:rowOff>0</xdr:rowOff>
    </xdr:from>
    <xdr:to>
      <xdr:col>6</xdr:col>
      <xdr:colOff>516345</xdr:colOff>
      <xdr:row>30</xdr:row>
      <xdr:rowOff>3585</xdr:rowOff>
    </xdr:to>
    <xdr:sp macro="" textlink="">
      <xdr:nvSpPr>
        <xdr:cNvPr id="8" name="Rectangle 7">
          <a:extLst>
            <a:ext uri="{FF2B5EF4-FFF2-40B4-BE49-F238E27FC236}">
              <a16:creationId xmlns:a16="http://schemas.microsoft.com/office/drawing/2014/main" id="{00000000-0008-0000-1100-000008000000}"/>
            </a:ext>
          </a:extLst>
        </xdr:cNvPr>
        <xdr:cNvSpPr/>
      </xdr:nvSpPr>
      <xdr:spPr>
        <a:xfrm>
          <a:off x="6840049" y="6965576"/>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6</xdr:col>
      <xdr:colOff>519923</xdr:colOff>
      <xdr:row>29</xdr:row>
      <xdr:rowOff>8964</xdr:rowOff>
    </xdr:from>
    <xdr:to>
      <xdr:col>7</xdr:col>
      <xdr:colOff>848477</xdr:colOff>
      <xdr:row>30</xdr:row>
      <xdr:rowOff>3584</xdr:rowOff>
    </xdr:to>
    <xdr:sp macro="" textlink="">
      <xdr:nvSpPr>
        <xdr:cNvPr id="9" name="Rectangle 8">
          <a:extLst>
            <a:ext uri="{FF2B5EF4-FFF2-40B4-BE49-F238E27FC236}">
              <a16:creationId xmlns:a16="http://schemas.microsoft.com/office/drawing/2014/main" id="{00000000-0008-0000-1100-000009000000}"/>
            </a:ext>
          </a:extLst>
        </xdr:cNvPr>
        <xdr:cNvSpPr/>
      </xdr:nvSpPr>
      <xdr:spPr>
        <a:xfrm>
          <a:off x="8032347" y="6974540"/>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5</xdr:col>
      <xdr:colOff>259955</xdr:colOff>
      <xdr:row>14</xdr:row>
      <xdr:rowOff>0</xdr:rowOff>
    </xdr:from>
    <xdr:to>
      <xdr:col>6</xdr:col>
      <xdr:colOff>516345</xdr:colOff>
      <xdr:row>15</xdr:row>
      <xdr:rowOff>3586</xdr:rowOff>
    </xdr:to>
    <xdr:sp macro="" textlink="">
      <xdr:nvSpPr>
        <xdr:cNvPr id="10" name="Rectangle 9">
          <a:extLst>
            <a:ext uri="{FF2B5EF4-FFF2-40B4-BE49-F238E27FC236}">
              <a16:creationId xmlns:a16="http://schemas.microsoft.com/office/drawing/2014/main" id="{00000000-0008-0000-1100-00000A000000}"/>
            </a:ext>
          </a:extLst>
        </xdr:cNvPr>
        <xdr:cNvSpPr/>
      </xdr:nvSpPr>
      <xdr:spPr>
        <a:xfrm>
          <a:off x="6840049" y="6606988"/>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6</xdr:col>
      <xdr:colOff>519923</xdr:colOff>
      <xdr:row>14</xdr:row>
      <xdr:rowOff>8964</xdr:rowOff>
    </xdr:from>
    <xdr:to>
      <xdr:col>7</xdr:col>
      <xdr:colOff>848477</xdr:colOff>
      <xdr:row>15</xdr:row>
      <xdr:rowOff>3585</xdr:rowOff>
    </xdr:to>
    <xdr:sp macro="" textlink="">
      <xdr:nvSpPr>
        <xdr:cNvPr id="11" name="Rectangle 10">
          <a:extLst>
            <a:ext uri="{FF2B5EF4-FFF2-40B4-BE49-F238E27FC236}">
              <a16:creationId xmlns:a16="http://schemas.microsoft.com/office/drawing/2014/main" id="{00000000-0008-0000-1100-00000B000000}"/>
            </a:ext>
          </a:extLst>
        </xdr:cNvPr>
        <xdr:cNvSpPr/>
      </xdr:nvSpPr>
      <xdr:spPr>
        <a:xfrm>
          <a:off x="8032347" y="6615952"/>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7</xdr:col>
      <xdr:colOff>636494</xdr:colOff>
      <xdr:row>2</xdr:row>
      <xdr:rowOff>8964</xdr:rowOff>
    </xdr:from>
    <xdr:to>
      <xdr:col>7</xdr:col>
      <xdr:colOff>819374</xdr:colOff>
      <xdr:row>3</xdr:row>
      <xdr:rowOff>12550</xdr:rowOff>
    </xdr:to>
    <xdr:sp macro="" textlink="">
      <xdr:nvSpPr>
        <xdr:cNvPr id="12" name="Rectangle 11">
          <a:extLst>
            <a:ext uri="{FF2B5EF4-FFF2-40B4-BE49-F238E27FC236}">
              <a16:creationId xmlns:a16="http://schemas.microsoft.com/office/drawing/2014/main" id="{00000000-0008-0000-1100-00000C000000}"/>
            </a:ext>
          </a:extLst>
        </xdr:cNvPr>
        <xdr:cNvSpPr/>
      </xdr:nvSpPr>
      <xdr:spPr>
        <a:xfrm>
          <a:off x="8453718" y="367552"/>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38100</xdr:colOff>
          <xdr:row>9</xdr:row>
          <xdr:rowOff>47625</xdr:rowOff>
        </xdr:from>
        <xdr:to>
          <xdr:col>8</xdr:col>
          <xdr:colOff>266700</xdr:colOff>
          <xdr:row>10</xdr:row>
          <xdr:rowOff>0</xdr:rowOff>
        </xdr:to>
        <xdr:sp macro="" textlink="">
          <xdr:nvSpPr>
            <xdr:cNvPr id="72759" name="Check Box 55" hidden="1">
              <a:extLst>
                <a:ext uri="{63B3BB69-23CF-44E3-9099-C40C66FF867C}">
                  <a14:compatExt spid="_x0000_s72759"/>
                </a:ext>
                <a:ext uri="{FF2B5EF4-FFF2-40B4-BE49-F238E27FC236}">
                  <a16:creationId xmlns:a16="http://schemas.microsoft.com/office/drawing/2014/main" id="{00000000-0008-0000-1200-0000371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66675</xdr:colOff>
          <xdr:row>9</xdr:row>
          <xdr:rowOff>219075</xdr:rowOff>
        </xdr:from>
        <xdr:to>
          <xdr:col>7</xdr:col>
          <xdr:colOff>295275</xdr:colOff>
          <xdr:row>9</xdr:row>
          <xdr:rowOff>695325</xdr:rowOff>
        </xdr:to>
        <xdr:sp macro="" textlink="">
          <xdr:nvSpPr>
            <xdr:cNvPr id="72760" name="Check Box 56" hidden="1">
              <a:extLst>
                <a:ext uri="{63B3BB69-23CF-44E3-9099-C40C66FF867C}">
                  <a14:compatExt spid="_x0000_s72760"/>
                </a:ext>
                <a:ext uri="{FF2B5EF4-FFF2-40B4-BE49-F238E27FC236}">
                  <a16:creationId xmlns:a16="http://schemas.microsoft.com/office/drawing/2014/main" id="{00000000-0008-0000-1200-0000381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66675</xdr:colOff>
          <xdr:row>9</xdr:row>
          <xdr:rowOff>47625</xdr:rowOff>
        </xdr:from>
        <xdr:to>
          <xdr:col>6</xdr:col>
          <xdr:colOff>295275</xdr:colOff>
          <xdr:row>10</xdr:row>
          <xdr:rowOff>0</xdr:rowOff>
        </xdr:to>
        <xdr:sp macro="" textlink="">
          <xdr:nvSpPr>
            <xdr:cNvPr id="72761" name="Check Box 57" hidden="1">
              <a:extLst>
                <a:ext uri="{63B3BB69-23CF-44E3-9099-C40C66FF867C}">
                  <a14:compatExt spid="_x0000_s72761"/>
                </a:ext>
                <a:ext uri="{FF2B5EF4-FFF2-40B4-BE49-F238E27FC236}">
                  <a16:creationId xmlns:a16="http://schemas.microsoft.com/office/drawing/2014/main" id="{00000000-0008-0000-1200-0000391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38100</xdr:colOff>
          <xdr:row>9</xdr:row>
          <xdr:rowOff>47625</xdr:rowOff>
        </xdr:from>
        <xdr:to>
          <xdr:col>5</xdr:col>
          <xdr:colOff>266700</xdr:colOff>
          <xdr:row>10</xdr:row>
          <xdr:rowOff>0</xdr:rowOff>
        </xdr:to>
        <xdr:sp macro="" textlink="">
          <xdr:nvSpPr>
            <xdr:cNvPr id="72762" name="Check Box 58" hidden="1">
              <a:extLst>
                <a:ext uri="{63B3BB69-23CF-44E3-9099-C40C66FF867C}">
                  <a14:compatExt spid="_x0000_s72762"/>
                </a:ext>
                <a:ext uri="{FF2B5EF4-FFF2-40B4-BE49-F238E27FC236}">
                  <a16:creationId xmlns:a16="http://schemas.microsoft.com/office/drawing/2014/main" id="{00000000-0008-0000-1200-00003A1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38100</xdr:colOff>
          <xdr:row>9</xdr:row>
          <xdr:rowOff>47625</xdr:rowOff>
        </xdr:from>
        <xdr:to>
          <xdr:col>4</xdr:col>
          <xdr:colOff>266700</xdr:colOff>
          <xdr:row>10</xdr:row>
          <xdr:rowOff>0</xdr:rowOff>
        </xdr:to>
        <xdr:sp macro="" textlink="">
          <xdr:nvSpPr>
            <xdr:cNvPr id="72763" name="Check Box 59" hidden="1">
              <a:extLst>
                <a:ext uri="{63B3BB69-23CF-44E3-9099-C40C66FF867C}">
                  <a14:compatExt spid="_x0000_s72763"/>
                </a:ext>
                <a:ext uri="{FF2B5EF4-FFF2-40B4-BE49-F238E27FC236}">
                  <a16:creationId xmlns:a16="http://schemas.microsoft.com/office/drawing/2014/main" id="{00000000-0008-0000-1200-00003B1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38100</xdr:colOff>
          <xdr:row>9</xdr:row>
          <xdr:rowOff>47625</xdr:rowOff>
        </xdr:from>
        <xdr:to>
          <xdr:col>3</xdr:col>
          <xdr:colOff>266700</xdr:colOff>
          <xdr:row>10</xdr:row>
          <xdr:rowOff>0</xdr:rowOff>
        </xdr:to>
        <xdr:sp macro="" textlink="">
          <xdr:nvSpPr>
            <xdr:cNvPr id="72764" name="Check Box 60" hidden="1">
              <a:extLst>
                <a:ext uri="{63B3BB69-23CF-44E3-9099-C40C66FF867C}">
                  <a14:compatExt spid="_x0000_s72764"/>
                </a:ext>
                <a:ext uri="{FF2B5EF4-FFF2-40B4-BE49-F238E27FC236}">
                  <a16:creationId xmlns:a16="http://schemas.microsoft.com/office/drawing/2014/main" id="{00000000-0008-0000-1200-00003C1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47625</xdr:colOff>
          <xdr:row>9</xdr:row>
          <xdr:rowOff>47625</xdr:rowOff>
        </xdr:from>
        <xdr:to>
          <xdr:col>2</xdr:col>
          <xdr:colOff>276225</xdr:colOff>
          <xdr:row>10</xdr:row>
          <xdr:rowOff>0</xdr:rowOff>
        </xdr:to>
        <xdr:sp macro="" textlink="">
          <xdr:nvSpPr>
            <xdr:cNvPr id="72765" name="Check Box 61" hidden="1">
              <a:extLst>
                <a:ext uri="{63B3BB69-23CF-44E3-9099-C40C66FF867C}">
                  <a14:compatExt spid="_x0000_s72765"/>
                </a:ext>
                <a:ext uri="{FF2B5EF4-FFF2-40B4-BE49-F238E27FC236}">
                  <a16:creationId xmlns:a16="http://schemas.microsoft.com/office/drawing/2014/main" id="{00000000-0008-0000-1200-00003D1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38100</xdr:colOff>
          <xdr:row>18</xdr:row>
          <xdr:rowOff>47625</xdr:rowOff>
        </xdr:from>
        <xdr:to>
          <xdr:col>8</xdr:col>
          <xdr:colOff>266700</xdr:colOff>
          <xdr:row>19</xdr:row>
          <xdr:rowOff>0</xdr:rowOff>
        </xdr:to>
        <xdr:sp macro="" textlink="">
          <xdr:nvSpPr>
            <xdr:cNvPr id="72780" name="Check Box 76" hidden="1">
              <a:extLst>
                <a:ext uri="{63B3BB69-23CF-44E3-9099-C40C66FF867C}">
                  <a14:compatExt spid="_x0000_s72780"/>
                </a:ext>
                <a:ext uri="{FF2B5EF4-FFF2-40B4-BE49-F238E27FC236}">
                  <a16:creationId xmlns:a16="http://schemas.microsoft.com/office/drawing/2014/main" id="{00000000-0008-0000-1200-00004C1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66675</xdr:colOff>
          <xdr:row>18</xdr:row>
          <xdr:rowOff>219075</xdr:rowOff>
        </xdr:from>
        <xdr:to>
          <xdr:col>7</xdr:col>
          <xdr:colOff>295275</xdr:colOff>
          <xdr:row>18</xdr:row>
          <xdr:rowOff>695325</xdr:rowOff>
        </xdr:to>
        <xdr:sp macro="" textlink="">
          <xdr:nvSpPr>
            <xdr:cNvPr id="72781" name="Check Box 77" hidden="1">
              <a:extLst>
                <a:ext uri="{63B3BB69-23CF-44E3-9099-C40C66FF867C}">
                  <a14:compatExt spid="_x0000_s72781"/>
                </a:ext>
                <a:ext uri="{FF2B5EF4-FFF2-40B4-BE49-F238E27FC236}">
                  <a16:creationId xmlns:a16="http://schemas.microsoft.com/office/drawing/2014/main" id="{00000000-0008-0000-1200-00004D1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66675</xdr:colOff>
          <xdr:row>18</xdr:row>
          <xdr:rowOff>47625</xdr:rowOff>
        </xdr:from>
        <xdr:to>
          <xdr:col>6</xdr:col>
          <xdr:colOff>295275</xdr:colOff>
          <xdr:row>19</xdr:row>
          <xdr:rowOff>0</xdr:rowOff>
        </xdr:to>
        <xdr:sp macro="" textlink="">
          <xdr:nvSpPr>
            <xdr:cNvPr id="72782" name="Check Box 78" hidden="1">
              <a:extLst>
                <a:ext uri="{63B3BB69-23CF-44E3-9099-C40C66FF867C}">
                  <a14:compatExt spid="_x0000_s72782"/>
                </a:ext>
                <a:ext uri="{FF2B5EF4-FFF2-40B4-BE49-F238E27FC236}">
                  <a16:creationId xmlns:a16="http://schemas.microsoft.com/office/drawing/2014/main" id="{00000000-0008-0000-1200-00004E1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38100</xdr:colOff>
          <xdr:row>18</xdr:row>
          <xdr:rowOff>47625</xdr:rowOff>
        </xdr:from>
        <xdr:to>
          <xdr:col>5</xdr:col>
          <xdr:colOff>266700</xdr:colOff>
          <xdr:row>19</xdr:row>
          <xdr:rowOff>0</xdr:rowOff>
        </xdr:to>
        <xdr:sp macro="" textlink="">
          <xdr:nvSpPr>
            <xdr:cNvPr id="72783" name="Check Box 79" hidden="1">
              <a:extLst>
                <a:ext uri="{63B3BB69-23CF-44E3-9099-C40C66FF867C}">
                  <a14:compatExt spid="_x0000_s72783"/>
                </a:ext>
                <a:ext uri="{FF2B5EF4-FFF2-40B4-BE49-F238E27FC236}">
                  <a16:creationId xmlns:a16="http://schemas.microsoft.com/office/drawing/2014/main" id="{00000000-0008-0000-1200-00004F1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38100</xdr:colOff>
          <xdr:row>18</xdr:row>
          <xdr:rowOff>47625</xdr:rowOff>
        </xdr:from>
        <xdr:to>
          <xdr:col>4</xdr:col>
          <xdr:colOff>266700</xdr:colOff>
          <xdr:row>19</xdr:row>
          <xdr:rowOff>0</xdr:rowOff>
        </xdr:to>
        <xdr:sp macro="" textlink="">
          <xdr:nvSpPr>
            <xdr:cNvPr id="72784" name="Check Box 80" hidden="1">
              <a:extLst>
                <a:ext uri="{63B3BB69-23CF-44E3-9099-C40C66FF867C}">
                  <a14:compatExt spid="_x0000_s72784"/>
                </a:ext>
                <a:ext uri="{FF2B5EF4-FFF2-40B4-BE49-F238E27FC236}">
                  <a16:creationId xmlns:a16="http://schemas.microsoft.com/office/drawing/2014/main" id="{00000000-0008-0000-1200-0000501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38100</xdr:colOff>
          <xdr:row>18</xdr:row>
          <xdr:rowOff>47625</xdr:rowOff>
        </xdr:from>
        <xdr:to>
          <xdr:col>3</xdr:col>
          <xdr:colOff>266700</xdr:colOff>
          <xdr:row>19</xdr:row>
          <xdr:rowOff>0</xdr:rowOff>
        </xdr:to>
        <xdr:sp macro="" textlink="">
          <xdr:nvSpPr>
            <xdr:cNvPr id="72785" name="Check Box 81" hidden="1">
              <a:extLst>
                <a:ext uri="{63B3BB69-23CF-44E3-9099-C40C66FF867C}">
                  <a14:compatExt spid="_x0000_s72785"/>
                </a:ext>
                <a:ext uri="{FF2B5EF4-FFF2-40B4-BE49-F238E27FC236}">
                  <a16:creationId xmlns:a16="http://schemas.microsoft.com/office/drawing/2014/main" id="{00000000-0008-0000-1200-0000511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47625</xdr:colOff>
          <xdr:row>18</xdr:row>
          <xdr:rowOff>47625</xdr:rowOff>
        </xdr:from>
        <xdr:to>
          <xdr:col>2</xdr:col>
          <xdr:colOff>276225</xdr:colOff>
          <xdr:row>19</xdr:row>
          <xdr:rowOff>0</xdr:rowOff>
        </xdr:to>
        <xdr:sp macro="" textlink="">
          <xdr:nvSpPr>
            <xdr:cNvPr id="72786" name="Check Box 82" hidden="1">
              <a:extLst>
                <a:ext uri="{63B3BB69-23CF-44E3-9099-C40C66FF867C}">
                  <a14:compatExt spid="_x0000_s72786"/>
                </a:ext>
                <a:ext uri="{FF2B5EF4-FFF2-40B4-BE49-F238E27FC236}">
                  <a16:creationId xmlns:a16="http://schemas.microsoft.com/office/drawing/2014/main" id="{00000000-0008-0000-1200-0000521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13</xdr:col>
      <xdr:colOff>502018</xdr:colOff>
      <xdr:row>10</xdr:row>
      <xdr:rowOff>0</xdr:rowOff>
    </xdr:from>
    <xdr:to>
      <xdr:col>15</xdr:col>
      <xdr:colOff>319138</xdr:colOff>
      <xdr:row>11</xdr:row>
      <xdr:rowOff>3586</xdr:rowOff>
    </xdr:to>
    <xdr:sp macro="" textlink="">
      <xdr:nvSpPr>
        <xdr:cNvPr id="16" name="Rectangle 15">
          <a:extLst>
            <a:ext uri="{FF2B5EF4-FFF2-40B4-BE49-F238E27FC236}">
              <a16:creationId xmlns:a16="http://schemas.microsoft.com/office/drawing/2014/main" id="{00000000-0008-0000-1200-000010000000}"/>
            </a:ext>
          </a:extLst>
        </xdr:cNvPr>
        <xdr:cNvSpPr/>
      </xdr:nvSpPr>
      <xdr:spPr>
        <a:xfrm>
          <a:off x="6400794" y="2178424"/>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15</xdr:col>
      <xdr:colOff>322716</xdr:colOff>
      <xdr:row>10</xdr:row>
      <xdr:rowOff>8964</xdr:rowOff>
    </xdr:from>
    <xdr:to>
      <xdr:col>16</xdr:col>
      <xdr:colOff>830563</xdr:colOff>
      <xdr:row>11</xdr:row>
      <xdr:rowOff>3585</xdr:rowOff>
    </xdr:to>
    <xdr:sp macro="" textlink="">
      <xdr:nvSpPr>
        <xdr:cNvPr id="17" name="Rectangle 16">
          <a:extLst>
            <a:ext uri="{FF2B5EF4-FFF2-40B4-BE49-F238E27FC236}">
              <a16:creationId xmlns:a16="http://schemas.microsoft.com/office/drawing/2014/main" id="{00000000-0008-0000-1200-000011000000}"/>
            </a:ext>
          </a:extLst>
        </xdr:cNvPr>
        <xdr:cNvSpPr/>
      </xdr:nvSpPr>
      <xdr:spPr>
        <a:xfrm>
          <a:off x="7593092" y="2187388"/>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13</xdr:col>
      <xdr:colOff>502018</xdr:colOff>
      <xdr:row>19</xdr:row>
      <xdr:rowOff>0</xdr:rowOff>
    </xdr:from>
    <xdr:to>
      <xdr:col>15</xdr:col>
      <xdr:colOff>319138</xdr:colOff>
      <xdr:row>20</xdr:row>
      <xdr:rowOff>3586</xdr:rowOff>
    </xdr:to>
    <xdr:sp macro="" textlink="">
      <xdr:nvSpPr>
        <xdr:cNvPr id="18" name="Rectangle 17">
          <a:extLst>
            <a:ext uri="{FF2B5EF4-FFF2-40B4-BE49-F238E27FC236}">
              <a16:creationId xmlns:a16="http://schemas.microsoft.com/office/drawing/2014/main" id="{00000000-0008-0000-1200-000012000000}"/>
            </a:ext>
          </a:extLst>
        </xdr:cNvPr>
        <xdr:cNvSpPr/>
      </xdr:nvSpPr>
      <xdr:spPr>
        <a:xfrm>
          <a:off x="6400794" y="4150659"/>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15</xdr:col>
      <xdr:colOff>322716</xdr:colOff>
      <xdr:row>19</xdr:row>
      <xdr:rowOff>8964</xdr:rowOff>
    </xdr:from>
    <xdr:to>
      <xdr:col>16</xdr:col>
      <xdr:colOff>830563</xdr:colOff>
      <xdr:row>20</xdr:row>
      <xdr:rowOff>3585</xdr:rowOff>
    </xdr:to>
    <xdr:sp macro="" textlink="">
      <xdr:nvSpPr>
        <xdr:cNvPr id="19" name="Rectangle 18">
          <a:extLst>
            <a:ext uri="{FF2B5EF4-FFF2-40B4-BE49-F238E27FC236}">
              <a16:creationId xmlns:a16="http://schemas.microsoft.com/office/drawing/2014/main" id="{00000000-0008-0000-1200-000013000000}"/>
            </a:ext>
          </a:extLst>
        </xdr:cNvPr>
        <xdr:cNvSpPr/>
      </xdr:nvSpPr>
      <xdr:spPr>
        <a:xfrm>
          <a:off x="7593092" y="4159623"/>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16</xdr:col>
      <xdr:colOff>636494</xdr:colOff>
      <xdr:row>2</xdr:row>
      <xdr:rowOff>8964</xdr:rowOff>
    </xdr:from>
    <xdr:to>
      <xdr:col>16</xdr:col>
      <xdr:colOff>819374</xdr:colOff>
      <xdr:row>3</xdr:row>
      <xdr:rowOff>12550</xdr:rowOff>
    </xdr:to>
    <xdr:sp macro="" textlink="">
      <xdr:nvSpPr>
        <xdr:cNvPr id="20" name="Rectangle 19">
          <a:extLst>
            <a:ext uri="{FF2B5EF4-FFF2-40B4-BE49-F238E27FC236}">
              <a16:creationId xmlns:a16="http://schemas.microsoft.com/office/drawing/2014/main" id="{00000000-0008-0000-1200-000014000000}"/>
            </a:ext>
          </a:extLst>
        </xdr:cNvPr>
        <xdr:cNvSpPr/>
      </xdr:nvSpPr>
      <xdr:spPr>
        <a:xfrm>
          <a:off x="8113059" y="367552"/>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mc:AlternateContent xmlns:mc="http://schemas.openxmlformats.org/markup-compatibility/2006">
    <mc:Choice xmlns:a14="http://schemas.microsoft.com/office/drawing/2010/main" Requires="a14">
      <xdr:twoCellAnchor>
        <xdr:from>
          <xdr:col>9</xdr:col>
          <xdr:colOff>38100</xdr:colOff>
          <xdr:row>9</xdr:row>
          <xdr:rowOff>47625</xdr:rowOff>
        </xdr:from>
        <xdr:to>
          <xdr:col>9</xdr:col>
          <xdr:colOff>266700</xdr:colOff>
          <xdr:row>10</xdr:row>
          <xdr:rowOff>0</xdr:rowOff>
        </xdr:to>
        <xdr:sp macro="" textlink="">
          <xdr:nvSpPr>
            <xdr:cNvPr id="72791" name="Check Box 87" hidden="1">
              <a:extLst>
                <a:ext uri="{63B3BB69-23CF-44E3-9099-C40C66FF867C}">
                  <a14:compatExt spid="_x0000_s72791"/>
                </a:ext>
                <a:ext uri="{FF2B5EF4-FFF2-40B4-BE49-F238E27FC236}">
                  <a16:creationId xmlns:a16="http://schemas.microsoft.com/office/drawing/2014/main" id="{00000000-0008-0000-1200-0000571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38100</xdr:colOff>
          <xdr:row>9</xdr:row>
          <xdr:rowOff>47625</xdr:rowOff>
        </xdr:from>
        <xdr:to>
          <xdr:col>10</xdr:col>
          <xdr:colOff>266700</xdr:colOff>
          <xdr:row>10</xdr:row>
          <xdr:rowOff>0</xdr:rowOff>
        </xdr:to>
        <xdr:sp macro="" textlink="">
          <xdr:nvSpPr>
            <xdr:cNvPr id="72792" name="Check Box 88" hidden="1">
              <a:extLst>
                <a:ext uri="{63B3BB69-23CF-44E3-9099-C40C66FF867C}">
                  <a14:compatExt spid="_x0000_s72792"/>
                </a:ext>
                <a:ext uri="{FF2B5EF4-FFF2-40B4-BE49-F238E27FC236}">
                  <a16:creationId xmlns:a16="http://schemas.microsoft.com/office/drawing/2014/main" id="{00000000-0008-0000-1200-0000581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38100</xdr:colOff>
          <xdr:row>9</xdr:row>
          <xdr:rowOff>47625</xdr:rowOff>
        </xdr:from>
        <xdr:to>
          <xdr:col>11</xdr:col>
          <xdr:colOff>266700</xdr:colOff>
          <xdr:row>10</xdr:row>
          <xdr:rowOff>0</xdr:rowOff>
        </xdr:to>
        <xdr:sp macro="" textlink="">
          <xdr:nvSpPr>
            <xdr:cNvPr id="72793" name="Check Box 89" hidden="1">
              <a:extLst>
                <a:ext uri="{63B3BB69-23CF-44E3-9099-C40C66FF867C}">
                  <a14:compatExt spid="_x0000_s72793"/>
                </a:ext>
                <a:ext uri="{FF2B5EF4-FFF2-40B4-BE49-F238E27FC236}">
                  <a16:creationId xmlns:a16="http://schemas.microsoft.com/office/drawing/2014/main" id="{00000000-0008-0000-1200-0000591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38100</xdr:colOff>
          <xdr:row>18</xdr:row>
          <xdr:rowOff>47625</xdr:rowOff>
        </xdr:from>
        <xdr:to>
          <xdr:col>9</xdr:col>
          <xdr:colOff>266700</xdr:colOff>
          <xdr:row>19</xdr:row>
          <xdr:rowOff>0</xdr:rowOff>
        </xdr:to>
        <xdr:sp macro="" textlink="">
          <xdr:nvSpPr>
            <xdr:cNvPr id="72794" name="Check Box 90" hidden="1">
              <a:extLst>
                <a:ext uri="{63B3BB69-23CF-44E3-9099-C40C66FF867C}">
                  <a14:compatExt spid="_x0000_s72794"/>
                </a:ext>
                <a:ext uri="{FF2B5EF4-FFF2-40B4-BE49-F238E27FC236}">
                  <a16:creationId xmlns:a16="http://schemas.microsoft.com/office/drawing/2014/main" id="{00000000-0008-0000-1200-00005A1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38100</xdr:colOff>
          <xdr:row>18</xdr:row>
          <xdr:rowOff>47625</xdr:rowOff>
        </xdr:from>
        <xdr:to>
          <xdr:col>10</xdr:col>
          <xdr:colOff>266700</xdr:colOff>
          <xdr:row>19</xdr:row>
          <xdr:rowOff>0</xdr:rowOff>
        </xdr:to>
        <xdr:sp macro="" textlink="">
          <xdr:nvSpPr>
            <xdr:cNvPr id="72795" name="Check Box 91" hidden="1">
              <a:extLst>
                <a:ext uri="{63B3BB69-23CF-44E3-9099-C40C66FF867C}">
                  <a14:compatExt spid="_x0000_s72795"/>
                </a:ext>
                <a:ext uri="{FF2B5EF4-FFF2-40B4-BE49-F238E27FC236}">
                  <a16:creationId xmlns:a16="http://schemas.microsoft.com/office/drawing/2014/main" id="{00000000-0008-0000-1200-00005B1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38100</xdr:colOff>
          <xdr:row>18</xdr:row>
          <xdr:rowOff>47625</xdr:rowOff>
        </xdr:from>
        <xdr:to>
          <xdr:col>11</xdr:col>
          <xdr:colOff>266700</xdr:colOff>
          <xdr:row>19</xdr:row>
          <xdr:rowOff>0</xdr:rowOff>
        </xdr:to>
        <xdr:sp macro="" textlink="">
          <xdr:nvSpPr>
            <xdr:cNvPr id="72796" name="Check Box 92" hidden="1">
              <a:extLst>
                <a:ext uri="{63B3BB69-23CF-44E3-9099-C40C66FF867C}">
                  <a14:compatExt spid="_x0000_s72796"/>
                </a:ext>
                <a:ext uri="{FF2B5EF4-FFF2-40B4-BE49-F238E27FC236}">
                  <a16:creationId xmlns:a16="http://schemas.microsoft.com/office/drawing/2014/main" id="{00000000-0008-0000-1200-00005C1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28575</xdr:colOff>
          <xdr:row>11</xdr:row>
          <xdr:rowOff>28575</xdr:rowOff>
        </xdr:from>
        <xdr:to>
          <xdr:col>10</xdr:col>
          <xdr:colOff>904875</xdr:colOff>
          <xdr:row>11</xdr:row>
          <xdr:rowOff>219075</xdr:rowOff>
        </xdr:to>
        <xdr:sp macro="" textlink="">
          <xdr:nvSpPr>
            <xdr:cNvPr id="214018" name="Drop Down 2" hidden="1">
              <a:extLst>
                <a:ext uri="{63B3BB69-23CF-44E3-9099-C40C66FF867C}">
                  <a14:compatExt spid="_x0000_s214018"/>
                </a:ext>
                <a:ext uri="{FF2B5EF4-FFF2-40B4-BE49-F238E27FC236}">
                  <a16:creationId xmlns:a16="http://schemas.microsoft.com/office/drawing/2014/main" id="{00000000-0008-0000-1300-00000244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10</xdr:col>
      <xdr:colOff>546823</xdr:colOff>
      <xdr:row>12</xdr:row>
      <xdr:rowOff>11206</xdr:rowOff>
    </xdr:from>
    <xdr:to>
      <xdr:col>11</xdr:col>
      <xdr:colOff>545926</xdr:colOff>
      <xdr:row>13</xdr:row>
      <xdr:rowOff>3586</xdr:rowOff>
    </xdr:to>
    <xdr:sp macro="" textlink="">
      <xdr:nvSpPr>
        <xdr:cNvPr id="8" name="Rectangle 7">
          <a:extLst>
            <a:ext uri="{FF2B5EF4-FFF2-40B4-BE49-F238E27FC236}">
              <a16:creationId xmlns:a16="http://schemas.microsoft.com/office/drawing/2014/main" id="{00000000-0008-0000-1300-000008000000}"/>
            </a:ext>
          </a:extLst>
        </xdr:cNvPr>
        <xdr:cNvSpPr/>
      </xdr:nvSpPr>
      <xdr:spPr>
        <a:xfrm>
          <a:off x="10654529" y="2678206"/>
          <a:ext cx="1063662"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11</xdr:col>
      <xdr:colOff>571223</xdr:colOff>
      <xdr:row>12</xdr:row>
      <xdr:rowOff>8964</xdr:rowOff>
    </xdr:from>
    <xdr:to>
      <xdr:col>13</xdr:col>
      <xdr:colOff>15633</xdr:colOff>
      <xdr:row>12</xdr:row>
      <xdr:rowOff>182879</xdr:rowOff>
    </xdr:to>
    <xdr:sp macro="" textlink="">
      <xdr:nvSpPr>
        <xdr:cNvPr id="9" name="Rectangle 8">
          <a:extLst>
            <a:ext uri="{FF2B5EF4-FFF2-40B4-BE49-F238E27FC236}">
              <a16:creationId xmlns:a16="http://schemas.microsoft.com/office/drawing/2014/main" id="{00000000-0008-0000-1300-000009000000}"/>
            </a:ext>
          </a:extLst>
        </xdr:cNvPr>
        <xdr:cNvSpPr/>
      </xdr:nvSpPr>
      <xdr:spPr>
        <a:xfrm>
          <a:off x="11743488" y="2675964"/>
          <a:ext cx="115891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9</xdr:col>
      <xdr:colOff>289088</xdr:colOff>
      <xdr:row>12</xdr:row>
      <xdr:rowOff>11206</xdr:rowOff>
    </xdr:from>
    <xdr:to>
      <xdr:col>10</xdr:col>
      <xdr:colOff>534720</xdr:colOff>
      <xdr:row>13</xdr:row>
      <xdr:rowOff>3586</xdr:rowOff>
    </xdr:to>
    <xdr:sp macro="" textlink="">
      <xdr:nvSpPr>
        <xdr:cNvPr id="10" name="Rectangle 9">
          <a:extLst>
            <a:ext uri="{FF2B5EF4-FFF2-40B4-BE49-F238E27FC236}">
              <a16:creationId xmlns:a16="http://schemas.microsoft.com/office/drawing/2014/main" id="{00000000-0008-0000-1300-00000A000000}"/>
            </a:ext>
          </a:extLst>
        </xdr:cNvPr>
        <xdr:cNvSpPr/>
      </xdr:nvSpPr>
      <xdr:spPr>
        <a:xfrm>
          <a:off x="9108117" y="3104030"/>
          <a:ext cx="1063662" cy="182880"/>
        </a:xfrm>
        <a:prstGeom prst="rect">
          <a:avLst/>
        </a:prstGeom>
        <a:solidFill>
          <a:schemeClr val="accent2"/>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Reset</a:t>
          </a:r>
        </a:p>
      </xdr:txBody>
    </xdr:sp>
    <xdr:clientData/>
  </xdr:twoCellAnchor>
  <xdr:twoCellAnchor>
    <xdr:from>
      <xdr:col>10</xdr:col>
      <xdr:colOff>526677</xdr:colOff>
      <xdr:row>20</xdr:row>
      <xdr:rowOff>13449</xdr:rowOff>
    </xdr:from>
    <xdr:to>
      <xdr:col>11</xdr:col>
      <xdr:colOff>525780</xdr:colOff>
      <xdr:row>20</xdr:row>
      <xdr:rowOff>196329</xdr:rowOff>
    </xdr:to>
    <xdr:sp macro="" textlink="">
      <xdr:nvSpPr>
        <xdr:cNvPr id="11" name="Rectangle 10">
          <a:extLst>
            <a:ext uri="{FF2B5EF4-FFF2-40B4-BE49-F238E27FC236}">
              <a16:creationId xmlns:a16="http://schemas.microsoft.com/office/drawing/2014/main" id="{00000000-0008-0000-1300-00000B000000}"/>
            </a:ext>
          </a:extLst>
        </xdr:cNvPr>
        <xdr:cNvSpPr/>
      </xdr:nvSpPr>
      <xdr:spPr>
        <a:xfrm>
          <a:off x="10163736" y="5358655"/>
          <a:ext cx="1063662"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Space</a:t>
          </a:r>
        </a:p>
      </xdr:txBody>
    </xdr:sp>
    <xdr:clientData/>
  </xdr:twoCellAnchor>
  <xdr:twoCellAnchor>
    <xdr:from>
      <xdr:col>11</xdr:col>
      <xdr:colOff>551077</xdr:colOff>
      <xdr:row>20</xdr:row>
      <xdr:rowOff>11207</xdr:rowOff>
    </xdr:from>
    <xdr:to>
      <xdr:col>12</xdr:col>
      <xdr:colOff>1160899</xdr:colOff>
      <xdr:row>20</xdr:row>
      <xdr:rowOff>185122</xdr:rowOff>
    </xdr:to>
    <xdr:sp macro="" textlink="">
      <xdr:nvSpPr>
        <xdr:cNvPr id="12" name="Rectangle 11">
          <a:extLst>
            <a:ext uri="{FF2B5EF4-FFF2-40B4-BE49-F238E27FC236}">
              <a16:creationId xmlns:a16="http://schemas.microsoft.com/office/drawing/2014/main" id="{00000000-0008-0000-1300-00000C000000}"/>
            </a:ext>
          </a:extLst>
        </xdr:cNvPr>
        <xdr:cNvSpPr/>
      </xdr:nvSpPr>
      <xdr:spPr>
        <a:xfrm>
          <a:off x="11252695" y="5356413"/>
          <a:ext cx="153991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9</xdr:col>
      <xdr:colOff>268942</xdr:colOff>
      <xdr:row>20</xdr:row>
      <xdr:rowOff>13449</xdr:rowOff>
    </xdr:from>
    <xdr:to>
      <xdr:col>10</xdr:col>
      <xdr:colOff>514574</xdr:colOff>
      <xdr:row>20</xdr:row>
      <xdr:rowOff>196329</xdr:rowOff>
    </xdr:to>
    <xdr:sp macro="" textlink="">
      <xdr:nvSpPr>
        <xdr:cNvPr id="13" name="Rectangle 12">
          <a:extLst>
            <a:ext uri="{FF2B5EF4-FFF2-40B4-BE49-F238E27FC236}">
              <a16:creationId xmlns:a16="http://schemas.microsoft.com/office/drawing/2014/main" id="{00000000-0008-0000-1300-00000D000000}"/>
            </a:ext>
          </a:extLst>
        </xdr:cNvPr>
        <xdr:cNvSpPr/>
      </xdr:nvSpPr>
      <xdr:spPr>
        <a:xfrm>
          <a:off x="9087971" y="5358655"/>
          <a:ext cx="1063662" cy="182880"/>
        </a:xfrm>
        <a:prstGeom prst="rect">
          <a:avLst/>
        </a:prstGeom>
        <a:solidFill>
          <a:schemeClr val="accent2"/>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Reset</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6</xdr:col>
      <xdr:colOff>179294</xdr:colOff>
      <xdr:row>9</xdr:row>
      <xdr:rowOff>17929</xdr:rowOff>
    </xdr:from>
    <xdr:to>
      <xdr:col>7</xdr:col>
      <xdr:colOff>555811</xdr:colOff>
      <xdr:row>9</xdr:row>
      <xdr:rowOff>170331</xdr:rowOff>
    </xdr:to>
    <xdr:sp macro="" textlink="">
      <xdr:nvSpPr>
        <xdr:cNvPr id="2" name="Rectangle 1">
          <a:extLst>
            <a:ext uri="{FF2B5EF4-FFF2-40B4-BE49-F238E27FC236}">
              <a16:creationId xmlns:a16="http://schemas.microsoft.com/office/drawing/2014/main" id="{00000000-0008-0000-1400-000002000000}"/>
            </a:ext>
          </a:extLst>
        </xdr:cNvPr>
        <xdr:cNvSpPr/>
      </xdr:nvSpPr>
      <xdr:spPr>
        <a:xfrm>
          <a:off x="5791200" y="2940423"/>
          <a:ext cx="1174376" cy="152402"/>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7</xdr:col>
      <xdr:colOff>564776</xdr:colOff>
      <xdr:row>9</xdr:row>
      <xdr:rowOff>8963</xdr:rowOff>
    </xdr:from>
    <xdr:to>
      <xdr:col>8</xdr:col>
      <xdr:colOff>797857</xdr:colOff>
      <xdr:row>10</xdr:row>
      <xdr:rowOff>8964</xdr:rowOff>
    </xdr:to>
    <xdr:sp macro="" textlink="">
      <xdr:nvSpPr>
        <xdr:cNvPr id="3" name="Rectangle 2">
          <a:extLst>
            <a:ext uri="{FF2B5EF4-FFF2-40B4-BE49-F238E27FC236}">
              <a16:creationId xmlns:a16="http://schemas.microsoft.com/office/drawing/2014/main" id="{00000000-0008-0000-1400-000003000000}"/>
            </a:ext>
          </a:extLst>
        </xdr:cNvPr>
        <xdr:cNvSpPr/>
      </xdr:nvSpPr>
      <xdr:spPr>
        <a:xfrm>
          <a:off x="6974541" y="2931457"/>
          <a:ext cx="1030940" cy="17929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6</xdr:col>
      <xdr:colOff>179268</xdr:colOff>
      <xdr:row>11</xdr:row>
      <xdr:rowOff>17928</xdr:rowOff>
    </xdr:from>
    <xdr:to>
      <xdr:col>7</xdr:col>
      <xdr:colOff>561165</xdr:colOff>
      <xdr:row>12</xdr:row>
      <xdr:rowOff>0</xdr:rowOff>
    </xdr:to>
    <xdr:sp macro="" textlink="">
      <xdr:nvSpPr>
        <xdr:cNvPr id="6" name="Rectangle 5">
          <a:extLst>
            <a:ext uri="{FF2B5EF4-FFF2-40B4-BE49-F238E27FC236}">
              <a16:creationId xmlns:a16="http://schemas.microsoft.com/office/drawing/2014/main" id="{00000000-0008-0000-1400-000006000000}"/>
            </a:ext>
          </a:extLst>
        </xdr:cNvPr>
        <xdr:cNvSpPr/>
      </xdr:nvSpPr>
      <xdr:spPr>
        <a:xfrm>
          <a:off x="5791174" y="3299010"/>
          <a:ext cx="1179756"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7</xdr:col>
      <xdr:colOff>564743</xdr:colOff>
      <xdr:row>11</xdr:row>
      <xdr:rowOff>26892</xdr:rowOff>
    </xdr:from>
    <xdr:to>
      <xdr:col>8</xdr:col>
      <xdr:colOff>779929</xdr:colOff>
      <xdr:row>12</xdr:row>
      <xdr:rowOff>0</xdr:rowOff>
    </xdr:to>
    <xdr:sp macro="" textlink="">
      <xdr:nvSpPr>
        <xdr:cNvPr id="7" name="Rectangle 6">
          <a:extLst>
            <a:ext uri="{FF2B5EF4-FFF2-40B4-BE49-F238E27FC236}">
              <a16:creationId xmlns:a16="http://schemas.microsoft.com/office/drawing/2014/main" id="{00000000-0008-0000-1400-000007000000}"/>
            </a:ext>
          </a:extLst>
        </xdr:cNvPr>
        <xdr:cNvSpPr/>
      </xdr:nvSpPr>
      <xdr:spPr>
        <a:xfrm>
          <a:off x="6974508" y="3307974"/>
          <a:ext cx="1013045" cy="170331"/>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1021976</xdr:colOff>
      <xdr:row>2</xdr:row>
      <xdr:rowOff>8964</xdr:rowOff>
    </xdr:from>
    <xdr:to>
      <xdr:col>11</xdr:col>
      <xdr:colOff>1204856</xdr:colOff>
      <xdr:row>3</xdr:row>
      <xdr:rowOff>12550</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10022541" y="367552"/>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228600</xdr:colOff>
          <xdr:row>5</xdr:row>
          <xdr:rowOff>180975</xdr:rowOff>
        </xdr:from>
        <xdr:to>
          <xdr:col>1</xdr:col>
          <xdr:colOff>485775</xdr:colOff>
          <xdr:row>7</xdr:row>
          <xdr:rowOff>28575</xdr:rowOff>
        </xdr:to>
        <xdr:sp macro="" textlink="">
          <xdr:nvSpPr>
            <xdr:cNvPr id="126977" name="Option Button 1" hidden="1">
              <a:extLst>
                <a:ext uri="{63B3BB69-23CF-44E3-9099-C40C66FF867C}">
                  <a14:compatExt spid="_x0000_s126977"/>
                </a:ext>
                <a:ext uri="{FF2B5EF4-FFF2-40B4-BE49-F238E27FC236}">
                  <a16:creationId xmlns:a16="http://schemas.microsoft.com/office/drawing/2014/main" id="{00000000-0008-0000-1600-000001F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7</xdr:row>
          <xdr:rowOff>85725</xdr:rowOff>
        </xdr:from>
        <xdr:to>
          <xdr:col>1</xdr:col>
          <xdr:colOff>485775</xdr:colOff>
          <xdr:row>7</xdr:row>
          <xdr:rowOff>295275</xdr:rowOff>
        </xdr:to>
        <xdr:sp macro="" textlink="">
          <xdr:nvSpPr>
            <xdr:cNvPr id="126978" name="Option Button 2" hidden="1">
              <a:extLst>
                <a:ext uri="{63B3BB69-23CF-44E3-9099-C40C66FF867C}">
                  <a14:compatExt spid="_x0000_s126978"/>
                </a:ext>
                <a:ext uri="{FF2B5EF4-FFF2-40B4-BE49-F238E27FC236}">
                  <a16:creationId xmlns:a16="http://schemas.microsoft.com/office/drawing/2014/main" id="{00000000-0008-0000-1600-000002F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8</xdr:row>
          <xdr:rowOff>0</xdr:rowOff>
        </xdr:from>
        <xdr:to>
          <xdr:col>1</xdr:col>
          <xdr:colOff>485775</xdr:colOff>
          <xdr:row>8</xdr:row>
          <xdr:rowOff>219075</xdr:rowOff>
        </xdr:to>
        <xdr:sp macro="" textlink="">
          <xdr:nvSpPr>
            <xdr:cNvPr id="126979" name="Option Button 3" hidden="1">
              <a:extLst>
                <a:ext uri="{63B3BB69-23CF-44E3-9099-C40C66FF867C}">
                  <a14:compatExt spid="_x0000_s126979"/>
                </a:ext>
                <a:ext uri="{FF2B5EF4-FFF2-40B4-BE49-F238E27FC236}">
                  <a16:creationId xmlns:a16="http://schemas.microsoft.com/office/drawing/2014/main" id="{00000000-0008-0000-1600-000003F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10</xdr:row>
          <xdr:rowOff>76200</xdr:rowOff>
        </xdr:from>
        <xdr:to>
          <xdr:col>1</xdr:col>
          <xdr:colOff>485775</xdr:colOff>
          <xdr:row>10</xdr:row>
          <xdr:rowOff>295275</xdr:rowOff>
        </xdr:to>
        <xdr:sp macro="" textlink="">
          <xdr:nvSpPr>
            <xdr:cNvPr id="126981" name="Option Button 5" hidden="1">
              <a:extLst>
                <a:ext uri="{63B3BB69-23CF-44E3-9099-C40C66FF867C}">
                  <a14:compatExt spid="_x0000_s126981"/>
                </a:ext>
                <a:ext uri="{FF2B5EF4-FFF2-40B4-BE49-F238E27FC236}">
                  <a16:creationId xmlns:a16="http://schemas.microsoft.com/office/drawing/2014/main" id="{00000000-0008-0000-1600-000005F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9</xdr:row>
          <xdr:rowOff>0</xdr:rowOff>
        </xdr:from>
        <xdr:to>
          <xdr:col>1</xdr:col>
          <xdr:colOff>485775</xdr:colOff>
          <xdr:row>10</xdr:row>
          <xdr:rowOff>28575</xdr:rowOff>
        </xdr:to>
        <xdr:sp macro="" textlink="">
          <xdr:nvSpPr>
            <xdr:cNvPr id="126982" name="Option Button 6" hidden="1">
              <a:extLst>
                <a:ext uri="{63B3BB69-23CF-44E3-9099-C40C66FF867C}">
                  <a14:compatExt spid="_x0000_s126982"/>
                </a:ext>
                <a:ext uri="{FF2B5EF4-FFF2-40B4-BE49-F238E27FC236}">
                  <a16:creationId xmlns:a16="http://schemas.microsoft.com/office/drawing/2014/main" id="{00000000-0008-0000-1600-000006F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5</xdr:row>
          <xdr:rowOff>180975</xdr:rowOff>
        </xdr:from>
        <xdr:to>
          <xdr:col>2</xdr:col>
          <xdr:colOff>485775</xdr:colOff>
          <xdr:row>7</xdr:row>
          <xdr:rowOff>28575</xdr:rowOff>
        </xdr:to>
        <xdr:sp macro="" textlink="">
          <xdr:nvSpPr>
            <xdr:cNvPr id="126983" name="Option Button 7" hidden="1">
              <a:extLst>
                <a:ext uri="{63B3BB69-23CF-44E3-9099-C40C66FF867C}">
                  <a14:compatExt spid="_x0000_s126983"/>
                </a:ext>
                <a:ext uri="{FF2B5EF4-FFF2-40B4-BE49-F238E27FC236}">
                  <a16:creationId xmlns:a16="http://schemas.microsoft.com/office/drawing/2014/main" id="{00000000-0008-0000-1600-000007F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7</xdr:row>
          <xdr:rowOff>76200</xdr:rowOff>
        </xdr:from>
        <xdr:to>
          <xdr:col>2</xdr:col>
          <xdr:colOff>485775</xdr:colOff>
          <xdr:row>7</xdr:row>
          <xdr:rowOff>295275</xdr:rowOff>
        </xdr:to>
        <xdr:sp macro="" textlink="">
          <xdr:nvSpPr>
            <xdr:cNvPr id="126984" name="Option Button 8" hidden="1">
              <a:extLst>
                <a:ext uri="{63B3BB69-23CF-44E3-9099-C40C66FF867C}">
                  <a14:compatExt spid="_x0000_s126984"/>
                </a:ext>
                <a:ext uri="{FF2B5EF4-FFF2-40B4-BE49-F238E27FC236}">
                  <a16:creationId xmlns:a16="http://schemas.microsoft.com/office/drawing/2014/main" id="{00000000-0008-0000-1600-000008F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8</xdr:row>
          <xdr:rowOff>0</xdr:rowOff>
        </xdr:from>
        <xdr:to>
          <xdr:col>2</xdr:col>
          <xdr:colOff>485775</xdr:colOff>
          <xdr:row>8</xdr:row>
          <xdr:rowOff>219075</xdr:rowOff>
        </xdr:to>
        <xdr:sp macro="" textlink="">
          <xdr:nvSpPr>
            <xdr:cNvPr id="126985" name="Option Button 9" hidden="1">
              <a:extLst>
                <a:ext uri="{63B3BB69-23CF-44E3-9099-C40C66FF867C}">
                  <a14:compatExt spid="_x0000_s126985"/>
                </a:ext>
                <a:ext uri="{FF2B5EF4-FFF2-40B4-BE49-F238E27FC236}">
                  <a16:creationId xmlns:a16="http://schemas.microsoft.com/office/drawing/2014/main" id="{00000000-0008-0000-1600-000009F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9</xdr:row>
          <xdr:rowOff>0</xdr:rowOff>
        </xdr:from>
        <xdr:to>
          <xdr:col>2</xdr:col>
          <xdr:colOff>485775</xdr:colOff>
          <xdr:row>10</xdr:row>
          <xdr:rowOff>28575</xdr:rowOff>
        </xdr:to>
        <xdr:sp macro="" textlink="">
          <xdr:nvSpPr>
            <xdr:cNvPr id="126987" name="Option Button 11" hidden="1">
              <a:extLst>
                <a:ext uri="{63B3BB69-23CF-44E3-9099-C40C66FF867C}">
                  <a14:compatExt spid="_x0000_s126987"/>
                </a:ext>
                <a:ext uri="{FF2B5EF4-FFF2-40B4-BE49-F238E27FC236}">
                  <a16:creationId xmlns:a16="http://schemas.microsoft.com/office/drawing/2014/main" id="{00000000-0008-0000-1600-00000BF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10</xdr:row>
          <xdr:rowOff>76200</xdr:rowOff>
        </xdr:from>
        <xdr:to>
          <xdr:col>2</xdr:col>
          <xdr:colOff>485775</xdr:colOff>
          <xdr:row>10</xdr:row>
          <xdr:rowOff>295275</xdr:rowOff>
        </xdr:to>
        <xdr:sp macro="" textlink="">
          <xdr:nvSpPr>
            <xdr:cNvPr id="126988" name="Option Button 12" hidden="1">
              <a:extLst>
                <a:ext uri="{63B3BB69-23CF-44E3-9099-C40C66FF867C}">
                  <a14:compatExt spid="_x0000_s126988"/>
                </a:ext>
                <a:ext uri="{FF2B5EF4-FFF2-40B4-BE49-F238E27FC236}">
                  <a16:creationId xmlns:a16="http://schemas.microsoft.com/office/drawing/2014/main" id="{00000000-0008-0000-1600-00000CF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257175</xdr:colOff>
          <xdr:row>5</xdr:row>
          <xdr:rowOff>180975</xdr:rowOff>
        </xdr:from>
        <xdr:to>
          <xdr:col>4</xdr:col>
          <xdr:colOff>485775</xdr:colOff>
          <xdr:row>7</xdr:row>
          <xdr:rowOff>28575</xdr:rowOff>
        </xdr:to>
        <xdr:sp macro="" textlink="">
          <xdr:nvSpPr>
            <xdr:cNvPr id="126989" name="Check Box 13" hidden="1">
              <a:extLst>
                <a:ext uri="{63B3BB69-23CF-44E3-9099-C40C66FF867C}">
                  <a14:compatExt spid="_x0000_s126989"/>
                </a:ext>
                <a:ext uri="{FF2B5EF4-FFF2-40B4-BE49-F238E27FC236}">
                  <a16:creationId xmlns:a16="http://schemas.microsoft.com/office/drawing/2014/main" id="{00000000-0008-0000-1600-00000DF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257175</xdr:colOff>
          <xdr:row>5</xdr:row>
          <xdr:rowOff>180975</xdr:rowOff>
        </xdr:from>
        <xdr:to>
          <xdr:col>5</xdr:col>
          <xdr:colOff>485775</xdr:colOff>
          <xdr:row>7</xdr:row>
          <xdr:rowOff>28575</xdr:rowOff>
        </xdr:to>
        <xdr:sp macro="" textlink="">
          <xdr:nvSpPr>
            <xdr:cNvPr id="126990" name="Check Box 14" hidden="1">
              <a:extLst>
                <a:ext uri="{63B3BB69-23CF-44E3-9099-C40C66FF867C}">
                  <a14:compatExt spid="_x0000_s126990"/>
                </a:ext>
                <a:ext uri="{FF2B5EF4-FFF2-40B4-BE49-F238E27FC236}">
                  <a16:creationId xmlns:a16="http://schemas.microsoft.com/office/drawing/2014/main" id="{00000000-0008-0000-1600-00000EF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257175</xdr:colOff>
          <xdr:row>7</xdr:row>
          <xdr:rowOff>85725</xdr:rowOff>
        </xdr:from>
        <xdr:to>
          <xdr:col>4</xdr:col>
          <xdr:colOff>485775</xdr:colOff>
          <xdr:row>7</xdr:row>
          <xdr:rowOff>295275</xdr:rowOff>
        </xdr:to>
        <xdr:sp macro="" textlink="">
          <xdr:nvSpPr>
            <xdr:cNvPr id="126991" name="Check Box 15" hidden="1">
              <a:extLst>
                <a:ext uri="{63B3BB69-23CF-44E3-9099-C40C66FF867C}">
                  <a14:compatExt spid="_x0000_s126991"/>
                </a:ext>
                <a:ext uri="{FF2B5EF4-FFF2-40B4-BE49-F238E27FC236}">
                  <a16:creationId xmlns:a16="http://schemas.microsoft.com/office/drawing/2014/main" id="{00000000-0008-0000-1600-00000FF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257175</xdr:colOff>
          <xdr:row>7</xdr:row>
          <xdr:rowOff>85725</xdr:rowOff>
        </xdr:from>
        <xdr:to>
          <xdr:col>5</xdr:col>
          <xdr:colOff>485775</xdr:colOff>
          <xdr:row>7</xdr:row>
          <xdr:rowOff>295275</xdr:rowOff>
        </xdr:to>
        <xdr:sp macro="" textlink="">
          <xdr:nvSpPr>
            <xdr:cNvPr id="126992" name="Check Box 16" hidden="1">
              <a:extLst>
                <a:ext uri="{63B3BB69-23CF-44E3-9099-C40C66FF867C}">
                  <a14:compatExt spid="_x0000_s126992"/>
                </a:ext>
                <a:ext uri="{FF2B5EF4-FFF2-40B4-BE49-F238E27FC236}">
                  <a16:creationId xmlns:a16="http://schemas.microsoft.com/office/drawing/2014/main" id="{00000000-0008-0000-1600-000010F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257175</xdr:colOff>
          <xdr:row>8</xdr:row>
          <xdr:rowOff>0</xdr:rowOff>
        </xdr:from>
        <xdr:to>
          <xdr:col>4</xdr:col>
          <xdr:colOff>485775</xdr:colOff>
          <xdr:row>8</xdr:row>
          <xdr:rowOff>219075</xdr:rowOff>
        </xdr:to>
        <xdr:sp macro="" textlink="">
          <xdr:nvSpPr>
            <xdr:cNvPr id="126993" name="Check Box 17" hidden="1">
              <a:extLst>
                <a:ext uri="{63B3BB69-23CF-44E3-9099-C40C66FF867C}">
                  <a14:compatExt spid="_x0000_s126993"/>
                </a:ext>
                <a:ext uri="{FF2B5EF4-FFF2-40B4-BE49-F238E27FC236}">
                  <a16:creationId xmlns:a16="http://schemas.microsoft.com/office/drawing/2014/main" id="{00000000-0008-0000-1600-000011F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257175</xdr:colOff>
          <xdr:row>8</xdr:row>
          <xdr:rowOff>0</xdr:rowOff>
        </xdr:from>
        <xdr:to>
          <xdr:col>5</xdr:col>
          <xdr:colOff>485775</xdr:colOff>
          <xdr:row>8</xdr:row>
          <xdr:rowOff>219075</xdr:rowOff>
        </xdr:to>
        <xdr:sp macro="" textlink="">
          <xdr:nvSpPr>
            <xdr:cNvPr id="126994" name="Check Box 18" hidden="1">
              <a:extLst>
                <a:ext uri="{63B3BB69-23CF-44E3-9099-C40C66FF867C}">
                  <a14:compatExt spid="_x0000_s126994"/>
                </a:ext>
                <a:ext uri="{FF2B5EF4-FFF2-40B4-BE49-F238E27FC236}">
                  <a16:creationId xmlns:a16="http://schemas.microsoft.com/office/drawing/2014/main" id="{00000000-0008-0000-1600-000012F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257175</xdr:colOff>
          <xdr:row>8</xdr:row>
          <xdr:rowOff>76200</xdr:rowOff>
        </xdr:from>
        <xdr:to>
          <xdr:col>4</xdr:col>
          <xdr:colOff>485775</xdr:colOff>
          <xdr:row>8</xdr:row>
          <xdr:rowOff>295275</xdr:rowOff>
        </xdr:to>
        <xdr:sp macro="" textlink="">
          <xdr:nvSpPr>
            <xdr:cNvPr id="126995" name="Check Box 19" hidden="1">
              <a:extLst>
                <a:ext uri="{63B3BB69-23CF-44E3-9099-C40C66FF867C}">
                  <a14:compatExt spid="_x0000_s126995"/>
                </a:ext>
                <a:ext uri="{FF2B5EF4-FFF2-40B4-BE49-F238E27FC236}">
                  <a16:creationId xmlns:a16="http://schemas.microsoft.com/office/drawing/2014/main" id="{00000000-0008-0000-1600-000013F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257175</xdr:colOff>
          <xdr:row>8</xdr:row>
          <xdr:rowOff>76200</xdr:rowOff>
        </xdr:from>
        <xdr:to>
          <xdr:col>5</xdr:col>
          <xdr:colOff>485775</xdr:colOff>
          <xdr:row>8</xdr:row>
          <xdr:rowOff>295275</xdr:rowOff>
        </xdr:to>
        <xdr:sp macro="" textlink="">
          <xdr:nvSpPr>
            <xdr:cNvPr id="126996" name="Check Box 20" hidden="1">
              <a:extLst>
                <a:ext uri="{63B3BB69-23CF-44E3-9099-C40C66FF867C}">
                  <a14:compatExt spid="_x0000_s126996"/>
                </a:ext>
                <a:ext uri="{FF2B5EF4-FFF2-40B4-BE49-F238E27FC236}">
                  <a16:creationId xmlns:a16="http://schemas.microsoft.com/office/drawing/2014/main" id="{00000000-0008-0000-1600-000014F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257175</xdr:colOff>
          <xdr:row>10</xdr:row>
          <xdr:rowOff>66675</xdr:rowOff>
        </xdr:from>
        <xdr:to>
          <xdr:col>4</xdr:col>
          <xdr:colOff>485775</xdr:colOff>
          <xdr:row>10</xdr:row>
          <xdr:rowOff>295275</xdr:rowOff>
        </xdr:to>
        <xdr:sp macro="" textlink="">
          <xdr:nvSpPr>
            <xdr:cNvPr id="126997" name="Check Box 21" hidden="1">
              <a:extLst>
                <a:ext uri="{63B3BB69-23CF-44E3-9099-C40C66FF867C}">
                  <a14:compatExt spid="_x0000_s126997"/>
                </a:ext>
                <a:ext uri="{FF2B5EF4-FFF2-40B4-BE49-F238E27FC236}">
                  <a16:creationId xmlns:a16="http://schemas.microsoft.com/office/drawing/2014/main" id="{00000000-0008-0000-1600-000015F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257175</xdr:colOff>
          <xdr:row>10</xdr:row>
          <xdr:rowOff>66675</xdr:rowOff>
        </xdr:from>
        <xdr:to>
          <xdr:col>5</xdr:col>
          <xdr:colOff>485775</xdr:colOff>
          <xdr:row>10</xdr:row>
          <xdr:rowOff>295275</xdr:rowOff>
        </xdr:to>
        <xdr:sp macro="" textlink="">
          <xdr:nvSpPr>
            <xdr:cNvPr id="126998" name="Check Box 22" hidden="1">
              <a:extLst>
                <a:ext uri="{63B3BB69-23CF-44E3-9099-C40C66FF867C}">
                  <a14:compatExt spid="_x0000_s126998"/>
                </a:ext>
                <a:ext uri="{FF2B5EF4-FFF2-40B4-BE49-F238E27FC236}">
                  <a16:creationId xmlns:a16="http://schemas.microsoft.com/office/drawing/2014/main" id="{00000000-0008-0000-1600-000016F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257175</xdr:colOff>
          <xdr:row>8</xdr:row>
          <xdr:rowOff>333375</xdr:rowOff>
        </xdr:from>
        <xdr:to>
          <xdr:col>4</xdr:col>
          <xdr:colOff>485775</xdr:colOff>
          <xdr:row>10</xdr:row>
          <xdr:rowOff>28575</xdr:rowOff>
        </xdr:to>
        <xdr:sp macro="" textlink="">
          <xdr:nvSpPr>
            <xdr:cNvPr id="126999" name="Check Box 23" hidden="1">
              <a:extLst>
                <a:ext uri="{63B3BB69-23CF-44E3-9099-C40C66FF867C}">
                  <a14:compatExt spid="_x0000_s126999"/>
                </a:ext>
                <a:ext uri="{FF2B5EF4-FFF2-40B4-BE49-F238E27FC236}">
                  <a16:creationId xmlns:a16="http://schemas.microsoft.com/office/drawing/2014/main" id="{00000000-0008-0000-1600-000017F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257175</xdr:colOff>
          <xdr:row>8</xdr:row>
          <xdr:rowOff>333375</xdr:rowOff>
        </xdr:from>
        <xdr:to>
          <xdr:col>5</xdr:col>
          <xdr:colOff>485775</xdr:colOff>
          <xdr:row>10</xdr:row>
          <xdr:rowOff>28575</xdr:rowOff>
        </xdr:to>
        <xdr:sp macro="" textlink="">
          <xdr:nvSpPr>
            <xdr:cNvPr id="127000" name="Check Box 24" hidden="1">
              <a:extLst>
                <a:ext uri="{63B3BB69-23CF-44E3-9099-C40C66FF867C}">
                  <a14:compatExt spid="_x0000_s127000"/>
                </a:ext>
                <a:ext uri="{FF2B5EF4-FFF2-40B4-BE49-F238E27FC236}">
                  <a16:creationId xmlns:a16="http://schemas.microsoft.com/office/drawing/2014/main" id="{00000000-0008-0000-1600-000018F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5</xdr:col>
      <xdr:colOff>403860</xdr:colOff>
      <xdr:row>2</xdr:row>
      <xdr:rowOff>15240</xdr:rowOff>
    </xdr:from>
    <xdr:to>
      <xdr:col>5</xdr:col>
      <xdr:colOff>586740</xdr:colOff>
      <xdr:row>3</xdr:row>
      <xdr:rowOff>8268</xdr:rowOff>
    </xdr:to>
    <xdr:sp macro="" textlink="">
      <xdr:nvSpPr>
        <xdr:cNvPr id="28" name="Rectangle 27">
          <a:extLst>
            <a:ext uri="{FF2B5EF4-FFF2-40B4-BE49-F238E27FC236}">
              <a16:creationId xmlns:a16="http://schemas.microsoft.com/office/drawing/2014/main" id="{00000000-0008-0000-1600-00001C000000}"/>
            </a:ext>
          </a:extLst>
        </xdr:cNvPr>
        <xdr:cNvSpPr/>
      </xdr:nvSpPr>
      <xdr:spPr>
        <a:xfrm>
          <a:off x="9898380" y="381000"/>
          <a:ext cx="182880" cy="175908"/>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228600</xdr:colOff>
          <xdr:row>5</xdr:row>
          <xdr:rowOff>180975</xdr:rowOff>
        </xdr:from>
        <xdr:to>
          <xdr:col>1</xdr:col>
          <xdr:colOff>485775</xdr:colOff>
          <xdr:row>7</xdr:row>
          <xdr:rowOff>28575</xdr:rowOff>
        </xdr:to>
        <xdr:sp macro="" textlink="">
          <xdr:nvSpPr>
            <xdr:cNvPr id="128001" name="Option Button 1" hidden="1">
              <a:extLst>
                <a:ext uri="{63B3BB69-23CF-44E3-9099-C40C66FF867C}">
                  <a14:compatExt spid="_x0000_s128001"/>
                </a:ext>
                <a:ext uri="{FF2B5EF4-FFF2-40B4-BE49-F238E27FC236}">
                  <a16:creationId xmlns:a16="http://schemas.microsoft.com/office/drawing/2014/main" id="{00000000-0008-0000-1700-000001F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6</xdr:row>
          <xdr:rowOff>180975</xdr:rowOff>
        </xdr:from>
        <xdr:to>
          <xdr:col>1</xdr:col>
          <xdr:colOff>485775</xdr:colOff>
          <xdr:row>8</xdr:row>
          <xdr:rowOff>28575</xdr:rowOff>
        </xdr:to>
        <xdr:sp macro="" textlink="">
          <xdr:nvSpPr>
            <xdr:cNvPr id="128002" name="Option Button 2" hidden="1">
              <a:extLst>
                <a:ext uri="{63B3BB69-23CF-44E3-9099-C40C66FF867C}">
                  <a14:compatExt spid="_x0000_s128002"/>
                </a:ext>
                <a:ext uri="{FF2B5EF4-FFF2-40B4-BE49-F238E27FC236}">
                  <a16:creationId xmlns:a16="http://schemas.microsoft.com/office/drawing/2014/main" id="{00000000-0008-0000-1700-000002F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7</xdr:row>
          <xdr:rowOff>180975</xdr:rowOff>
        </xdr:from>
        <xdr:to>
          <xdr:col>1</xdr:col>
          <xdr:colOff>485775</xdr:colOff>
          <xdr:row>9</xdr:row>
          <xdr:rowOff>28575</xdr:rowOff>
        </xdr:to>
        <xdr:sp macro="" textlink="">
          <xdr:nvSpPr>
            <xdr:cNvPr id="128003" name="Option Button 3" hidden="1">
              <a:extLst>
                <a:ext uri="{63B3BB69-23CF-44E3-9099-C40C66FF867C}">
                  <a14:compatExt spid="_x0000_s128003"/>
                </a:ext>
                <a:ext uri="{FF2B5EF4-FFF2-40B4-BE49-F238E27FC236}">
                  <a16:creationId xmlns:a16="http://schemas.microsoft.com/office/drawing/2014/main" id="{00000000-0008-0000-1700-000003F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8</xdr:row>
          <xdr:rowOff>161925</xdr:rowOff>
        </xdr:from>
        <xdr:to>
          <xdr:col>1</xdr:col>
          <xdr:colOff>485775</xdr:colOff>
          <xdr:row>10</xdr:row>
          <xdr:rowOff>9525</xdr:rowOff>
        </xdr:to>
        <xdr:sp macro="" textlink="">
          <xdr:nvSpPr>
            <xdr:cNvPr id="128004" name="Option Button 4" hidden="1">
              <a:extLst>
                <a:ext uri="{63B3BB69-23CF-44E3-9099-C40C66FF867C}">
                  <a14:compatExt spid="_x0000_s128004"/>
                </a:ext>
                <a:ext uri="{FF2B5EF4-FFF2-40B4-BE49-F238E27FC236}">
                  <a16:creationId xmlns:a16="http://schemas.microsoft.com/office/drawing/2014/main" id="{00000000-0008-0000-1700-000004F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5</xdr:row>
          <xdr:rowOff>180975</xdr:rowOff>
        </xdr:from>
        <xdr:to>
          <xdr:col>2</xdr:col>
          <xdr:colOff>485775</xdr:colOff>
          <xdr:row>7</xdr:row>
          <xdr:rowOff>28575</xdr:rowOff>
        </xdr:to>
        <xdr:sp macro="" textlink="">
          <xdr:nvSpPr>
            <xdr:cNvPr id="128007" name="Option Button 7" hidden="1">
              <a:extLst>
                <a:ext uri="{63B3BB69-23CF-44E3-9099-C40C66FF867C}">
                  <a14:compatExt spid="_x0000_s128007"/>
                </a:ext>
                <a:ext uri="{FF2B5EF4-FFF2-40B4-BE49-F238E27FC236}">
                  <a16:creationId xmlns:a16="http://schemas.microsoft.com/office/drawing/2014/main" id="{00000000-0008-0000-1700-000007F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6</xdr:row>
          <xdr:rowOff>180975</xdr:rowOff>
        </xdr:from>
        <xdr:to>
          <xdr:col>2</xdr:col>
          <xdr:colOff>485775</xdr:colOff>
          <xdr:row>8</xdr:row>
          <xdr:rowOff>28575</xdr:rowOff>
        </xdr:to>
        <xdr:sp macro="" textlink="">
          <xdr:nvSpPr>
            <xdr:cNvPr id="128008" name="Option Button 8" hidden="1">
              <a:extLst>
                <a:ext uri="{63B3BB69-23CF-44E3-9099-C40C66FF867C}">
                  <a14:compatExt spid="_x0000_s128008"/>
                </a:ext>
                <a:ext uri="{FF2B5EF4-FFF2-40B4-BE49-F238E27FC236}">
                  <a16:creationId xmlns:a16="http://schemas.microsoft.com/office/drawing/2014/main" id="{00000000-0008-0000-1700-000008F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7</xdr:row>
          <xdr:rowOff>180975</xdr:rowOff>
        </xdr:from>
        <xdr:to>
          <xdr:col>2</xdr:col>
          <xdr:colOff>485775</xdr:colOff>
          <xdr:row>9</xdr:row>
          <xdr:rowOff>28575</xdr:rowOff>
        </xdr:to>
        <xdr:sp macro="" textlink="">
          <xdr:nvSpPr>
            <xdr:cNvPr id="128009" name="Option Button 9" hidden="1">
              <a:extLst>
                <a:ext uri="{63B3BB69-23CF-44E3-9099-C40C66FF867C}">
                  <a14:compatExt spid="_x0000_s128009"/>
                </a:ext>
                <a:ext uri="{FF2B5EF4-FFF2-40B4-BE49-F238E27FC236}">
                  <a16:creationId xmlns:a16="http://schemas.microsoft.com/office/drawing/2014/main" id="{00000000-0008-0000-1700-000009F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8</xdr:row>
          <xdr:rowOff>161925</xdr:rowOff>
        </xdr:from>
        <xdr:to>
          <xdr:col>2</xdr:col>
          <xdr:colOff>485775</xdr:colOff>
          <xdr:row>10</xdr:row>
          <xdr:rowOff>9525</xdr:rowOff>
        </xdr:to>
        <xdr:sp macro="" textlink="">
          <xdr:nvSpPr>
            <xdr:cNvPr id="128010" name="Option Button 10" hidden="1">
              <a:extLst>
                <a:ext uri="{63B3BB69-23CF-44E3-9099-C40C66FF867C}">
                  <a14:compatExt spid="_x0000_s128010"/>
                </a:ext>
                <a:ext uri="{FF2B5EF4-FFF2-40B4-BE49-F238E27FC236}">
                  <a16:creationId xmlns:a16="http://schemas.microsoft.com/office/drawing/2014/main" id="{00000000-0008-0000-1700-00000AF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257175</xdr:colOff>
          <xdr:row>5</xdr:row>
          <xdr:rowOff>180975</xdr:rowOff>
        </xdr:from>
        <xdr:to>
          <xdr:col>4</xdr:col>
          <xdr:colOff>485775</xdr:colOff>
          <xdr:row>7</xdr:row>
          <xdr:rowOff>28575</xdr:rowOff>
        </xdr:to>
        <xdr:sp macro="" textlink="">
          <xdr:nvSpPr>
            <xdr:cNvPr id="128013" name="Check Box 13" hidden="1">
              <a:extLst>
                <a:ext uri="{63B3BB69-23CF-44E3-9099-C40C66FF867C}">
                  <a14:compatExt spid="_x0000_s128013"/>
                </a:ext>
                <a:ext uri="{FF2B5EF4-FFF2-40B4-BE49-F238E27FC236}">
                  <a16:creationId xmlns:a16="http://schemas.microsoft.com/office/drawing/2014/main" id="{00000000-0008-0000-1700-00000DF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257175</xdr:colOff>
          <xdr:row>5</xdr:row>
          <xdr:rowOff>180975</xdr:rowOff>
        </xdr:from>
        <xdr:to>
          <xdr:col>5</xdr:col>
          <xdr:colOff>485775</xdr:colOff>
          <xdr:row>7</xdr:row>
          <xdr:rowOff>28575</xdr:rowOff>
        </xdr:to>
        <xdr:sp macro="" textlink="">
          <xdr:nvSpPr>
            <xdr:cNvPr id="128014" name="Check Box 14" hidden="1">
              <a:extLst>
                <a:ext uri="{63B3BB69-23CF-44E3-9099-C40C66FF867C}">
                  <a14:compatExt spid="_x0000_s128014"/>
                </a:ext>
                <a:ext uri="{FF2B5EF4-FFF2-40B4-BE49-F238E27FC236}">
                  <a16:creationId xmlns:a16="http://schemas.microsoft.com/office/drawing/2014/main" id="{00000000-0008-0000-1700-00000EF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257175</xdr:colOff>
          <xdr:row>6</xdr:row>
          <xdr:rowOff>161925</xdr:rowOff>
        </xdr:from>
        <xdr:to>
          <xdr:col>4</xdr:col>
          <xdr:colOff>485775</xdr:colOff>
          <xdr:row>8</xdr:row>
          <xdr:rowOff>9525</xdr:rowOff>
        </xdr:to>
        <xdr:sp macro="" textlink="">
          <xdr:nvSpPr>
            <xdr:cNvPr id="128015" name="Check Box 15" hidden="1">
              <a:extLst>
                <a:ext uri="{63B3BB69-23CF-44E3-9099-C40C66FF867C}">
                  <a14:compatExt spid="_x0000_s128015"/>
                </a:ext>
                <a:ext uri="{FF2B5EF4-FFF2-40B4-BE49-F238E27FC236}">
                  <a16:creationId xmlns:a16="http://schemas.microsoft.com/office/drawing/2014/main" id="{00000000-0008-0000-1700-00000FF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257175</xdr:colOff>
          <xdr:row>6</xdr:row>
          <xdr:rowOff>161925</xdr:rowOff>
        </xdr:from>
        <xdr:to>
          <xdr:col>5</xdr:col>
          <xdr:colOff>485775</xdr:colOff>
          <xdr:row>8</xdr:row>
          <xdr:rowOff>9525</xdr:rowOff>
        </xdr:to>
        <xdr:sp macro="" textlink="">
          <xdr:nvSpPr>
            <xdr:cNvPr id="128016" name="Check Box 16" hidden="1">
              <a:extLst>
                <a:ext uri="{63B3BB69-23CF-44E3-9099-C40C66FF867C}">
                  <a14:compatExt spid="_x0000_s128016"/>
                </a:ext>
                <a:ext uri="{FF2B5EF4-FFF2-40B4-BE49-F238E27FC236}">
                  <a16:creationId xmlns:a16="http://schemas.microsoft.com/office/drawing/2014/main" id="{00000000-0008-0000-1700-000010F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257175</xdr:colOff>
          <xdr:row>7</xdr:row>
          <xdr:rowOff>180975</xdr:rowOff>
        </xdr:from>
        <xdr:to>
          <xdr:col>4</xdr:col>
          <xdr:colOff>485775</xdr:colOff>
          <xdr:row>9</xdr:row>
          <xdr:rowOff>28575</xdr:rowOff>
        </xdr:to>
        <xdr:sp macro="" textlink="">
          <xdr:nvSpPr>
            <xdr:cNvPr id="128017" name="Check Box 17" hidden="1">
              <a:extLst>
                <a:ext uri="{63B3BB69-23CF-44E3-9099-C40C66FF867C}">
                  <a14:compatExt spid="_x0000_s128017"/>
                </a:ext>
                <a:ext uri="{FF2B5EF4-FFF2-40B4-BE49-F238E27FC236}">
                  <a16:creationId xmlns:a16="http://schemas.microsoft.com/office/drawing/2014/main" id="{00000000-0008-0000-1700-000011F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257175</xdr:colOff>
          <xdr:row>7</xdr:row>
          <xdr:rowOff>180975</xdr:rowOff>
        </xdr:from>
        <xdr:to>
          <xdr:col>5</xdr:col>
          <xdr:colOff>485775</xdr:colOff>
          <xdr:row>9</xdr:row>
          <xdr:rowOff>28575</xdr:rowOff>
        </xdr:to>
        <xdr:sp macro="" textlink="">
          <xdr:nvSpPr>
            <xdr:cNvPr id="128018" name="Check Box 18" hidden="1">
              <a:extLst>
                <a:ext uri="{63B3BB69-23CF-44E3-9099-C40C66FF867C}">
                  <a14:compatExt spid="_x0000_s128018"/>
                </a:ext>
                <a:ext uri="{FF2B5EF4-FFF2-40B4-BE49-F238E27FC236}">
                  <a16:creationId xmlns:a16="http://schemas.microsoft.com/office/drawing/2014/main" id="{00000000-0008-0000-1700-000012F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257175</xdr:colOff>
          <xdr:row>8</xdr:row>
          <xdr:rowOff>180975</xdr:rowOff>
        </xdr:from>
        <xdr:to>
          <xdr:col>4</xdr:col>
          <xdr:colOff>485775</xdr:colOff>
          <xdr:row>10</xdr:row>
          <xdr:rowOff>28575</xdr:rowOff>
        </xdr:to>
        <xdr:sp macro="" textlink="">
          <xdr:nvSpPr>
            <xdr:cNvPr id="128019" name="Check Box 19" hidden="1">
              <a:extLst>
                <a:ext uri="{63B3BB69-23CF-44E3-9099-C40C66FF867C}">
                  <a14:compatExt spid="_x0000_s128019"/>
                </a:ext>
                <a:ext uri="{FF2B5EF4-FFF2-40B4-BE49-F238E27FC236}">
                  <a16:creationId xmlns:a16="http://schemas.microsoft.com/office/drawing/2014/main" id="{00000000-0008-0000-1700-000013F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257175</xdr:colOff>
          <xdr:row>8</xdr:row>
          <xdr:rowOff>180975</xdr:rowOff>
        </xdr:from>
        <xdr:to>
          <xdr:col>5</xdr:col>
          <xdr:colOff>485775</xdr:colOff>
          <xdr:row>10</xdr:row>
          <xdr:rowOff>28575</xdr:rowOff>
        </xdr:to>
        <xdr:sp macro="" textlink="">
          <xdr:nvSpPr>
            <xdr:cNvPr id="128020" name="Check Box 20" hidden="1">
              <a:extLst>
                <a:ext uri="{63B3BB69-23CF-44E3-9099-C40C66FF867C}">
                  <a14:compatExt spid="_x0000_s128020"/>
                </a:ext>
                <a:ext uri="{FF2B5EF4-FFF2-40B4-BE49-F238E27FC236}">
                  <a16:creationId xmlns:a16="http://schemas.microsoft.com/office/drawing/2014/main" id="{00000000-0008-0000-1700-000014F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5</xdr:col>
      <xdr:colOff>403860</xdr:colOff>
      <xdr:row>2</xdr:row>
      <xdr:rowOff>15240</xdr:rowOff>
    </xdr:from>
    <xdr:to>
      <xdr:col>5</xdr:col>
      <xdr:colOff>586740</xdr:colOff>
      <xdr:row>3</xdr:row>
      <xdr:rowOff>8268</xdr:rowOff>
    </xdr:to>
    <xdr:sp macro="" textlink="">
      <xdr:nvSpPr>
        <xdr:cNvPr id="26" name="Rectangle 25">
          <a:extLst>
            <a:ext uri="{FF2B5EF4-FFF2-40B4-BE49-F238E27FC236}">
              <a16:creationId xmlns:a16="http://schemas.microsoft.com/office/drawing/2014/main" id="{00000000-0008-0000-1700-00001A000000}"/>
            </a:ext>
          </a:extLst>
        </xdr:cNvPr>
        <xdr:cNvSpPr/>
      </xdr:nvSpPr>
      <xdr:spPr>
        <a:xfrm>
          <a:off x="9898380" y="381000"/>
          <a:ext cx="182880" cy="175908"/>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mc:AlternateContent xmlns:mc="http://schemas.openxmlformats.org/markup-compatibility/2006">
    <mc:Choice xmlns:a14="http://schemas.microsoft.com/office/drawing/2010/main" Requires="a14">
      <xdr:twoCellAnchor editAs="oneCell">
        <xdr:from>
          <xdr:col>1</xdr:col>
          <xdr:colOff>228600</xdr:colOff>
          <xdr:row>9</xdr:row>
          <xdr:rowOff>161925</xdr:rowOff>
        </xdr:from>
        <xdr:to>
          <xdr:col>1</xdr:col>
          <xdr:colOff>485775</xdr:colOff>
          <xdr:row>11</xdr:row>
          <xdr:rowOff>9525</xdr:rowOff>
        </xdr:to>
        <xdr:sp macro="" textlink="">
          <xdr:nvSpPr>
            <xdr:cNvPr id="128022" name="Option Button 22" hidden="1">
              <a:extLst>
                <a:ext uri="{63B3BB69-23CF-44E3-9099-C40C66FF867C}">
                  <a14:compatExt spid="_x0000_s128022"/>
                </a:ext>
                <a:ext uri="{FF2B5EF4-FFF2-40B4-BE49-F238E27FC236}">
                  <a16:creationId xmlns:a16="http://schemas.microsoft.com/office/drawing/2014/main" id="{00000000-0008-0000-1700-000016F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9</xdr:row>
          <xdr:rowOff>161925</xdr:rowOff>
        </xdr:from>
        <xdr:to>
          <xdr:col>2</xdr:col>
          <xdr:colOff>485775</xdr:colOff>
          <xdr:row>11</xdr:row>
          <xdr:rowOff>9525</xdr:rowOff>
        </xdr:to>
        <xdr:sp macro="" textlink="">
          <xdr:nvSpPr>
            <xdr:cNvPr id="128023" name="Option Button 23" hidden="1">
              <a:extLst>
                <a:ext uri="{63B3BB69-23CF-44E3-9099-C40C66FF867C}">
                  <a14:compatExt spid="_x0000_s128023"/>
                </a:ext>
                <a:ext uri="{FF2B5EF4-FFF2-40B4-BE49-F238E27FC236}">
                  <a16:creationId xmlns:a16="http://schemas.microsoft.com/office/drawing/2014/main" id="{00000000-0008-0000-1700-000017F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257175</xdr:colOff>
          <xdr:row>9</xdr:row>
          <xdr:rowOff>180975</xdr:rowOff>
        </xdr:from>
        <xdr:to>
          <xdr:col>4</xdr:col>
          <xdr:colOff>485775</xdr:colOff>
          <xdr:row>11</xdr:row>
          <xdr:rowOff>28575</xdr:rowOff>
        </xdr:to>
        <xdr:sp macro="" textlink="">
          <xdr:nvSpPr>
            <xdr:cNvPr id="128024" name="Check Box 24" hidden="1">
              <a:extLst>
                <a:ext uri="{63B3BB69-23CF-44E3-9099-C40C66FF867C}">
                  <a14:compatExt spid="_x0000_s128024"/>
                </a:ext>
                <a:ext uri="{FF2B5EF4-FFF2-40B4-BE49-F238E27FC236}">
                  <a16:creationId xmlns:a16="http://schemas.microsoft.com/office/drawing/2014/main" id="{00000000-0008-0000-1700-000018F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257175</xdr:colOff>
          <xdr:row>9</xdr:row>
          <xdr:rowOff>180975</xdr:rowOff>
        </xdr:from>
        <xdr:to>
          <xdr:col>5</xdr:col>
          <xdr:colOff>485775</xdr:colOff>
          <xdr:row>11</xdr:row>
          <xdr:rowOff>28575</xdr:rowOff>
        </xdr:to>
        <xdr:sp macro="" textlink="">
          <xdr:nvSpPr>
            <xdr:cNvPr id="128025" name="Check Box 25" hidden="1">
              <a:extLst>
                <a:ext uri="{63B3BB69-23CF-44E3-9099-C40C66FF867C}">
                  <a14:compatExt spid="_x0000_s128025"/>
                </a:ext>
                <a:ext uri="{FF2B5EF4-FFF2-40B4-BE49-F238E27FC236}">
                  <a16:creationId xmlns:a16="http://schemas.microsoft.com/office/drawing/2014/main" id="{00000000-0008-0000-1700-000019F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2.xml><?xml version="1.0" encoding="utf-8"?>
<xdr:wsDr xmlns:xdr="http://schemas.openxmlformats.org/drawingml/2006/spreadsheetDrawing" xmlns:a="http://schemas.openxmlformats.org/drawingml/2006/main">
  <xdr:twoCellAnchor>
    <xdr:from>
      <xdr:col>4</xdr:col>
      <xdr:colOff>2232212</xdr:colOff>
      <xdr:row>2</xdr:row>
      <xdr:rowOff>8965</xdr:rowOff>
    </xdr:from>
    <xdr:to>
      <xdr:col>4</xdr:col>
      <xdr:colOff>2415092</xdr:colOff>
      <xdr:row>3</xdr:row>
      <xdr:rowOff>1993</xdr:rowOff>
    </xdr:to>
    <xdr:sp macro="" textlink="">
      <xdr:nvSpPr>
        <xdr:cNvPr id="2" name="Rectangle 1">
          <a:extLst>
            <a:ext uri="{FF2B5EF4-FFF2-40B4-BE49-F238E27FC236}">
              <a16:creationId xmlns:a16="http://schemas.microsoft.com/office/drawing/2014/main" id="{00000000-0008-0000-1800-000002000000}"/>
            </a:ext>
          </a:extLst>
        </xdr:cNvPr>
        <xdr:cNvSpPr/>
      </xdr:nvSpPr>
      <xdr:spPr>
        <a:xfrm>
          <a:off x="8973671" y="367553"/>
          <a:ext cx="182880" cy="172322"/>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twoCellAnchor>
    <xdr:from>
      <xdr:col>4</xdr:col>
      <xdr:colOff>914400</xdr:colOff>
      <xdr:row>12</xdr:row>
      <xdr:rowOff>35859</xdr:rowOff>
    </xdr:from>
    <xdr:to>
      <xdr:col>4</xdr:col>
      <xdr:colOff>2434815</xdr:colOff>
      <xdr:row>13</xdr:row>
      <xdr:rowOff>8965</xdr:rowOff>
    </xdr:to>
    <xdr:sp macro="" textlink="">
      <xdr:nvSpPr>
        <xdr:cNvPr id="3" name="Rectangle 2">
          <a:extLst>
            <a:ext uri="{FF2B5EF4-FFF2-40B4-BE49-F238E27FC236}">
              <a16:creationId xmlns:a16="http://schemas.microsoft.com/office/drawing/2014/main" id="{00000000-0008-0000-1800-000003000000}"/>
            </a:ext>
          </a:extLst>
        </xdr:cNvPr>
        <xdr:cNvSpPr/>
      </xdr:nvSpPr>
      <xdr:spPr>
        <a:xfrm>
          <a:off x="7637929" y="4338918"/>
          <a:ext cx="1520415" cy="15240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Responsible Person</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85725</xdr:colOff>
          <xdr:row>6</xdr:row>
          <xdr:rowOff>219075</xdr:rowOff>
        </xdr:from>
        <xdr:to>
          <xdr:col>0</xdr:col>
          <xdr:colOff>295275</xdr:colOff>
          <xdr:row>8</xdr:row>
          <xdr:rowOff>28575</xdr:rowOff>
        </xdr:to>
        <xdr:sp macro="" textlink="">
          <xdr:nvSpPr>
            <xdr:cNvPr id="93191" name="Check Box 7" hidden="1">
              <a:extLst>
                <a:ext uri="{63B3BB69-23CF-44E3-9099-C40C66FF867C}">
                  <a14:compatExt spid="_x0000_s93191"/>
                </a:ext>
                <a:ext uri="{FF2B5EF4-FFF2-40B4-BE49-F238E27FC236}">
                  <a16:creationId xmlns:a16="http://schemas.microsoft.com/office/drawing/2014/main" id="{00000000-0008-0000-0400-0000076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85725</xdr:colOff>
          <xdr:row>9</xdr:row>
          <xdr:rowOff>180975</xdr:rowOff>
        </xdr:from>
        <xdr:to>
          <xdr:col>0</xdr:col>
          <xdr:colOff>295275</xdr:colOff>
          <xdr:row>11</xdr:row>
          <xdr:rowOff>28575</xdr:rowOff>
        </xdr:to>
        <xdr:sp macro="" textlink="">
          <xdr:nvSpPr>
            <xdr:cNvPr id="93192" name="Check Box 8" hidden="1">
              <a:extLst>
                <a:ext uri="{63B3BB69-23CF-44E3-9099-C40C66FF867C}">
                  <a14:compatExt spid="_x0000_s93192"/>
                </a:ext>
                <a:ext uri="{FF2B5EF4-FFF2-40B4-BE49-F238E27FC236}">
                  <a16:creationId xmlns:a16="http://schemas.microsoft.com/office/drawing/2014/main" id="{00000000-0008-0000-0400-0000086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7</xdr:row>
          <xdr:rowOff>9525</xdr:rowOff>
        </xdr:from>
        <xdr:to>
          <xdr:col>4</xdr:col>
          <xdr:colOff>1381125</xdr:colOff>
          <xdr:row>7</xdr:row>
          <xdr:rowOff>180975</xdr:rowOff>
        </xdr:to>
        <xdr:sp macro="" textlink="">
          <xdr:nvSpPr>
            <xdr:cNvPr id="93195" name="Drop Down 11" hidden="1">
              <a:extLst>
                <a:ext uri="{63B3BB69-23CF-44E3-9099-C40C66FF867C}">
                  <a14:compatExt spid="_x0000_s93195"/>
                </a:ext>
                <a:ext uri="{FF2B5EF4-FFF2-40B4-BE49-F238E27FC236}">
                  <a16:creationId xmlns:a16="http://schemas.microsoft.com/office/drawing/2014/main" id="{00000000-0008-0000-0400-00000B6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xdr:colOff>
          <xdr:row>7</xdr:row>
          <xdr:rowOff>9525</xdr:rowOff>
        </xdr:from>
        <xdr:to>
          <xdr:col>7</xdr:col>
          <xdr:colOff>314325</xdr:colOff>
          <xdr:row>7</xdr:row>
          <xdr:rowOff>180975</xdr:rowOff>
        </xdr:to>
        <xdr:sp macro="" textlink="">
          <xdr:nvSpPr>
            <xdr:cNvPr id="93196" name="Drop Down 12" hidden="1">
              <a:extLst>
                <a:ext uri="{63B3BB69-23CF-44E3-9099-C40C66FF867C}">
                  <a14:compatExt spid="_x0000_s93196"/>
                </a:ext>
                <a:ext uri="{FF2B5EF4-FFF2-40B4-BE49-F238E27FC236}">
                  <a16:creationId xmlns:a16="http://schemas.microsoft.com/office/drawing/2014/main" id="{00000000-0008-0000-0400-00000C6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10</xdr:row>
          <xdr:rowOff>9525</xdr:rowOff>
        </xdr:from>
        <xdr:to>
          <xdr:col>4</xdr:col>
          <xdr:colOff>1381125</xdr:colOff>
          <xdr:row>10</xdr:row>
          <xdr:rowOff>180975</xdr:rowOff>
        </xdr:to>
        <xdr:sp macro="" textlink="">
          <xdr:nvSpPr>
            <xdr:cNvPr id="93197" name="Drop Down 13" hidden="1">
              <a:extLst>
                <a:ext uri="{63B3BB69-23CF-44E3-9099-C40C66FF867C}">
                  <a14:compatExt spid="_x0000_s93197"/>
                </a:ext>
                <a:ext uri="{FF2B5EF4-FFF2-40B4-BE49-F238E27FC236}">
                  <a16:creationId xmlns:a16="http://schemas.microsoft.com/office/drawing/2014/main" id="{00000000-0008-0000-0400-00000D6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xdr:colOff>
          <xdr:row>10</xdr:row>
          <xdr:rowOff>9525</xdr:rowOff>
        </xdr:from>
        <xdr:to>
          <xdr:col>7</xdr:col>
          <xdr:colOff>314325</xdr:colOff>
          <xdr:row>10</xdr:row>
          <xdr:rowOff>180975</xdr:rowOff>
        </xdr:to>
        <xdr:sp macro="" textlink="">
          <xdr:nvSpPr>
            <xdr:cNvPr id="93198" name="Drop Down 14" hidden="1">
              <a:extLst>
                <a:ext uri="{63B3BB69-23CF-44E3-9099-C40C66FF867C}">
                  <a14:compatExt spid="_x0000_s93198"/>
                </a:ext>
                <a:ext uri="{FF2B5EF4-FFF2-40B4-BE49-F238E27FC236}">
                  <a16:creationId xmlns:a16="http://schemas.microsoft.com/office/drawing/2014/main" id="{00000000-0008-0000-0400-00000E6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4</xdr:col>
      <xdr:colOff>0</xdr:colOff>
      <xdr:row>11</xdr:row>
      <xdr:rowOff>0</xdr:rowOff>
    </xdr:from>
    <xdr:to>
      <xdr:col>6</xdr:col>
      <xdr:colOff>7620</xdr:colOff>
      <xdr:row>12</xdr:row>
      <xdr:rowOff>0</xdr:rowOff>
    </xdr:to>
    <xdr:sp macro="" textlink="">
      <xdr:nvSpPr>
        <xdr:cNvPr id="4" name="Rectangle 3">
          <a:extLst>
            <a:ext uri="{FF2B5EF4-FFF2-40B4-BE49-F238E27FC236}">
              <a16:creationId xmlns:a16="http://schemas.microsoft.com/office/drawing/2014/main" id="{00000000-0008-0000-0400-000004000000}"/>
            </a:ext>
          </a:extLst>
        </xdr:cNvPr>
        <xdr:cNvSpPr/>
      </xdr:nvSpPr>
      <xdr:spPr>
        <a:xfrm>
          <a:off x="3634740" y="1927860"/>
          <a:ext cx="215646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Altered Lighting</a:t>
          </a:r>
          <a:r>
            <a:rPr lang="en-US" sz="1000" baseline="0">
              <a:solidFill>
                <a:sysClr val="windowText" lastClr="000000"/>
              </a:solidFill>
            </a:rPr>
            <a:t> System</a:t>
          </a:r>
          <a:endParaRPr lang="en-US" sz="1000">
            <a:solidFill>
              <a:sysClr val="windowText" lastClr="000000"/>
            </a:solidFill>
          </a:endParaRPr>
        </a:p>
      </xdr:txBody>
    </xdr:sp>
    <xdr:clientData/>
  </xdr:twoCellAnchor>
  <xdr:twoCellAnchor>
    <xdr:from>
      <xdr:col>6</xdr:col>
      <xdr:colOff>0</xdr:colOff>
      <xdr:row>11</xdr:row>
      <xdr:rowOff>0</xdr:rowOff>
    </xdr:from>
    <xdr:to>
      <xdr:col>8</xdr:col>
      <xdr:colOff>723900</xdr:colOff>
      <xdr:row>12</xdr:row>
      <xdr:rowOff>0</xdr:rowOff>
    </xdr:to>
    <xdr:sp macro="" textlink="">
      <xdr:nvSpPr>
        <xdr:cNvPr id="15" name="Rectangle 14">
          <a:extLst>
            <a:ext uri="{FF2B5EF4-FFF2-40B4-BE49-F238E27FC236}">
              <a16:creationId xmlns:a16="http://schemas.microsoft.com/office/drawing/2014/main" id="{00000000-0008-0000-0400-00000F000000}"/>
            </a:ext>
          </a:extLst>
        </xdr:cNvPr>
        <xdr:cNvSpPr/>
      </xdr:nvSpPr>
      <xdr:spPr>
        <a:xfrm>
          <a:off x="5783580" y="1927860"/>
          <a:ext cx="2186940" cy="182880"/>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 Altered </a:t>
          </a:r>
          <a:r>
            <a:rPr lang="en-US" sz="1000" baseline="0">
              <a:solidFill>
                <a:sysClr val="windowText" lastClr="000000"/>
              </a:solidFill>
            </a:rPr>
            <a:t> System</a:t>
          </a:r>
          <a:endParaRPr lang="en-US" sz="1000">
            <a:solidFill>
              <a:sysClr val="windowText" lastClr="000000"/>
            </a:solidFill>
          </a:endParaRPr>
        </a:p>
      </xdr:txBody>
    </xdr:sp>
    <xdr:clientData/>
  </xdr:twoCellAnchor>
  <xdr:twoCellAnchor>
    <xdr:from>
      <xdr:col>8</xdr:col>
      <xdr:colOff>528917</xdr:colOff>
      <xdr:row>2</xdr:row>
      <xdr:rowOff>8966</xdr:rowOff>
    </xdr:from>
    <xdr:to>
      <xdr:col>8</xdr:col>
      <xdr:colOff>711797</xdr:colOff>
      <xdr:row>3</xdr:row>
      <xdr:rowOff>3587</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7781364" y="367554"/>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twoCellAnchor>
    <xdr:from>
      <xdr:col>4</xdr:col>
      <xdr:colOff>0</xdr:colOff>
      <xdr:row>9</xdr:row>
      <xdr:rowOff>0</xdr:rowOff>
    </xdr:from>
    <xdr:to>
      <xdr:col>6</xdr:col>
      <xdr:colOff>7620</xdr:colOff>
      <xdr:row>10</xdr:row>
      <xdr:rowOff>0</xdr:rowOff>
    </xdr:to>
    <xdr:sp macro="" textlink="">
      <xdr:nvSpPr>
        <xdr:cNvPr id="12" name="Rectangle 11">
          <a:extLst>
            <a:ext uri="{FF2B5EF4-FFF2-40B4-BE49-F238E27FC236}">
              <a16:creationId xmlns:a16="http://schemas.microsoft.com/office/drawing/2014/main" id="{00000000-0008-0000-0400-00000C000000}"/>
            </a:ext>
          </a:extLst>
        </xdr:cNvPr>
        <xdr:cNvSpPr/>
      </xdr:nvSpPr>
      <xdr:spPr>
        <a:xfrm>
          <a:off x="3552265" y="1893794"/>
          <a:ext cx="2103120" cy="19050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Parking Garage- Complete Bldg Method</a:t>
          </a:r>
        </a:p>
      </xdr:txBody>
    </xdr:sp>
    <xdr:clientData/>
  </xdr:twoCellAnchor>
  <xdr:twoCellAnchor>
    <xdr:from>
      <xdr:col>6</xdr:col>
      <xdr:colOff>0</xdr:colOff>
      <xdr:row>9</xdr:row>
      <xdr:rowOff>0</xdr:rowOff>
    </xdr:from>
    <xdr:to>
      <xdr:col>8</xdr:col>
      <xdr:colOff>714375</xdr:colOff>
      <xdr:row>10</xdr:row>
      <xdr:rowOff>0</xdr:rowOff>
    </xdr:to>
    <xdr:sp macro="" textlink="">
      <xdr:nvSpPr>
        <xdr:cNvPr id="13" name="Rectangle 12">
          <a:extLst>
            <a:ext uri="{FF2B5EF4-FFF2-40B4-BE49-F238E27FC236}">
              <a16:creationId xmlns:a16="http://schemas.microsoft.com/office/drawing/2014/main" id="{00000000-0008-0000-0400-00000D000000}"/>
            </a:ext>
          </a:extLst>
        </xdr:cNvPr>
        <xdr:cNvSpPr/>
      </xdr:nvSpPr>
      <xdr:spPr>
        <a:xfrm>
          <a:off x="5647765" y="1893794"/>
          <a:ext cx="2148728" cy="190500"/>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Parking Garage</a:t>
          </a:r>
        </a:p>
      </xdr:txBody>
    </xdr:sp>
    <xdr:clientData/>
  </xdr:twoCellAnchor>
  <mc:AlternateContent xmlns:mc="http://schemas.openxmlformats.org/markup-compatibility/2006">
    <mc:Choice xmlns:a14="http://schemas.microsoft.com/office/drawing/2010/main" Requires="a14">
      <xdr:twoCellAnchor editAs="oneCell">
        <xdr:from>
          <xdr:col>0</xdr:col>
          <xdr:colOff>85725</xdr:colOff>
          <xdr:row>8</xdr:row>
          <xdr:rowOff>0</xdr:rowOff>
        </xdr:from>
        <xdr:to>
          <xdr:col>0</xdr:col>
          <xdr:colOff>295275</xdr:colOff>
          <xdr:row>8</xdr:row>
          <xdr:rowOff>228600</xdr:rowOff>
        </xdr:to>
        <xdr:sp macro="" textlink="">
          <xdr:nvSpPr>
            <xdr:cNvPr id="93203" name="Check Box 19" hidden="1">
              <a:extLst>
                <a:ext uri="{63B3BB69-23CF-44E3-9099-C40C66FF867C}">
                  <a14:compatExt spid="_x0000_s93203"/>
                </a:ext>
                <a:ext uri="{FF2B5EF4-FFF2-40B4-BE49-F238E27FC236}">
                  <a16:creationId xmlns:a16="http://schemas.microsoft.com/office/drawing/2014/main" id="{00000000-0008-0000-0400-0000136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53788</xdr:colOff>
      <xdr:row>9</xdr:row>
      <xdr:rowOff>62754</xdr:rowOff>
    </xdr:from>
    <xdr:to>
      <xdr:col>16</xdr:col>
      <xdr:colOff>107577</xdr:colOff>
      <xdr:row>15</xdr:row>
      <xdr:rowOff>187476</xdr:rowOff>
    </xdr:to>
    <xdr:sp macro="" textlink="">
      <xdr:nvSpPr>
        <xdr:cNvPr id="14" name="Left Arrow 13">
          <a:extLst>
            <a:ext uri="{FF2B5EF4-FFF2-40B4-BE49-F238E27FC236}">
              <a16:creationId xmlns:a16="http://schemas.microsoft.com/office/drawing/2014/main" id="{00000000-0008-0000-0400-00000E000000}"/>
            </a:ext>
          </a:extLst>
        </xdr:cNvPr>
        <xdr:cNvSpPr/>
      </xdr:nvSpPr>
      <xdr:spPr>
        <a:xfrm>
          <a:off x="8516470" y="2277036"/>
          <a:ext cx="5701554" cy="1415640"/>
        </a:xfrm>
        <a:prstGeom prst="lef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rPr>
            <a:t>Row 14 shows up if</a:t>
          </a:r>
          <a:r>
            <a:rPr lang="en-US" sz="1000" baseline="0">
              <a:solidFill>
                <a:sysClr val="windowText" lastClr="000000"/>
              </a:solidFill>
            </a:rPr>
            <a:t> user selects "Rated Power Reduction" in column 02 AND </a:t>
          </a:r>
          <a:r>
            <a:rPr lang="en-US" sz="1000">
              <a:solidFill>
                <a:sysClr val="windowText" lastClr="000000"/>
              </a:solidFill>
            </a:rPr>
            <a:t>column 03 &gt; 5000</a:t>
          </a:r>
          <a:r>
            <a:rPr lang="en-US" sz="1000" baseline="0">
              <a:solidFill>
                <a:sysClr val="windowText" lastClr="000000"/>
              </a:solidFill>
            </a:rPr>
            <a:t> OR if </a:t>
          </a:r>
          <a:r>
            <a:rPr lang="en-US" sz="1000" baseline="0">
              <a:solidFill>
                <a:sysClr val="windowText" lastClr="000000"/>
              </a:solidFill>
              <a:effectLst/>
              <a:latin typeface="+mn-lt"/>
              <a:ea typeface="+mn-ea"/>
              <a:cs typeface="+mn-cs"/>
            </a:rPr>
            <a:t>user selects "Rated Power Reduction" in column 04 AND </a:t>
          </a:r>
          <a:r>
            <a:rPr lang="en-US" sz="1000">
              <a:solidFill>
                <a:sysClr val="windowText" lastClr="000000"/>
              </a:solidFill>
              <a:effectLst/>
              <a:latin typeface="+mn-lt"/>
              <a:ea typeface="+mn-ea"/>
              <a:cs typeface="+mn-cs"/>
            </a:rPr>
            <a:t>column 05 &gt; 5000</a:t>
          </a:r>
          <a:r>
            <a:rPr lang="en-US" sz="1000" baseline="0">
              <a:solidFill>
                <a:sysClr val="windowText" lastClr="000000"/>
              </a:solidFill>
              <a:effectLst/>
              <a:latin typeface="+mn-lt"/>
              <a:ea typeface="+mn-ea"/>
              <a:cs typeface="+mn-cs"/>
            </a:rPr>
            <a:t> OR if user selects "Rated Power Reduction" in columns 02 and 04 AND column 03 + column 05 &gt; 5000.</a:t>
          </a:r>
          <a:endParaRPr lang="en-US" sz="10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1237130</xdr:colOff>
      <xdr:row>3</xdr:row>
      <xdr:rowOff>26895</xdr:rowOff>
    </xdr:from>
    <xdr:to>
      <xdr:col>13</xdr:col>
      <xdr:colOff>1420010</xdr:colOff>
      <xdr:row>3</xdr:row>
      <xdr:rowOff>209775</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9371480" y="579345"/>
          <a:ext cx="16383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1479176</xdr:colOff>
      <xdr:row>2</xdr:row>
      <xdr:rowOff>8965</xdr:rowOff>
    </xdr:from>
    <xdr:to>
      <xdr:col>10</xdr:col>
      <xdr:colOff>1662056</xdr:colOff>
      <xdr:row>3</xdr:row>
      <xdr:rowOff>3586</xdr:rowOff>
    </xdr:to>
    <xdr:sp macro="" textlink="">
      <xdr:nvSpPr>
        <xdr:cNvPr id="2" name="Rectangle 1">
          <a:extLst>
            <a:ext uri="{FF2B5EF4-FFF2-40B4-BE49-F238E27FC236}">
              <a16:creationId xmlns:a16="http://schemas.microsoft.com/office/drawing/2014/main" id="{00000000-0008-0000-0600-000002000000}"/>
            </a:ext>
          </a:extLst>
        </xdr:cNvPr>
        <xdr:cNvSpPr/>
      </xdr:nvSpPr>
      <xdr:spPr>
        <a:xfrm>
          <a:off x="8328211" y="367553"/>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1497106</xdr:colOff>
      <xdr:row>2</xdr:row>
      <xdr:rowOff>8965</xdr:rowOff>
    </xdr:from>
    <xdr:to>
      <xdr:col>10</xdr:col>
      <xdr:colOff>1679986</xdr:colOff>
      <xdr:row>3</xdr:row>
      <xdr:rowOff>3586</xdr:rowOff>
    </xdr:to>
    <xdr:sp macro="" textlink="">
      <xdr:nvSpPr>
        <xdr:cNvPr id="2" name="Rectangle 1">
          <a:extLst>
            <a:ext uri="{FF2B5EF4-FFF2-40B4-BE49-F238E27FC236}">
              <a16:creationId xmlns:a16="http://schemas.microsoft.com/office/drawing/2014/main" id="{00000000-0008-0000-0700-000002000000}"/>
            </a:ext>
          </a:extLst>
        </xdr:cNvPr>
        <xdr:cNvSpPr/>
      </xdr:nvSpPr>
      <xdr:spPr>
        <a:xfrm>
          <a:off x="8346141" y="367553"/>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38100</xdr:colOff>
          <xdr:row>8</xdr:row>
          <xdr:rowOff>28575</xdr:rowOff>
        </xdr:from>
        <xdr:to>
          <xdr:col>6</xdr:col>
          <xdr:colOff>876300</xdr:colOff>
          <xdr:row>8</xdr:row>
          <xdr:rowOff>180975</xdr:rowOff>
        </xdr:to>
        <xdr:sp macro="" textlink="">
          <xdr:nvSpPr>
            <xdr:cNvPr id="105475" name="Drop Down 3" hidden="1">
              <a:extLst>
                <a:ext uri="{63B3BB69-23CF-44E3-9099-C40C66FF867C}">
                  <a14:compatExt spid="_x0000_s105475"/>
                </a:ext>
                <a:ext uri="{FF2B5EF4-FFF2-40B4-BE49-F238E27FC236}">
                  <a16:creationId xmlns:a16="http://schemas.microsoft.com/office/drawing/2014/main" id="{00000000-0008-0000-0800-0000039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15</xdr:row>
          <xdr:rowOff>28575</xdr:rowOff>
        </xdr:from>
        <xdr:to>
          <xdr:col>6</xdr:col>
          <xdr:colOff>876300</xdr:colOff>
          <xdr:row>15</xdr:row>
          <xdr:rowOff>180975</xdr:rowOff>
        </xdr:to>
        <xdr:sp macro="" textlink="">
          <xdr:nvSpPr>
            <xdr:cNvPr id="105476" name="Drop Down 4" hidden="1">
              <a:extLst>
                <a:ext uri="{63B3BB69-23CF-44E3-9099-C40C66FF867C}">
                  <a14:compatExt spid="_x0000_s105476"/>
                </a:ext>
                <a:ext uri="{FF2B5EF4-FFF2-40B4-BE49-F238E27FC236}">
                  <a16:creationId xmlns:a16="http://schemas.microsoft.com/office/drawing/2014/main" id="{00000000-0008-0000-0800-0000049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12</xdr:col>
      <xdr:colOff>0</xdr:colOff>
      <xdr:row>10</xdr:row>
      <xdr:rowOff>0</xdr:rowOff>
    </xdr:from>
    <xdr:to>
      <xdr:col>13</xdr:col>
      <xdr:colOff>0</xdr:colOff>
      <xdr:row>11</xdr:row>
      <xdr:rowOff>0</xdr:rowOff>
    </xdr:to>
    <xdr:sp macro="" textlink="">
      <xdr:nvSpPr>
        <xdr:cNvPr id="16" name="Rectangle 15">
          <a:extLst>
            <a:ext uri="{FF2B5EF4-FFF2-40B4-BE49-F238E27FC236}">
              <a16:creationId xmlns:a16="http://schemas.microsoft.com/office/drawing/2014/main" id="{00000000-0008-0000-0800-000010000000}"/>
            </a:ext>
          </a:extLst>
        </xdr:cNvPr>
        <xdr:cNvSpPr/>
      </xdr:nvSpPr>
      <xdr:spPr>
        <a:xfrm>
          <a:off x="7741920" y="2004060"/>
          <a:ext cx="106680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13</xdr:col>
      <xdr:colOff>0</xdr:colOff>
      <xdr:row>10</xdr:row>
      <xdr:rowOff>0</xdr:rowOff>
    </xdr:from>
    <xdr:to>
      <xdr:col>15</xdr:col>
      <xdr:colOff>0</xdr:colOff>
      <xdr:row>10</xdr:row>
      <xdr:rowOff>175260</xdr:rowOff>
    </xdr:to>
    <xdr:sp macro="" textlink="">
      <xdr:nvSpPr>
        <xdr:cNvPr id="17" name="Rectangle 16">
          <a:extLst>
            <a:ext uri="{FF2B5EF4-FFF2-40B4-BE49-F238E27FC236}">
              <a16:creationId xmlns:a16="http://schemas.microsoft.com/office/drawing/2014/main" id="{00000000-0008-0000-0800-000011000000}"/>
            </a:ext>
          </a:extLst>
        </xdr:cNvPr>
        <xdr:cNvSpPr/>
      </xdr:nvSpPr>
      <xdr:spPr>
        <a:xfrm>
          <a:off x="8808720" y="2004060"/>
          <a:ext cx="1013460" cy="175260"/>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11</xdr:col>
      <xdr:colOff>0</xdr:colOff>
      <xdr:row>10</xdr:row>
      <xdr:rowOff>0</xdr:rowOff>
    </xdr:from>
    <xdr:to>
      <xdr:col>12</xdr:col>
      <xdr:colOff>0</xdr:colOff>
      <xdr:row>11</xdr:row>
      <xdr:rowOff>0</xdr:rowOff>
    </xdr:to>
    <xdr:sp macro="" textlink="">
      <xdr:nvSpPr>
        <xdr:cNvPr id="18" name="Rectangle 17">
          <a:extLst>
            <a:ext uri="{FF2B5EF4-FFF2-40B4-BE49-F238E27FC236}">
              <a16:creationId xmlns:a16="http://schemas.microsoft.com/office/drawing/2014/main" id="{00000000-0008-0000-0800-000012000000}"/>
            </a:ext>
          </a:extLst>
        </xdr:cNvPr>
        <xdr:cNvSpPr/>
      </xdr:nvSpPr>
      <xdr:spPr>
        <a:xfrm>
          <a:off x="6743700" y="2004060"/>
          <a:ext cx="998220" cy="182880"/>
        </a:xfrm>
        <a:prstGeom prst="rect">
          <a:avLst/>
        </a:prstGeom>
        <a:solidFill>
          <a:schemeClr val="accent2">
            <a:lumMod val="40000"/>
            <a:lumOff val="60000"/>
          </a:schemeClr>
        </a:solidFill>
        <a:ln>
          <a:solidFill>
            <a:schemeClr val="accent6">
              <a:lumMod val="75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Reset</a:t>
          </a:r>
        </a:p>
      </xdr:txBody>
    </xdr:sp>
    <xdr:clientData/>
  </xdr:twoCellAnchor>
  <xdr:twoCellAnchor>
    <xdr:from>
      <xdr:col>12</xdr:col>
      <xdr:colOff>0</xdr:colOff>
      <xdr:row>17</xdr:row>
      <xdr:rowOff>0</xdr:rowOff>
    </xdr:from>
    <xdr:to>
      <xdr:col>13</xdr:col>
      <xdr:colOff>0</xdr:colOff>
      <xdr:row>18</xdr:row>
      <xdr:rowOff>0</xdr:rowOff>
    </xdr:to>
    <xdr:sp macro="" textlink="">
      <xdr:nvSpPr>
        <xdr:cNvPr id="19" name="Rectangle 18">
          <a:extLst>
            <a:ext uri="{FF2B5EF4-FFF2-40B4-BE49-F238E27FC236}">
              <a16:creationId xmlns:a16="http://schemas.microsoft.com/office/drawing/2014/main" id="{00000000-0008-0000-0800-000013000000}"/>
            </a:ext>
          </a:extLst>
        </xdr:cNvPr>
        <xdr:cNvSpPr/>
      </xdr:nvSpPr>
      <xdr:spPr>
        <a:xfrm>
          <a:off x="7741920" y="3390900"/>
          <a:ext cx="106680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13</xdr:col>
      <xdr:colOff>0</xdr:colOff>
      <xdr:row>17</xdr:row>
      <xdr:rowOff>0</xdr:rowOff>
    </xdr:from>
    <xdr:to>
      <xdr:col>15</xdr:col>
      <xdr:colOff>0</xdr:colOff>
      <xdr:row>17</xdr:row>
      <xdr:rowOff>175260</xdr:rowOff>
    </xdr:to>
    <xdr:sp macro="" textlink="">
      <xdr:nvSpPr>
        <xdr:cNvPr id="20" name="Rectangle 19">
          <a:extLst>
            <a:ext uri="{FF2B5EF4-FFF2-40B4-BE49-F238E27FC236}">
              <a16:creationId xmlns:a16="http://schemas.microsoft.com/office/drawing/2014/main" id="{00000000-0008-0000-0800-000014000000}"/>
            </a:ext>
          </a:extLst>
        </xdr:cNvPr>
        <xdr:cNvSpPr/>
      </xdr:nvSpPr>
      <xdr:spPr>
        <a:xfrm>
          <a:off x="8808720" y="3390900"/>
          <a:ext cx="1013460" cy="175260"/>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11</xdr:col>
      <xdr:colOff>0</xdr:colOff>
      <xdr:row>17</xdr:row>
      <xdr:rowOff>0</xdr:rowOff>
    </xdr:from>
    <xdr:to>
      <xdr:col>12</xdr:col>
      <xdr:colOff>0</xdr:colOff>
      <xdr:row>18</xdr:row>
      <xdr:rowOff>0</xdr:rowOff>
    </xdr:to>
    <xdr:sp macro="" textlink="">
      <xdr:nvSpPr>
        <xdr:cNvPr id="21" name="Rectangle 20">
          <a:extLst>
            <a:ext uri="{FF2B5EF4-FFF2-40B4-BE49-F238E27FC236}">
              <a16:creationId xmlns:a16="http://schemas.microsoft.com/office/drawing/2014/main" id="{00000000-0008-0000-0800-000015000000}"/>
            </a:ext>
          </a:extLst>
        </xdr:cNvPr>
        <xdr:cNvSpPr/>
      </xdr:nvSpPr>
      <xdr:spPr>
        <a:xfrm>
          <a:off x="6743700" y="3390900"/>
          <a:ext cx="998220" cy="182880"/>
        </a:xfrm>
        <a:prstGeom prst="rect">
          <a:avLst/>
        </a:prstGeom>
        <a:solidFill>
          <a:schemeClr val="accent2">
            <a:lumMod val="40000"/>
            <a:lumOff val="60000"/>
          </a:schemeClr>
        </a:solidFill>
        <a:ln>
          <a:solidFill>
            <a:schemeClr val="accent6">
              <a:lumMod val="75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Reset</a:t>
          </a:r>
        </a:p>
      </xdr:txBody>
    </xdr:sp>
    <xdr:clientData/>
  </xdr:twoCellAnchor>
  <xdr:twoCellAnchor>
    <xdr:from>
      <xdr:col>14</xdr:col>
      <xdr:colOff>295835</xdr:colOff>
      <xdr:row>2</xdr:row>
      <xdr:rowOff>8965</xdr:rowOff>
    </xdr:from>
    <xdr:to>
      <xdr:col>14</xdr:col>
      <xdr:colOff>478715</xdr:colOff>
      <xdr:row>3</xdr:row>
      <xdr:rowOff>12551</xdr:rowOff>
    </xdr:to>
    <xdr:sp macro="" textlink="">
      <xdr:nvSpPr>
        <xdr:cNvPr id="10" name="Rectangle 9">
          <a:extLst>
            <a:ext uri="{FF2B5EF4-FFF2-40B4-BE49-F238E27FC236}">
              <a16:creationId xmlns:a16="http://schemas.microsoft.com/office/drawing/2014/main" id="{00000000-0008-0000-0800-00000A000000}"/>
            </a:ext>
          </a:extLst>
        </xdr:cNvPr>
        <xdr:cNvSpPr/>
      </xdr:nvSpPr>
      <xdr:spPr>
        <a:xfrm>
          <a:off x="9816353" y="376518"/>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22</xdr:col>
      <xdr:colOff>493059</xdr:colOff>
      <xdr:row>3</xdr:row>
      <xdr:rowOff>8965</xdr:rowOff>
    </xdr:from>
    <xdr:to>
      <xdr:col>22</xdr:col>
      <xdr:colOff>675939</xdr:colOff>
      <xdr:row>4</xdr:row>
      <xdr:rowOff>3586</xdr:rowOff>
    </xdr:to>
    <xdr:sp macro="" textlink="">
      <xdr:nvSpPr>
        <xdr:cNvPr id="2" name="Rectangle 1">
          <a:extLst>
            <a:ext uri="{FF2B5EF4-FFF2-40B4-BE49-F238E27FC236}">
              <a16:creationId xmlns:a16="http://schemas.microsoft.com/office/drawing/2014/main" id="{00000000-0008-0000-0900-000002000000}"/>
            </a:ext>
          </a:extLst>
        </xdr:cNvPr>
        <xdr:cNvSpPr/>
      </xdr:nvSpPr>
      <xdr:spPr>
        <a:xfrm>
          <a:off x="10775577" y="546847"/>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twoCellAnchor editAs="oneCell">
    <xdr:from>
      <xdr:col>23</xdr:col>
      <xdr:colOff>280147</xdr:colOff>
      <xdr:row>12</xdr:row>
      <xdr:rowOff>168089</xdr:rowOff>
    </xdr:from>
    <xdr:to>
      <xdr:col>37</xdr:col>
      <xdr:colOff>438635</xdr:colOff>
      <xdr:row>18</xdr:row>
      <xdr:rowOff>4313</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10959353" y="3753971"/>
          <a:ext cx="9571429" cy="137142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47625</xdr:colOff>
          <xdr:row>14</xdr:row>
          <xdr:rowOff>9525</xdr:rowOff>
        </xdr:from>
        <xdr:to>
          <xdr:col>4</xdr:col>
          <xdr:colOff>485775</xdr:colOff>
          <xdr:row>14</xdr:row>
          <xdr:rowOff>219075</xdr:rowOff>
        </xdr:to>
        <xdr:sp macro="" textlink="">
          <xdr:nvSpPr>
            <xdr:cNvPr id="70658" name="Drop Down 2" hidden="1">
              <a:extLst>
                <a:ext uri="{63B3BB69-23CF-44E3-9099-C40C66FF867C}">
                  <a14:compatExt spid="_x0000_s70658"/>
                </a:ext>
                <a:ext uri="{FF2B5EF4-FFF2-40B4-BE49-F238E27FC236}">
                  <a16:creationId xmlns:a16="http://schemas.microsoft.com/office/drawing/2014/main" id="{00000000-0008-0000-0A00-000002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14</xdr:row>
          <xdr:rowOff>0</xdr:rowOff>
        </xdr:from>
        <xdr:to>
          <xdr:col>13</xdr:col>
          <xdr:colOff>28575</xdr:colOff>
          <xdr:row>14</xdr:row>
          <xdr:rowOff>219075</xdr:rowOff>
        </xdr:to>
        <xdr:sp macro="" textlink="">
          <xdr:nvSpPr>
            <xdr:cNvPr id="70659" name="Drop Down 3" hidden="1">
              <a:extLst>
                <a:ext uri="{63B3BB69-23CF-44E3-9099-C40C66FF867C}">
                  <a14:compatExt spid="_x0000_s70659"/>
                </a:ext>
                <a:ext uri="{FF2B5EF4-FFF2-40B4-BE49-F238E27FC236}">
                  <a16:creationId xmlns:a16="http://schemas.microsoft.com/office/drawing/2014/main" id="{00000000-0008-0000-0A00-000003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66675</xdr:colOff>
          <xdr:row>7</xdr:row>
          <xdr:rowOff>38100</xdr:rowOff>
        </xdr:from>
        <xdr:to>
          <xdr:col>22</xdr:col>
          <xdr:colOff>695325</xdr:colOff>
          <xdr:row>8</xdr:row>
          <xdr:rowOff>76200</xdr:rowOff>
        </xdr:to>
        <xdr:sp macro="" textlink="">
          <xdr:nvSpPr>
            <xdr:cNvPr id="70661" name="Drop Down 5" hidden="1">
              <a:extLst>
                <a:ext uri="{63B3BB69-23CF-44E3-9099-C40C66FF867C}">
                  <a14:compatExt spid="_x0000_s70661"/>
                </a:ext>
                <a:ext uri="{FF2B5EF4-FFF2-40B4-BE49-F238E27FC236}">
                  <a16:creationId xmlns:a16="http://schemas.microsoft.com/office/drawing/2014/main" id="{00000000-0008-0000-0A00-000005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20</xdr:col>
      <xdr:colOff>47972</xdr:colOff>
      <xdr:row>18</xdr:row>
      <xdr:rowOff>0</xdr:rowOff>
    </xdr:from>
    <xdr:to>
      <xdr:col>23</xdr:col>
      <xdr:colOff>178856</xdr:colOff>
      <xdr:row>18</xdr:row>
      <xdr:rowOff>182880</xdr:rowOff>
    </xdr:to>
    <xdr:sp macro="" textlink="">
      <xdr:nvSpPr>
        <xdr:cNvPr id="10" name="Rectangle 9">
          <a:extLst>
            <a:ext uri="{FF2B5EF4-FFF2-40B4-BE49-F238E27FC236}">
              <a16:creationId xmlns:a16="http://schemas.microsoft.com/office/drawing/2014/main" id="{00000000-0008-0000-0A00-00000A000000}"/>
            </a:ext>
          </a:extLst>
        </xdr:cNvPr>
        <xdr:cNvSpPr/>
      </xdr:nvSpPr>
      <xdr:spPr>
        <a:xfrm>
          <a:off x="10491854" y="4222376"/>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23</xdr:col>
      <xdr:colOff>182434</xdr:colOff>
      <xdr:row>18</xdr:row>
      <xdr:rowOff>8964</xdr:rowOff>
    </xdr:from>
    <xdr:to>
      <xdr:col>25</xdr:col>
      <xdr:colOff>0</xdr:colOff>
      <xdr:row>18</xdr:row>
      <xdr:rowOff>182879</xdr:rowOff>
    </xdr:to>
    <xdr:sp macro="" textlink="">
      <xdr:nvSpPr>
        <xdr:cNvPr id="11" name="Rectangle 10">
          <a:extLst>
            <a:ext uri="{FF2B5EF4-FFF2-40B4-BE49-F238E27FC236}">
              <a16:creationId xmlns:a16="http://schemas.microsoft.com/office/drawing/2014/main" id="{00000000-0008-0000-0A00-00000B000000}"/>
            </a:ext>
          </a:extLst>
        </xdr:cNvPr>
        <xdr:cNvSpPr/>
      </xdr:nvSpPr>
      <xdr:spPr>
        <a:xfrm>
          <a:off x="11684152" y="4231340"/>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14</xdr:col>
      <xdr:colOff>0</xdr:colOff>
      <xdr:row>18</xdr:row>
      <xdr:rowOff>0</xdr:rowOff>
    </xdr:from>
    <xdr:to>
      <xdr:col>20</xdr:col>
      <xdr:colOff>25102</xdr:colOff>
      <xdr:row>18</xdr:row>
      <xdr:rowOff>182880</xdr:rowOff>
    </xdr:to>
    <xdr:sp macro="" textlink="">
      <xdr:nvSpPr>
        <xdr:cNvPr id="12" name="Rectangle 11">
          <a:extLst>
            <a:ext uri="{FF2B5EF4-FFF2-40B4-BE49-F238E27FC236}">
              <a16:creationId xmlns:a16="http://schemas.microsoft.com/office/drawing/2014/main" id="{00000000-0008-0000-0A00-00000C000000}"/>
            </a:ext>
          </a:extLst>
        </xdr:cNvPr>
        <xdr:cNvSpPr/>
      </xdr:nvSpPr>
      <xdr:spPr>
        <a:xfrm>
          <a:off x="9188824" y="4222376"/>
          <a:ext cx="1280160" cy="182880"/>
        </a:xfrm>
        <a:prstGeom prst="rect">
          <a:avLst/>
        </a:prstGeom>
        <a:solidFill>
          <a:schemeClr val="accent2">
            <a:lumMod val="40000"/>
            <a:lumOff val="60000"/>
          </a:schemeClr>
        </a:solidFill>
        <a:ln>
          <a:solidFill>
            <a:schemeClr val="accent6">
              <a:lumMod val="75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Reset</a:t>
          </a:r>
        </a:p>
      </xdr:txBody>
    </xdr:sp>
    <xdr:clientData/>
  </xdr:twoCellAnchor>
  <xdr:twoCellAnchor>
    <xdr:from>
      <xdr:col>24</xdr:col>
      <xdr:colOff>493059</xdr:colOff>
      <xdr:row>2</xdr:row>
      <xdr:rowOff>26893</xdr:rowOff>
    </xdr:from>
    <xdr:to>
      <xdr:col>24</xdr:col>
      <xdr:colOff>675939</xdr:colOff>
      <xdr:row>3</xdr:row>
      <xdr:rowOff>12550</xdr:rowOff>
    </xdr:to>
    <xdr:sp macro="" textlink="">
      <xdr:nvSpPr>
        <xdr:cNvPr id="13" name="Rectangle 12">
          <a:extLst>
            <a:ext uri="{FF2B5EF4-FFF2-40B4-BE49-F238E27FC236}">
              <a16:creationId xmlns:a16="http://schemas.microsoft.com/office/drawing/2014/main" id="{00000000-0008-0000-0A00-00000D000000}"/>
            </a:ext>
          </a:extLst>
        </xdr:cNvPr>
        <xdr:cNvSpPr/>
      </xdr:nvSpPr>
      <xdr:spPr>
        <a:xfrm>
          <a:off x="12685059" y="403411"/>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nwf12\Noresco\Prj_SUS\2016\S60519%20SCE%202017%20Forms\NRCC-PRC\2019\2019%20PRC%20Excel%20Mock%20Up_5.21.19%20Usability%20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Table Sequence"/>
      <sheetName val="Hyperlinks"/>
      <sheetName val="Headers"/>
      <sheetName val="A. General Info"/>
      <sheetName val="B. Project Scope"/>
      <sheetName val="C. Compliance"/>
      <sheetName val="D. Exceptional Conditions"/>
      <sheetName val="E. Additional Remarks"/>
      <sheetName val="F. Refrigerated Warehouse"/>
      <sheetName val="G. Commercial Refrig"/>
      <sheetName val="H. Garage Exhaust"/>
      <sheetName val="I. Process Boiler"/>
      <sheetName val="J. Compressed Air"/>
      <sheetName val="K. Elevator"/>
      <sheetName val="L. Escalator"/>
      <sheetName val="M. Computer Room"/>
      <sheetName val="N. Commercial Kitchen"/>
      <sheetName val="O. Lab Exhaust"/>
      <sheetName val="P. NRCI"/>
      <sheetName val="Q. NRCA"/>
      <sheetName val="Sig Blo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7" Type="http://schemas.openxmlformats.org/officeDocument/2006/relationships/comments" Target="../comments10.xml"/><Relationship Id="rId2" Type="http://schemas.openxmlformats.org/officeDocument/2006/relationships/drawing" Target="../drawings/drawing9.xml"/><Relationship Id="rId1" Type="http://schemas.openxmlformats.org/officeDocument/2006/relationships/printerSettings" Target="../printerSettings/printerSettings11.bin"/><Relationship Id="rId6" Type="http://schemas.openxmlformats.org/officeDocument/2006/relationships/ctrlProp" Target="../ctrlProps/ctrlProp12.xml"/><Relationship Id="rId5" Type="http://schemas.openxmlformats.org/officeDocument/2006/relationships/ctrlProp" Target="../ctrlProps/ctrlProp11.xml"/><Relationship Id="rId4" Type="http://schemas.openxmlformats.org/officeDocument/2006/relationships/ctrlProp" Target="../ctrlProps/ctrlProp10.xml"/></Relationships>
</file>

<file path=xl/worksheets/_rels/sheet12.xml.rels><?xml version="1.0" encoding="UTF-8" standalone="yes"?>
<Relationships xmlns="http://schemas.openxmlformats.org/package/2006/relationships"><Relationship Id="rId8" Type="http://schemas.openxmlformats.org/officeDocument/2006/relationships/comments" Target="../comments11.xml"/><Relationship Id="rId3" Type="http://schemas.openxmlformats.org/officeDocument/2006/relationships/vmlDrawing" Target="../drawings/vmlDrawing11.vml"/><Relationship Id="rId7" Type="http://schemas.openxmlformats.org/officeDocument/2006/relationships/ctrlProp" Target="../ctrlProps/ctrlProp16.xml"/><Relationship Id="rId2" Type="http://schemas.openxmlformats.org/officeDocument/2006/relationships/drawing" Target="../drawings/drawing10.xml"/><Relationship Id="rId1" Type="http://schemas.openxmlformats.org/officeDocument/2006/relationships/printerSettings" Target="../printerSettings/printerSettings12.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1.xml"/><Relationship Id="rId1" Type="http://schemas.openxmlformats.org/officeDocument/2006/relationships/printerSettings" Target="../printerSettings/printerSettings13.bin"/><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2.xml"/><Relationship Id="rId1" Type="http://schemas.openxmlformats.org/officeDocument/2006/relationships/printerSettings" Target="../printerSettings/printerSettings14.bin"/><Relationship Id="rId6" Type="http://schemas.openxmlformats.org/officeDocument/2006/relationships/comments" Target="../comments13.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3.xml"/><Relationship Id="rId1" Type="http://schemas.openxmlformats.org/officeDocument/2006/relationships/printerSettings" Target="../printerSettings/printerSettings15.bin"/><Relationship Id="rId6" Type="http://schemas.openxmlformats.org/officeDocument/2006/relationships/comments" Target="../comments14.xml"/><Relationship Id="rId5" Type="http://schemas.openxmlformats.org/officeDocument/2006/relationships/ctrlProp" Target="../ctrlProps/ctrlProp20.xml"/><Relationship Id="rId4" Type="http://schemas.openxmlformats.org/officeDocument/2006/relationships/ctrlProp" Target="../ctrlProps/ctrlProp19.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4.xml"/><Relationship Id="rId1" Type="http://schemas.openxmlformats.org/officeDocument/2006/relationships/printerSettings" Target="../printerSettings/printerSettings16.bin"/><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8" Type="http://schemas.openxmlformats.org/officeDocument/2006/relationships/ctrlProp" Target="../ctrlProps/ctrlProp25.xml"/><Relationship Id="rId13" Type="http://schemas.openxmlformats.org/officeDocument/2006/relationships/ctrlProp" Target="../ctrlProps/ctrlProp30.xml"/><Relationship Id="rId18" Type="http://schemas.openxmlformats.org/officeDocument/2006/relationships/ctrlProp" Target="../ctrlProps/ctrlProp35.xml"/><Relationship Id="rId3" Type="http://schemas.openxmlformats.org/officeDocument/2006/relationships/vmlDrawing" Target="../drawings/vmlDrawing18.vml"/><Relationship Id="rId21" Type="http://schemas.openxmlformats.org/officeDocument/2006/relationships/ctrlProp" Target="../ctrlProps/ctrlProp38.xml"/><Relationship Id="rId7" Type="http://schemas.openxmlformats.org/officeDocument/2006/relationships/ctrlProp" Target="../ctrlProps/ctrlProp24.xml"/><Relationship Id="rId12" Type="http://schemas.openxmlformats.org/officeDocument/2006/relationships/ctrlProp" Target="../ctrlProps/ctrlProp29.xml"/><Relationship Id="rId17" Type="http://schemas.openxmlformats.org/officeDocument/2006/relationships/ctrlProp" Target="../ctrlProps/ctrlProp34.xml"/><Relationship Id="rId2" Type="http://schemas.openxmlformats.org/officeDocument/2006/relationships/drawing" Target="../drawings/drawing17.xml"/><Relationship Id="rId16" Type="http://schemas.openxmlformats.org/officeDocument/2006/relationships/ctrlProp" Target="../ctrlProps/ctrlProp33.xml"/><Relationship Id="rId20" Type="http://schemas.openxmlformats.org/officeDocument/2006/relationships/ctrlProp" Target="../ctrlProps/ctrlProp37.xml"/><Relationship Id="rId1" Type="http://schemas.openxmlformats.org/officeDocument/2006/relationships/printerSettings" Target="../printerSettings/printerSettings19.bin"/><Relationship Id="rId6" Type="http://schemas.openxmlformats.org/officeDocument/2006/relationships/ctrlProp" Target="../ctrlProps/ctrlProp23.xml"/><Relationship Id="rId11" Type="http://schemas.openxmlformats.org/officeDocument/2006/relationships/ctrlProp" Target="../ctrlProps/ctrlProp28.xml"/><Relationship Id="rId24" Type="http://schemas.openxmlformats.org/officeDocument/2006/relationships/comments" Target="../comments18.xml"/><Relationship Id="rId5" Type="http://schemas.openxmlformats.org/officeDocument/2006/relationships/ctrlProp" Target="../ctrlProps/ctrlProp22.xml"/><Relationship Id="rId15" Type="http://schemas.openxmlformats.org/officeDocument/2006/relationships/ctrlProp" Target="../ctrlProps/ctrlProp32.xml"/><Relationship Id="rId23" Type="http://schemas.openxmlformats.org/officeDocument/2006/relationships/ctrlProp" Target="../ctrlProps/ctrlProp40.xml"/><Relationship Id="rId10" Type="http://schemas.openxmlformats.org/officeDocument/2006/relationships/ctrlProp" Target="../ctrlProps/ctrlProp27.xml"/><Relationship Id="rId19" Type="http://schemas.openxmlformats.org/officeDocument/2006/relationships/ctrlProp" Target="../ctrlProps/ctrlProp36.xml"/><Relationship Id="rId4" Type="http://schemas.openxmlformats.org/officeDocument/2006/relationships/ctrlProp" Target="../ctrlProps/ctrlProp21.xml"/><Relationship Id="rId9" Type="http://schemas.openxmlformats.org/officeDocument/2006/relationships/ctrlProp" Target="../ctrlProps/ctrlProp26.xml"/><Relationship Id="rId14" Type="http://schemas.openxmlformats.org/officeDocument/2006/relationships/ctrlProp" Target="../ctrlProps/ctrlProp31.xml"/><Relationship Id="rId22" Type="http://schemas.openxmlformats.org/officeDocument/2006/relationships/ctrlProp" Target="../ctrlProps/ctrlProp39.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energy.ca.gov/2018publications/CEC-400-2018-020/CEC-400-2018-020-CMF.pdf" TargetMode="External"/><Relationship Id="rId13" Type="http://schemas.openxmlformats.org/officeDocument/2006/relationships/hyperlink" Target="https://www.energy.ca.gov/2018publications/CEC-400-2018-020/CEC-400-2018-020-CMF.pdf" TargetMode="External"/><Relationship Id="rId18" Type="http://schemas.openxmlformats.org/officeDocument/2006/relationships/hyperlink" Target="https://www.energy.ca.gov/2018publications/CEC-400-2018-020/CEC-400-2018-020-CMF.pdf" TargetMode="External"/><Relationship Id="rId26" Type="http://schemas.openxmlformats.org/officeDocument/2006/relationships/hyperlink" Target="https://www.energy.ca.gov/2018publications/CEC-400-2018-020/CEC-400-2018-020-CMF.pdf" TargetMode="External"/><Relationship Id="rId3" Type="http://schemas.openxmlformats.org/officeDocument/2006/relationships/hyperlink" Target="https://www.energy.ca.gov/2018publications/CEC-400-2018-020/CEC-400-2018-020-CMF.pdf" TargetMode="External"/><Relationship Id="rId21" Type="http://schemas.openxmlformats.org/officeDocument/2006/relationships/hyperlink" Target="https://www.energy.ca.gov/2018publications/CEC-400-2018-020/CEC-400-2018-020-CMF.pdf" TargetMode="External"/><Relationship Id="rId34" Type="http://schemas.openxmlformats.org/officeDocument/2006/relationships/vmlDrawing" Target="../drawings/vmlDrawing2.vml"/><Relationship Id="rId7" Type="http://schemas.openxmlformats.org/officeDocument/2006/relationships/hyperlink" Target="https://www.energy.ca.gov/2018publications/CEC-400-2018-020/CEC-400-2018-020-CMF.pdf" TargetMode="External"/><Relationship Id="rId12" Type="http://schemas.openxmlformats.org/officeDocument/2006/relationships/hyperlink" Target="https://www.energy.ca.gov/2018publications/CEC-400-2018-020/CEC-400-2018-020-CMF.pdf" TargetMode="External"/><Relationship Id="rId17" Type="http://schemas.openxmlformats.org/officeDocument/2006/relationships/hyperlink" Target="https://www.energy.ca.gov/2018publications/CEC-400-2018-020/CEC-400-2018-020-CMF.pdf" TargetMode="External"/><Relationship Id="rId25" Type="http://schemas.openxmlformats.org/officeDocument/2006/relationships/hyperlink" Target="https://www.energy.ca.gov/2018publications/CEC-400-2018-020/CEC-400-2018-020-CMF.pdf" TargetMode="External"/><Relationship Id="rId33" Type="http://schemas.openxmlformats.org/officeDocument/2006/relationships/printerSettings" Target="../printerSettings/printerSettings2.bin"/><Relationship Id="rId2" Type="http://schemas.openxmlformats.org/officeDocument/2006/relationships/hyperlink" Target="https://www.energy.ca.gov/2018publications/CEC-400-2018-020/CEC-400-2018-020-CMF.pdf" TargetMode="External"/><Relationship Id="rId16" Type="http://schemas.openxmlformats.org/officeDocument/2006/relationships/hyperlink" Target="https://www.energy.ca.gov/2018publications/CEC-400-2018-020/CEC-400-2018-020-CMF.pdf" TargetMode="External"/><Relationship Id="rId20" Type="http://schemas.openxmlformats.org/officeDocument/2006/relationships/hyperlink" Target="https://www.energy.ca.gov/2018publications/CEC-400-2018-020/CEC-400-2018-020-CMF.pdf" TargetMode="External"/><Relationship Id="rId29" Type="http://schemas.openxmlformats.org/officeDocument/2006/relationships/hyperlink" Target="https://www.energy.ca.gov/2018publications/CEC-400-2018-020/CEC-400-2018-020-CMF.pdf" TargetMode="External"/><Relationship Id="rId1" Type="http://schemas.openxmlformats.org/officeDocument/2006/relationships/hyperlink" Target="https://www.energy.ca.gov/2018publications/CEC-400-2018-020/CEC-400-2018-020-CMF.pdf" TargetMode="External"/><Relationship Id="rId6" Type="http://schemas.openxmlformats.org/officeDocument/2006/relationships/hyperlink" Target="https://www.energy.ca.gov/2018publications/CEC-400-2018-020/CEC-400-2018-020-CMF.pdf" TargetMode="External"/><Relationship Id="rId11" Type="http://schemas.openxmlformats.org/officeDocument/2006/relationships/hyperlink" Target="https://www.energy.ca.gov/2018publications/CEC-400-2018-020/CEC-400-2018-020-CMF.pdf" TargetMode="External"/><Relationship Id="rId24" Type="http://schemas.openxmlformats.org/officeDocument/2006/relationships/hyperlink" Target="https://www.energy.ca.gov/2018publications/CEC-400-2018-020/CEC-400-2018-020-CMF.pdf" TargetMode="External"/><Relationship Id="rId32" Type="http://schemas.openxmlformats.org/officeDocument/2006/relationships/hyperlink" Target="https://www.energy.ca.gov/2018publications/CEC-400-2018-020/CEC-400-2018-020-CMF.pdf" TargetMode="External"/><Relationship Id="rId5" Type="http://schemas.openxmlformats.org/officeDocument/2006/relationships/hyperlink" Target="https://www.energy.ca.gov/2018publications/CEC-400-2018-020/CEC-400-2018-020-CMF.pdf" TargetMode="External"/><Relationship Id="rId15" Type="http://schemas.openxmlformats.org/officeDocument/2006/relationships/hyperlink" Target="https://www.energy.ca.gov/2018publications/CEC-400-2018-020/CEC-400-2018-020-CMF.pdf" TargetMode="External"/><Relationship Id="rId23" Type="http://schemas.openxmlformats.org/officeDocument/2006/relationships/hyperlink" Target="https://www.energy.ca.gov/2018publications/CEC-400-2018-020/CEC-400-2018-020-CMF.pdf" TargetMode="External"/><Relationship Id="rId28" Type="http://schemas.openxmlformats.org/officeDocument/2006/relationships/hyperlink" Target="https://www.energy.ca.gov/2018publications/CEC-400-2018-020/CEC-400-2018-020-CMF.pdf" TargetMode="External"/><Relationship Id="rId10" Type="http://schemas.openxmlformats.org/officeDocument/2006/relationships/hyperlink" Target="https://www.energy.ca.gov/2018publications/CEC-400-2018-020/CEC-400-2018-020-CMF.pdf" TargetMode="External"/><Relationship Id="rId19" Type="http://schemas.openxmlformats.org/officeDocument/2006/relationships/hyperlink" Target="https://www.energy.ca.gov/2018publications/CEC-400-2018-020/CEC-400-2018-020-CMF.pdf" TargetMode="External"/><Relationship Id="rId31" Type="http://schemas.openxmlformats.org/officeDocument/2006/relationships/hyperlink" Target="https://www.energy.ca.gov/2018publications/CEC-400-2018-020/CEC-400-2018-020-CMF.pdf" TargetMode="External"/><Relationship Id="rId4" Type="http://schemas.openxmlformats.org/officeDocument/2006/relationships/hyperlink" Target="https://www.energy.ca.gov/2018publications/CEC-400-2018-020/CEC-400-2018-020-CMF.pdf" TargetMode="External"/><Relationship Id="rId9" Type="http://schemas.openxmlformats.org/officeDocument/2006/relationships/hyperlink" Target="https://www.energy.ca.gov/2018publications/CEC-400-2018-020/CEC-400-2018-020-CMF.pdf" TargetMode="External"/><Relationship Id="rId14" Type="http://schemas.openxmlformats.org/officeDocument/2006/relationships/hyperlink" Target="https://www.energy.ca.gov/2018publications/CEC-400-2018-020/CEC-400-2018-020-CMF.pdf" TargetMode="External"/><Relationship Id="rId22" Type="http://schemas.openxmlformats.org/officeDocument/2006/relationships/hyperlink" Target="https://www.energy.ca.gov/2018publications/CEC-400-2018-020/CEC-400-2018-020-CMF.pdf" TargetMode="External"/><Relationship Id="rId27" Type="http://schemas.openxmlformats.org/officeDocument/2006/relationships/hyperlink" Target="https://www.energy.ca.gov/2018publications/CEC-400-2018-020/CEC-400-2018-020-CMF.pdf" TargetMode="External"/><Relationship Id="rId30" Type="http://schemas.openxmlformats.org/officeDocument/2006/relationships/hyperlink" Target="https://www.energy.ca.gov/2018publications/CEC-400-2018-020/CEC-400-2018-020-CMF.pdf" TargetMode="External"/><Relationship Id="rId35"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8.xml"/><Relationship Id="rId1" Type="http://schemas.openxmlformats.org/officeDocument/2006/relationships/printerSettings" Target="../printerSettings/printerSettings20.bin"/><Relationship Id="rId5" Type="http://schemas.openxmlformats.org/officeDocument/2006/relationships/comments" Target="../comments19.xml"/><Relationship Id="rId4" Type="http://schemas.openxmlformats.org/officeDocument/2006/relationships/ctrlProp" Target="../ctrlProps/ctrlProp41.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19.xml"/><Relationship Id="rId1" Type="http://schemas.openxmlformats.org/officeDocument/2006/relationships/printerSettings" Target="../printerSettings/printerSettings21.bin"/><Relationship Id="rId4"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8" Type="http://schemas.openxmlformats.org/officeDocument/2006/relationships/ctrlProp" Target="../ctrlProps/ctrlProp46.xml"/><Relationship Id="rId13" Type="http://schemas.openxmlformats.org/officeDocument/2006/relationships/ctrlProp" Target="../ctrlProps/ctrlProp51.xml"/><Relationship Id="rId18" Type="http://schemas.openxmlformats.org/officeDocument/2006/relationships/ctrlProp" Target="../ctrlProps/ctrlProp56.xml"/><Relationship Id="rId26" Type="http://schemas.openxmlformats.org/officeDocument/2006/relationships/comments" Target="../comments22.xml"/><Relationship Id="rId3" Type="http://schemas.openxmlformats.org/officeDocument/2006/relationships/vmlDrawing" Target="../drawings/vmlDrawing22.vml"/><Relationship Id="rId21" Type="http://schemas.openxmlformats.org/officeDocument/2006/relationships/ctrlProp" Target="../ctrlProps/ctrlProp59.xml"/><Relationship Id="rId7" Type="http://schemas.openxmlformats.org/officeDocument/2006/relationships/ctrlProp" Target="../ctrlProps/ctrlProp45.xml"/><Relationship Id="rId12" Type="http://schemas.openxmlformats.org/officeDocument/2006/relationships/ctrlProp" Target="../ctrlProps/ctrlProp50.xml"/><Relationship Id="rId17" Type="http://schemas.openxmlformats.org/officeDocument/2006/relationships/ctrlProp" Target="../ctrlProps/ctrlProp55.xml"/><Relationship Id="rId25" Type="http://schemas.openxmlformats.org/officeDocument/2006/relationships/ctrlProp" Target="../ctrlProps/ctrlProp63.xml"/><Relationship Id="rId2" Type="http://schemas.openxmlformats.org/officeDocument/2006/relationships/drawing" Target="../drawings/drawing20.xml"/><Relationship Id="rId16" Type="http://schemas.openxmlformats.org/officeDocument/2006/relationships/ctrlProp" Target="../ctrlProps/ctrlProp54.xml"/><Relationship Id="rId20" Type="http://schemas.openxmlformats.org/officeDocument/2006/relationships/ctrlProp" Target="../ctrlProps/ctrlProp58.xml"/><Relationship Id="rId1" Type="http://schemas.openxmlformats.org/officeDocument/2006/relationships/printerSettings" Target="../printerSettings/printerSettings23.bin"/><Relationship Id="rId6" Type="http://schemas.openxmlformats.org/officeDocument/2006/relationships/ctrlProp" Target="../ctrlProps/ctrlProp44.xml"/><Relationship Id="rId11" Type="http://schemas.openxmlformats.org/officeDocument/2006/relationships/ctrlProp" Target="../ctrlProps/ctrlProp49.xml"/><Relationship Id="rId24" Type="http://schemas.openxmlformats.org/officeDocument/2006/relationships/ctrlProp" Target="../ctrlProps/ctrlProp62.xml"/><Relationship Id="rId5" Type="http://schemas.openxmlformats.org/officeDocument/2006/relationships/ctrlProp" Target="../ctrlProps/ctrlProp43.xml"/><Relationship Id="rId15" Type="http://schemas.openxmlformats.org/officeDocument/2006/relationships/ctrlProp" Target="../ctrlProps/ctrlProp53.xml"/><Relationship Id="rId23" Type="http://schemas.openxmlformats.org/officeDocument/2006/relationships/ctrlProp" Target="../ctrlProps/ctrlProp61.xml"/><Relationship Id="rId10" Type="http://schemas.openxmlformats.org/officeDocument/2006/relationships/ctrlProp" Target="../ctrlProps/ctrlProp48.xml"/><Relationship Id="rId19" Type="http://schemas.openxmlformats.org/officeDocument/2006/relationships/ctrlProp" Target="../ctrlProps/ctrlProp57.xml"/><Relationship Id="rId4" Type="http://schemas.openxmlformats.org/officeDocument/2006/relationships/ctrlProp" Target="../ctrlProps/ctrlProp42.xml"/><Relationship Id="rId9" Type="http://schemas.openxmlformats.org/officeDocument/2006/relationships/ctrlProp" Target="../ctrlProps/ctrlProp47.xml"/><Relationship Id="rId14" Type="http://schemas.openxmlformats.org/officeDocument/2006/relationships/ctrlProp" Target="../ctrlProps/ctrlProp52.xml"/><Relationship Id="rId22" Type="http://schemas.openxmlformats.org/officeDocument/2006/relationships/ctrlProp" Target="../ctrlProps/ctrlProp60.xml"/></Relationships>
</file>

<file path=xl/worksheets/_rels/sheet24.xml.rels><?xml version="1.0" encoding="UTF-8" standalone="yes"?>
<Relationships xmlns="http://schemas.openxmlformats.org/package/2006/relationships"><Relationship Id="rId8" Type="http://schemas.openxmlformats.org/officeDocument/2006/relationships/ctrlProp" Target="../ctrlProps/ctrlProp68.xml"/><Relationship Id="rId13" Type="http://schemas.openxmlformats.org/officeDocument/2006/relationships/ctrlProp" Target="../ctrlProps/ctrlProp73.xml"/><Relationship Id="rId18" Type="http://schemas.openxmlformats.org/officeDocument/2006/relationships/ctrlProp" Target="../ctrlProps/ctrlProp78.xml"/><Relationship Id="rId3" Type="http://schemas.openxmlformats.org/officeDocument/2006/relationships/vmlDrawing" Target="../drawings/vmlDrawing23.vml"/><Relationship Id="rId21" Type="http://schemas.openxmlformats.org/officeDocument/2006/relationships/ctrlProp" Target="../ctrlProps/ctrlProp81.xml"/><Relationship Id="rId7" Type="http://schemas.openxmlformats.org/officeDocument/2006/relationships/ctrlProp" Target="../ctrlProps/ctrlProp67.xml"/><Relationship Id="rId12" Type="http://schemas.openxmlformats.org/officeDocument/2006/relationships/ctrlProp" Target="../ctrlProps/ctrlProp72.xml"/><Relationship Id="rId17" Type="http://schemas.openxmlformats.org/officeDocument/2006/relationships/ctrlProp" Target="../ctrlProps/ctrlProp77.xml"/><Relationship Id="rId2" Type="http://schemas.openxmlformats.org/officeDocument/2006/relationships/drawing" Target="../drawings/drawing21.xml"/><Relationship Id="rId16" Type="http://schemas.openxmlformats.org/officeDocument/2006/relationships/ctrlProp" Target="../ctrlProps/ctrlProp76.xml"/><Relationship Id="rId20" Type="http://schemas.openxmlformats.org/officeDocument/2006/relationships/ctrlProp" Target="../ctrlProps/ctrlProp80.xml"/><Relationship Id="rId1" Type="http://schemas.openxmlformats.org/officeDocument/2006/relationships/printerSettings" Target="../printerSettings/printerSettings24.bin"/><Relationship Id="rId6" Type="http://schemas.openxmlformats.org/officeDocument/2006/relationships/ctrlProp" Target="../ctrlProps/ctrlProp66.xml"/><Relationship Id="rId11" Type="http://schemas.openxmlformats.org/officeDocument/2006/relationships/ctrlProp" Target="../ctrlProps/ctrlProp71.xml"/><Relationship Id="rId24" Type="http://schemas.openxmlformats.org/officeDocument/2006/relationships/comments" Target="../comments23.xml"/><Relationship Id="rId5" Type="http://schemas.openxmlformats.org/officeDocument/2006/relationships/ctrlProp" Target="../ctrlProps/ctrlProp65.xml"/><Relationship Id="rId15" Type="http://schemas.openxmlformats.org/officeDocument/2006/relationships/ctrlProp" Target="../ctrlProps/ctrlProp75.xml"/><Relationship Id="rId23" Type="http://schemas.openxmlformats.org/officeDocument/2006/relationships/ctrlProp" Target="../ctrlProps/ctrlProp83.xml"/><Relationship Id="rId10" Type="http://schemas.openxmlformats.org/officeDocument/2006/relationships/ctrlProp" Target="../ctrlProps/ctrlProp70.xml"/><Relationship Id="rId19" Type="http://schemas.openxmlformats.org/officeDocument/2006/relationships/ctrlProp" Target="../ctrlProps/ctrlProp79.xml"/><Relationship Id="rId4" Type="http://schemas.openxmlformats.org/officeDocument/2006/relationships/ctrlProp" Target="../ctrlProps/ctrlProp64.xml"/><Relationship Id="rId9" Type="http://schemas.openxmlformats.org/officeDocument/2006/relationships/ctrlProp" Target="../ctrlProps/ctrlProp69.xml"/><Relationship Id="rId14" Type="http://schemas.openxmlformats.org/officeDocument/2006/relationships/ctrlProp" Target="../ctrlProps/ctrlProp74.xml"/><Relationship Id="rId22" Type="http://schemas.openxmlformats.org/officeDocument/2006/relationships/ctrlProp" Target="../ctrlProps/ctrlProp82.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22.xml"/><Relationship Id="rId1" Type="http://schemas.openxmlformats.org/officeDocument/2006/relationships/printerSettings" Target="../printerSettings/printerSettings25.bin"/><Relationship Id="rId4" Type="http://schemas.openxmlformats.org/officeDocument/2006/relationships/comments" Target="../comments24.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4.vml"/><Relationship Id="rId7" Type="http://schemas.openxmlformats.org/officeDocument/2006/relationships/ctrlProp" Target="../ctrlProps/ctrlProp4.xml"/><Relationship Id="rId2" Type="http://schemas.openxmlformats.org/officeDocument/2006/relationships/drawing" Target="../drawings/drawing3.xml"/><Relationship Id="rId1" Type="http://schemas.openxmlformats.org/officeDocument/2006/relationships/printerSettings" Target="../printerSettings/printerSettings5.bin"/><Relationship Id="rId6" Type="http://schemas.openxmlformats.org/officeDocument/2006/relationships/ctrlProp" Target="../ctrlProps/ctrlProp3.xml"/><Relationship Id="rId11" Type="http://schemas.openxmlformats.org/officeDocument/2006/relationships/comments" Target="../comments4.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7.xml"/><Relationship Id="rId1" Type="http://schemas.openxmlformats.org/officeDocument/2006/relationships/printerSettings" Target="../printerSettings/printerSettings9.bin"/><Relationship Id="rId6" Type="http://schemas.openxmlformats.org/officeDocument/2006/relationships/comments" Target="../comments8.xml"/><Relationship Id="rId5" Type="http://schemas.openxmlformats.org/officeDocument/2006/relationships/ctrlProp" Target="../ctrlProps/ctrlProp9.xml"/><Relationship Id="rId4" Type="http://schemas.openxmlformats.org/officeDocument/2006/relationships/ctrlProp" Target="../ctrlProps/ctrlProp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32"/>
  <sheetViews>
    <sheetView workbookViewId="0">
      <selection activeCell="I20" sqref="I20"/>
    </sheetView>
  </sheetViews>
  <sheetFormatPr defaultColWidth="9.140625" defaultRowHeight="15"/>
  <cols>
    <col min="1" max="1" width="9.140625" style="295"/>
    <col min="2" max="2" width="63.42578125" style="295" customWidth="1"/>
    <col min="3" max="3" width="17.140625" style="295" customWidth="1"/>
    <col min="4" max="16384" width="9.140625" style="295"/>
  </cols>
  <sheetData>
    <row r="1" spans="1:7">
      <c r="A1" s="294" t="s">
        <v>77</v>
      </c>
      <c r="B1" s="294" t="s">
        <v>78</v>
      </c>
      <c r="C1" s="294" t="s">
        <v>79</v>
      </c>
      <c r="D1" s="294" t="s">
        <v>399</v>
      </c>
    </row>
    <row r="2" spans="1:7">
      <c r="A2" s="295" t="s">
        <v>80</v>
      </c>
      <c r="B2" s="295" t="s">
        <v>81</v>
      </c>
      <c r="C2" s="295" t="s">
        <v>82</v>
      </c>
    </row>
    <row r="3" spans="1:7">
      <c r="A3" s="295" t="s">
        <v>83</v>
      </c>
      <c r="B3" s="295" t="s">
        <v>84</v>
      </c>
      <c r="C3" s="295" t="s">
        <v>82</v>
      </c>
    </row>
    <row r="4" spans="1:7">
      <c r="A4" s="295" t="s">
        <v>85</v>
      </c>
      <c r="B4" s="295" t="s">
        <v>86</v>
      </c>
      <c r="C4" s="295" t="s">
        <v>82</v>
      </c>
    </row>
    <row r="5" spans="1:7">
      <c r="A5" s="295" t="s">
        <v>87</v>
      </c>
      <c r="B5" s="295" t="s">
        <v>88</v>
      </c>
      <c r="C5" s="296" t="s">
        <v>82</v>
      </c>
      <c r="D5" s="296"/>
    </row>
    <row r="6" spans="1:7">
      <c r="A6" s="295" t="s">
        <v>89</v>
      </c>
      <c r="B6" s="295" t="s">
        <v>90</v>
      </c>
      <c r="C6" s="296" t="s">
        <v>82</v>
      </c>
      <c r="D6" s="296"/>
      <c r="F6" s="296"/>
    </row>
    <row r="7" spans="1:7">
      <c r="A7" s="295" t="s">
        <v>91</v>
      </c>
      <c r="B7" s="295" t="s">
        <v>114</v>
      </c>
      <c r="C7" s="296" t="s">
        <v>130</v>
      </c>
      <c r="D7" s="296" t="s">
        <v>398</v>
      </c>
      <c r="F7" s="296"/>
    </row>
    <row r="8" spans="1:7">
      <c r="A8" s="295" t="s">
        <v>92</v>
      </c>
      <c r="B8" s="298" t="s">
        <v>571</v>
      </c>
      <c r="C8" s="296" t="s">
        <v>91</v>
      </c>
      <c r="D8" s="296"/>
      <c r="F8" s="296"/>
    </row>
    <row r="9" spans="1:7">
      <c r="A9" s="295" t="s">
        <v>93</v>
      </c>
      <c r="B9" s="298" t="s">
        <v>447</v>
      </c>
      <c r="C9" s="296" t="s">
        <v>211</v>
      </c>
      <c r="D9" s="296"/>
      <c r="G9" s="296"/>
    </row>
    <row r="10" spans="1:7">
      <c r="A10" s="295" t="s">
        <v>94</v>
      </c>
      <c r="B10" s="296" t="s">
        <v>95</v>
      </c>
      <c r="C10" s="296" t="s">
        <v>83</v>
      </c>
      <c r="D10" s="296"/>
      <c r="G10" s="296"/>
    </row>
    <row r="11" spans="1:7">
      <c r="A11" s="295" t="s">
        <v>96</v>
      </c>
      <c r="B11" s="298" t="s">
        <v>572</v>
      </c>
      <c r="C11" s="296" t="s">
        <v>94</v>
      </c>
      <c r="D11" s="296"/>
      <c r="F11" s="296"/>
      <c r="G11" s="296"/>
    </row>
    <row r="12" spans="1:7" ht="15" customHeight="1">
      <c r="A12" s="295" t="s">
        <v>97</v>
      </c>
      <c r="B12" s="296" t="s">
        <v>99</v>
      </c>
      <c r="C12" s="404" t="s">
        <v>83</v>
      </c>
      <c r="D12" s="296"/>
      <c r="G12" s="296"/>
    </row>
    <row r="13" spans="1:7" ht="15" customHeight="1">
      <c r="A13" s="295" t="s">
        <v>98</v>
      </c>
      <c r="B13" s="296" t="s">
        <v>102</v>
      </c>
      <c r="C13" s="404" t="s">
        <v>97</v>
      </c>
      <c r="D13" s="296"/>
      <c r="F13" s="296"/>
      <c r="G13" s="296"/>
    </row>
    <row r="14" spans="1:7">
      <c r="A14" s="295" t="s">
        <v>100</v>
      </c>
      <c r="B14" s="296" t="s">
        <v>104</v>
      </c>
      <c r="C14" s="404" t="s">
        <v>97</v>
      </c>
      <c r="D14" s="296"/>
      <c r="F14" s="296"/>
      <c r="G14" s="296"/>
    </row>
    <row r="15" spans="1:7">
      <c r="A15" s="295" t="s">
        <v>101</v>
      </c>
      <c r="B15" s="296" t="s">
        <v>106</v>
      </c>
      <c r="C15" s="404" t="s">
        <v>97</v>
      </c>
      <c r="D15" s="296"/>
      <c r="F15" s="296"/>
      <c r="G15" s="296"/>
    </row>
    <row r="16" spans="1:7">
      <c r="A16" s="295" t="s">
        <v>103</v>
      </c>
      <c r="B16" s="296" t="s">
        <v>108</v>
      </c>
      <c r="C16" s="404" t="s">
        <v>97</v>
      </c>
      <c r="D16" s="296"/>
      <c r="F16" s="296"/>
      <c r="G16" s="296"/>
    </row>
    <row r="17" spans="1:7">
      <c r="A17" s="295" t="s">
        <v>105</v>
      </c>
      <c r="B17" s="298" t="s">
        <v>464</v>
      </c>
      <c r="C17" s="404" t="s">
        <v>574</v>
      </c>
      <c r="D17" s="296"/>
      <c r="F17" s="296"/>
      <c r="G17" s="296"/>
    </row>
    <row r="18" spans="1:7">
      <c r="A18" s="295" t="s">
        <v>107</v>
      </c>
      <c r="B18" s="298" t="s">
        <v>575</v>
      </c>
      <c r="C18" s="405" t="s">
        <v>576</v>
      </c>
      <c r="D18" s="296"/>
      <c r="F18" s="296"/>
      <c r="G18" s="296"/>
    </row>
    <row r="19" spans="1:7">
      <c r="A19" s="443" t="s">
        <v>109</v>
      </c>
      <c r="B19" s="444" t="s">
        <v>670</v>
      </c>
      <c r="C19" s="444" t="s">
        <v>93</v>
      </c>
      <c r="D19" s="296"/>
      <c r="F19" s="296"/>
      <c r="G19" s="296"/>
    </row>
    <row r="20" spans="1:7">
      <c r="A20" s="515" t="s">
        <v>110</v>
      </c>
      <c r="B20" s="516" t="s">
        <v>835</v>
      </c>
      <c r="C20" s="516" t="s">
        <v>105</v>
      </c>
      <c r="D20" s="296"/>
      <c r="G20" s="296"/>
    </row>
    <row r="21" spans="1:7">
      <c r="A21" s="516" t="s">
        <v>669</v>
      </c>
      <c r="B21" s="295" t="s">
        <v>111</v>
      </c>
      <c r="C21" s="296" t="s">
        <v>82</v>
      </c>
      <c r="D21" s="296"/>
      <c r="G21" s="296"/>
    </row>
    <row r="22" spans="1:7">
      <c r="A22" s="516" t="s">
        <v>836</v>
      </c>
      <c r="B22" s="295" t="s">
        <v>112</v>
      </c>
      <c r="C22" s="296" t="s">
        <v>82</v>
      </c>
      <c r="D22" s="296"/>
      <c r="G22" s="296"/>
    </row>
    <row r="23" spans="1:7">
      <c r="A23" s="297" t="s">
        <v>113</v>
      </c>
      <c r="B23" s="298" t="s">
        <v>448</v>
      </c>
      <c r="C23" s="296" t="s">
        <v>82</v>
      </c>
      <c r="D23" s="296"/>
      <c r="G23" s="296"/>
    </row>
    <row r="24" spans="1:7">
      <c r="D24" s="296"/>
      <c r="G24" s="296"/>
    </row>
    <row r="25" spans="1:7">
      <c r="D25" s="296"/>
      <c r="G25" s="296"/>
    </row>
    <row r="26" spans="1:7">
      <c r="D26" s="296"/>
      <c r="F26" s="296"/>
    </row>
    <row r="27" spans="1:7">
      <c r="C27" s="296"/>
      <c r="D27" s="296"/>
      <c r="F27" s="296"/>
    </row>
    <row r="28" spans="1:7">
      <c r="C28" s="296"/>
      <c r="D28" s="296"/>
      <c r="F28" s="296"/>
    </row>
    <row r="29" spans="1:7">
      <c r="C29" s="296"/>
      <c r="D29" s="296"/>
      <c r="F29" s="296"/>
    </row>
    <row r="30" spans="1:7">
      <c r="C30" s="296"/>
      <c r="D30" s="296"/>
      <c r="F30" s="296"/>
    </row>
    <row r="31" spans="1:7">
      <c r="C31" s="296"/>
      <c r="D31" s="296"/>
      <c r="F31" s="296"/>
    </row>
    <row r="32" spans="1:7">
      <c r="C32" s="296"/>
      <c r="D32" s="296"/>
      <c r="F32" s="296"/>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AF27"/>
  <sheetViews>
    <sheetView showGridLines="0" topLeftCell="A7" zoomScale="85" zoomScaleNormal="85" workbookViewId="0">
      <selection activeCell="R24" sqref="R24"/>
    </sheetView>
  </sheetViews>
  <sheetFormatPr defaultColWidth="10" defaultRowHeight="15"/>
  <cols>
    <col min="1" max="1" width="11.5703125" style="66" customWidth="1"/>
    <col min="2" max="2" width="24.85546875" style="66" bestFit="1" customWidth="1"/>
    <col min="3" max="3" width="11.85546875" style="66" customWidth="1"/>
    <col min="4" max="4" width="3.85546875" style="66" customWidth="1"/>
    <col min="5" max="5" width="2.85546875" style="66" customWidth="1"/>
    <col min="6" max="6" width="14" style="66" customWidth="1"/>
    <col min="7" max="7" width="3.85546875" style="66" customWidth="1"/>
    <col min="8" max="8" width="5.140625" style="66" customWidth="1"/>
    <col min="9" max="10" width="4.5703125" style="66" customWidth="1"/>
    <col min="11" max="12" width="5.5703125" style="66" customWidth="1"/>
    <col min="13" max="13" width="3.85546875" style="66" customWidth="1"/>
    <col min="14" max="14" width="5.5703125" style="66" customWidth="1"/>
    <col min="15" max="15" width="14.140625" style="66" customWidth="1"/>
    <col min="16" max="16" width="4.5703125" style="66" customWidth="1"/>
    <col min="17" max="17" width="4.85546875" style="66" customWidth="1"/>
    <col min="18" max="18" width="3.85546875" style="66" customWidth="1"/>
    <col min="19" max="19" width="4" style="66" customWidth="1"/>
    <col min="20" max="20" width="4.5703125" style="66" customWidth="1"/>
    <col min="21" max="21" width="5.5703125" style="66" customWidth="1"/>
    <col min="22" max="22" width="11.140625" style="66" customWidth="1"/>
    <col min="23" max="16384" width="10" style="66"/>
  </cols>
  <sheetData>
    <row r="1" spans="1:26">
      <c r="A1" s="74"/>
      <c r="B1" s="66" t="s">
        <v>198</v>
      </c>
      <c r="C1" s="75"/>
      <c r="D1" s="66" t="s">
        <v>199</v>
      </c>
      <c r="G1" s="139"/>
      <c r="H1" s="66" t="s">
        <v>200</v>
      </c>
      <c r="L1" s="77"/>
      <c r="M1" s="66" t="s">
        <v>201</v>
      </c>
      <c r="P1" s="90"/>
      <c r="Q1" s="90"/>
      <c r="R1" s="90"/>
      <c r="S1" s="90"/>
      <c r="T1" s="90"/>
    </row>
    <row r="2" spans="1:26">
      <c r="A2" s="112"/>
      <c r="B2" s="112"/>
      <c r="C2" s="112"/>
      <c r="D2" s="112"/>
      <c r="E2" s="112"/>
      <c r="F2" s="112"/>
      <c r="G2" s="112"/>
      <c r="H2" s="137"/>
      <c r="I2" s="137"/>
      <c r="J2" s="112"/>
      <c r="K2" s="112"/>
      <c r="L2" s="112"/>
      <c r="M2" s="112"/>
      <c r="N2" s="112"/>
      <c r="O2" s="112"/>
      <c r="P2" s="138"/>
      <c r="Q2" s="138"/>
      <c r="R2" s="138"/>
      <c r="S2" s="138"/>
      <c r="T2" s="138"/>
      <c r="U2" s="112"/>
      <c r="V2" s="112"/>
    </row>
    <row r="3" spans="1:26">
      <c r="A3" s="112"/>
      <c r="B3" s="112"/>
      <c r="C3" s="112"/>
      <c r="D3" s="112"/>
      <c r="E3" s="112"/>
      <c r="F3" s="112"/>
      <c r="G3" s="112"/>
      <c r="H3" s="137"/>
      <c r="I3" s="137"/>
      <c r="J3" s="112"/>
      <c r="K3" s="112"/>
      <c r="L3" s="112"/>
      <c r="M3" s="112"/>
      <c r="N3" s="112"/>
      <c r="O3" s="112"/>
      <c r="P3" s="138"/>
      <c r="Q3" s="138"/>
      <c r="R3" s="138"/>
      <c r="S3" s="138"/>
      <c r="T3" s="138"/>
      <c r="U3" s="112"/>
      <c r="V3" s="112"/>
    </row>
    <row r="4" spans="1:26" ht="15" customHeight="1">
      <c r="A4" s="731" t="s">
        <v>525</v>
      </c>
      <c r="B4" s="732"/>
      <c r="C4" s="732"/>
      <c r="D4" s="732"/>
      <c r="E4" s="732"/>
      <c r="F4" s="732"/>
      <c r="G4" s="733"/>
      <c r="H4" s="733"/>
      <c r="I4" s="733"/>
      <c r="J4" s="733"/>
      <c r="K4" s="733"/>
      <c r="L4" s="733"/>
      <c r="M4" s="733"/>
      <c r="N4" s="733"/>
      <c r="O4" s="733"/>
      <c r="P4" s="733"/>
      <c r="Q4" s="733"/>
      <c r="R4" s="733"/>
      <c r="S4" s="733"/>
      <c r="T4" s="733"/>
      <c r="U4" s="733"/>
      <c r="V4" s="733"/>
      <c r="W4" s="734"/>
    </row>
    <row r="5" spans="1:26" ht="30" customHeight="1">
      <c r="A5" s="735" t="s">
        <v>807</v>
      </c>
      <c r="B5" s="736"/>
      <c r="C5" s="736"/>
      <c r="D5" s="736"/>
      <c r="E5" s="736"/>
      <c r="F5" s="736"/>
      <c r="G5" s="736"/>
      <c r="H5" s="736"/>
      <c r="I5" s="736"/>
      <c r="J5" s="736"/>
      <c r="K5" s="736"/>
      <c r="L5" s="736"/>
      <c r="M5" s="736"/>
      <c r="N5" s="736"/>
      <c r="O5" s="736"/>
      <c r="P5" s="736"/>
      <c r="Q5" s="736"/>
      <c r="R5" s="736"/>
      <c r="S5" s="736"/>
      <c r="T5" s="736"/>
      <c r="U5" s="736"/>
      <c r="V5" s="736"/>
      <c r="W5" s="737"/>
    </row>
    <row r="6" spans="1:26" ht="15" customHeight="1">
      <c r="A6" s="199" t="s">
        <v>123</v>
      </c>
      <c r="B6" s="199" t="s">
        <v>124</v>
      </c>
      <c r="C6" s="381" t="s">
        <v>125</v>
      </c>
      <c r="D6" s="738" t="s">
        <v>125</v>
      </c>
      <c r="E6" s="739"/>
      <c r="F6" s="739"/>
      <c r="G6" s="739"/>
      <c r="H6" s="739"/>
      <c r="I6" s="739"/>
      <c r="J6" s="739"/>
      <c r="K6" s="739"/>
      <c r="L6" s="739"/>
      <c r="M6" s="739"/>
      <c r="N6" s="739"/>
      <c r="O6" s="739"/>
      <c r="P6" s="739"/>
      <c r="Q6" s="739"/>
      <c r="R6" s="739"/>
      <c r="S6" s="739"/>
      <c r="T6" s="739"/>
      <c r="U6" s="739"/>
      <c r="V6" s="740"/>
      <c r="W6" s="380" t="s">
        <v>126</v>
      </c>
    </row>
    <row r="7" spans="1:26" ht="51" customHeight="1">
      <c r="A7" s="197" t="s">
        <v>27</v>
      </c>
      <c r="B7" s="197" t="s">
        <v>196</v>
      </c>
      <c r="C7" s="365" t="s">
        <v>535</v>
      </c>
      <c r="D7" s="721" t="s">
        <v>529</v>
      </c>
      <c r="E7" s="722"/>
      <c r="F7" s="722"/>
      <c r="G7" s="722"/>
      <c r="H7" s="722"/>
      <c r="I7" s="722"/>
      <c r="J7" s="722"/>
      <c r="K7" s="722"/>
      <c r="L7" s="722"/>
      <c r="M7" s="722"/>
      <c r="N7" s="722"/>
      <c r="O7" s="722"/>
      <c r="P7" s="722"/>
      <c r="Q7" s="722"/>
      <c r="R7" s="722"/>
      <c r="S7" s="722"/>
      <c r="T7" s="722"/>
      <c r="U7" s="722"/>
      <c r="V7" s="723"/>
      <c r="W7" s="246" t="s">
        <v>195</v>
      </c>
    </row>
    <row r="8" spans="1:26" ht="47.25" customHeight="1">
      <c r="A8" s="235" t="s">
        <v>400</v>
      </c>
      <c r="B8" s="247" t="s">
        <v>400</v>
      </c>
      <c r="C8" s="366"/>
      <c r="D8" s="248" t="s">
        <v>58</v>
      </c>
      <c r="E8" s="249" t="s">
        <v>232</v>
      </c>
      <c r="F8" s="382" t="s">
        <v>536</v>
      </c>
      <c r="G8" s="248" t="s">
        <v>58</v>
      </c>
      <c r="H8" s="249" t="s">
        <v>233</v>
      </c>
      <c r="I8" s="701" t="s">
        <v>538</v>
      </c>
      <c r="J8" s="702"/>
      <c r="K8" s="702"/>
      <c r="L8" s="703"/>
      <c r="M8" s="248" t="s">
        <v>58</v>
      </c>
      <c r="N8" s="249" t="s">
        <v>234</v>
      </c>
      <c r="O8" s="701" t="s">
        <v>539</v>
      </c>
      <c r="P8" s="701"/>
      <c r="Q8" s="704"/>
      <c r="R8" s="250" t="s">
        <v>58</v>
      </c>
      <c r="S8" s="249" t="s">
        <v>235</v>
      </c>
      <c r="T8" s="701" t="s">
        <v>537</v>
      </c>
      <c r="U8" s="701"/>
      <c r="V8" s="704"/>
      <c r="W8" s="251"/>
    </row>
    <row r="9" spans="1:26" ht="15" customHeight="1">
      <c r="A9" s="705" t="s">
        <v>257</v>
      </c>
      <c r="B9" s="705"/>
      <c r="C9" s="706"/>
      <c r="D9" s="709" t="s">
        <v>236</v>
      </c>
      <c r="E9" s="710"/>
      <c r="F9" s="710"/>
      <c r="G9" s="710"/>
      <c r="H9" s="710"/>
      <c r="I9" s="710"/>
      <c r="J9" s="710"/>
      <c r="K9" s="710"/>
      <c r="L9" s="710"/>
      <c r="M9" s="710"/>
      <c r="N9" s="710"/>
      <c r="O9" s="710"/>
      <c r="P9" s="710"/>
      <c r="Q9" s="710"/>
      <c r="R9" s="710"/>
      <c r="S9" s="710"/>
      <c r="T9" s="710"/>
      <c r="U9" s="710"/>
      <c r="V9" s="711"/>
      <c r="W9" s="712">
        <f>D10</f>
        <v>0</v>
      </c>
    </row>
    <row r="10" spans="1:26" ht="26.25" customHeight="1">
      <c r="A10" s="707"/>
      <c r="B10" s="707"/>
      <c r="C10" s="708"/>
      <c r="D10" s="714"/>
      <c r="E10" s="715"/>
      <c r="F10" s="715"/>
      <c r="G10" s="715"/>
      <c r="H10" s="715"/>
      <c r="I10" s="715"/>
      <c r="J10" s="715"/>
      <c r="K10" s="715"/>
      <c r="L10" s="715"/>
      <c r="M10" s="715"/>
      <c r="N10" s="715"/>
      <c r="O10" s="715"/>
      <c r="P10" s="715"/>
      <c r="Q10" s="715"/>
      <c r="R10" s="715"/>
      <c r="S10" s="715"/>
      <c r="T10" s="715"/>
      <c r="U10" s="715"/>
      <c r="V10" s="716"/>
      <c r="W10" s="713"/>
    </row>
    <row r="11" spans="1:26" ht="36.75" customHeight="1">
      <c r="A11" s="717" t="s">
        <v>257</v>
      </c>
      <c r="B11" s="717"/>
      <c r="C11" s="718"/>
      <c r="D11" s="721" t="s">
        <v>530</v>
      </c>
      <c r="E11" s="722"/>
      <c r="F11" s="723"/>
      <c r="G11" s="750" t="s">
        <v>194</v>
      </c>
      <c r="H11" s="724" t="s">
        <v>531</v>
      </c>
      <c r="I11" s="724"/>
      <c r="J11" s="751" t="s">
        <v>19</v>
      </c>
      <c r="K11" s="725" t="s">
        <v>209</v>
      </c>
      <c r="L11" s="726"/>
      <c r="M11" s="727"/>
      <c r="N11" s="728" t="s">
        <v>210</v>
      </c>
      <c r="O11" s="724" t="s">
        <v>532</v>
      </c>
      <c r="P11" s="724"/>
      <c r="Q11" s="751" t="s">
        <v>194</v>
      </c>
      <c r="R11" s="729" t="s">
        <v>179</v>
      </c>
      <c r="S11" s="729"/>
      <c r="T11" s="750" t="s">
        <v>19</v>
      </c>
      <c r="U11" s="725" t="s">
        <v>209</v>
      </c>
      <c r="V11" s="727"/>
      <c r="W11" s="730">
        <f>MAX(K12,U12)</f>
        <v>0</v>
      </c>
      <c r="X11" s="91"/>
      <c r="Y11" s="91"/>
      <c r="Z11" s="91"/>
    </row>
    <row r="12" spans="1:26">
      <c r="A12" s="719"/>
      <c r="B12" s="719"/>
      <c r="C12" s="720"/>
      <c r="D12" s="743"/>
      <c r="E12" s="744"/>
      <c r="F12" s="744"/>
      <c r="G12" s="729"/>
      <c r="H12" s="745"/>
      <c r="I12" s="745"/>
      <c r="J12" s="752"/>
      <c r="K12" s="746">
        <f>D12*H12</f>
        <v>0</v>
      </c>
      <c r="L12" s="747"/>
      <c r="M12" s="748"/>
      <c r="N12" s="728"/>
      <c r="O12" s="745"/>
      <c r="P12" s="745"/>
      <c r="Q12" s="752"/>
      <c r="R12" s="749">
        <v>30</v>
      </c>
      <c r="S12" s="749"/>
      <c r="T12" s="729"/>
      <c r="U12" s="741">
        <f>O12*R12</f>
        <v>0</v>
      </c>
      <c r="V12" s="742"/>
      <c r="W12" s="730"/>
      <c r="X12" s="341" t="s">
        <v>526</v>
      </c>
    </row>
    <row r="13" spans="1:26" ht="24.75" customHeight="1">
      <c r="A13" s="717" t="s">
        <v>489</v>
      </c>
      <c r="B13" s="717"/>
      <c r="C13" s="718"/>
      <c r="D13" s="753" t="s">
        <v>180</v>
      </c>
      <c r="E13" s="754"/>
      <c r="F13" s="754"/>
      <c r="G13" s="754"/>
      <c r="H13" s="754"/>
      <c r="I13" s="754"/>
      <c r="J13" s="754"/>
      <c r="K13" s="754"/>
      <c r="L13" s="754"/>
      <c r="M13" s="755"/>
      <c r="N13" s="756" t="s">
        <v>210</v>
      </c>
      <c r="O13" s="757" t="s">
        <v>533</v>
      </c>
      <c r="P13" s="757"/>
      <c r="Q13" s="364" t="s">
        <v>194</v>
      </c>
      <c r="R13" s="757" t="s">
        <v>179</v>
      </c>
      <c r="S13" s="757"/>
      <c r="T13" s="365" t="s">
        <v>19</v>
      </c>
      <c r="U13" s="779" t="s">
        <v>209</v>
      </c>
      <c r="V13" s="780"/>
      <c r="W13" s="698" t="s">
        <v>488</v>
      </c>
    </row>
    <row r="14" spans="1:26" ht="15.75" customHeight="1">
      <c r="A14" s="719"/>
      <c r="B14" s="719"/>
      <c r="C14" s="720"/>
      <c r="D14" s="773"/>
      <c r="E14" s="774"/>
      <c r="F14" s="774"/>
      <c r="G14" s="774"/>
      <c r="H14" s="774"/>
      <c r="I14" s="774"/>
      <c r="J14" s="774"/>
      <c r="K14" s="774"/>
      <c r="L14" s="774"/>
      <c r="M14" s="775"/>
      <c r="N14" s="756"/>
      <c r="O14" s="776"/>
      <c r="P14" s="776"/>
      <c r="Q14" s="327" t="s">
        <v>194</v>
      </c>
      <c r="R14" s="756">
        <v>12.5</v>
      </c>
      <c r="S14" s="756"/>
      <c r="T14" s="364" t="s">
        <v>19</v>
      </c>
      <c r="U14" s="777">
        <f>O14*R14</f>
        <v>0</v>
      </c>
      <c r="V14" s="778"/>
      <c r="W14" s="699"/>
    </row>
    <row r="15" spans="1:26" ht="24.95" customHeight="1">
      <c r="A15" s="717" t="s">
        <v>237</v>
      </c>
      <c r="B15" s="717"/>
      <c r="C15" s="718"/>
      <c r="D15" s="753" t="s">
        <v>470</v>
      </c>
      <c r="E15" s="754"/>
      <c r="F15" s="754"/>
      <c r="G15" s="754"/>
      <c r="H15" s="754"/>
      <c r="I15" s="754"/>
      <c r="J15" s="754"/>
      <c r="K15" s="754"/>
      <c r="L15" s="754"/>
      <c r="M15" s="755"/>
      <c r="N15" s="761" t="s">
        <v>194</v>
      </c>
      <c r="O15" s="762" t="s">
        <v>471</v>
      </c>
      <c r="P15" s="763"/>
      <c r="Q15" s="763"/>
      <c r="R15" s="763"/>
      <c r="S15" s="763"/>
      <c r="T15" s="763"/>
      <c r="U15" s="763"/>
      <c r="V15" s="764"/>
      <c r="W15" s="730" t="b">
        <f>A5=D16*O16</f>
        <v>0</v>
      </c>
    </row>
    <row r="16" spans="1:26" s="92" customFormat="1">
      <c r="A16" s="719"/>
      <c r="B16" s="719"/>
      <c r="C16" s="720"/>
      <c r="D16" s="773"/>
      <c r="E16" s="774"/>
      <c r="F16" s="774"/>
      <c r="G16" s="774"/>
      <c r="H16" s="774"/>
      <c r="I16" s="774"/>
      <c r="J16" s="774"/>
      <c r="K16" s="774"/>
      <c r="L16" s="774"/>
      <c r="M16" s="775"/>
      <c r="N16" s="761"/>
      <c r="O16" s="773"/>
      <c r="P16" s="774"/>
      <c r="Q16" s="774"/>
      <c r="R16" s="774"/>
      <c r="S16" s="774"/>
      <c r="T16" s="774"/>
      <c r="U16" s="774"/>
      <c r="V16" s="775"/>
      <c r="W16" s="730"/>
    </row>
    <row r="17" spans="1:32" s="92" customFormat="1">
      <c r="A17" s="719" t="s">
        <v>238</v>
      </c>
      <c r="B17" s="719"/>
      <c r="C17" s="720"/>
      <c r="D17" s="767" t="s">
        <v>534</v>
      </c>
      <c r="E17" s="768"/>
      <c r="F17" s="768"/>
      <c r="G17" s="768"/>
      <c r="H17" s="768"/>
      <c r="I17" s="768"/>
      <c r="J17" s="768"/>
      <c r="K17" s="768"/>
      <c r="L17" s="768"/>
      <c r="M17" s="768"/>
      <c r="N17" s="768"/>
      <c r="O17" s="768"/>
      <c r="P17" s="768"/>
      <c r="Q17" s="768"/>
      <c r="R17" s="768"/>
      <c r="S17" s="768"/>
      <c r="T17" s="768"/>
      <c r="U17" s="768"/>
      <c r="V17" s="769"/>
      <c r="W17" s="698">
        <f>(D18)</f>
        <v>0</v>
      </c>
    </row>
    <row r="18" spans="1:32" s="92" customFormat="1" ht="25.5" customHeight="1">
      <c r="A18" s="765"/>
      <c r="B18" s="765"/>
      <c r="C18" s="766"/>
      <c r="D18" s="770"/>
      <c r="E18" s="771"/>
      <c r="F18" s="771"/>
      <c r="G18" s="771"/>
      <c r="H18" s="771"/>
      <c r="I18" s="771"/>
      <c r="J18" s="771"/>
      <c r="K18" s="771"/>
      <c r="L18" s="771"/>
      <c r="M18" s="771"/>
      <c r="N18" s="771"/>
      <c r="O18" s="771"/>
      <c r="P18" s="771"/>
      <c r="Q18" s="771"/>
      <c r="R18" s="771"/>
      <c r="S18" s="771"/>
      <c r="T18" s="771"/>
      <c r="U18" s="771"/>
      <c r="V18" s="772"/>
      <c r="W18" s="699"/>
    </row>
    <row r="19" spans="1:32" ht="19.5" customHeight="1">
      <c r="A19" s="758" t="s">
        <v>819</v>
      </c>
      <c r="B19" s="758"/>
      <c r="C19" s="758"/>
      <c r="D19" s="759"/>
      <c r="E19" s="759"/>
      <c r="F19" s="759"/>
      <c r="G19" s="759"/>
      <c r="H19" s="759"/>
      <c r="I19" s="759"/>
      <c r="J19" s="759"/>
      <c r="K19" s="759"/>
      <c r="L19" s="759"/>
      <c r="M19" s="759"/>
      <c r="N19" s="759"/>
      <c r="O19" s="759"/>
      <c r="P19" s="759"/>
      <c r="Q19" s="759"/>
      <c r="R19" s="759"/>
      <c r="S19" s="759"/>
      <c r="T19" s="759"/>
      <c r="U19" s="759"/>
      <c r="V19" s="759"/>
    </row>
    <row r="20" spans="1:32" ht="29.25" customHeight="1">
      <c r="A20" s="760"/>
      <c r="B20" s="760"/>
      <c r="C20" s="760"/>
      <c r="D20" s="760"/>
      <c r="E20" s="760"/>
      <c r="F20" s="760"/>
      <c r="G20" s="760"/>
      <c r="H20" s="760"/>
      <c r="I20" s="760"/>
      <c r="J20" s="760"/>
      <c r="K20" s="760"/>
      <c r="L20" s="760"/>
      <c r="M20" s="760"/>
      <c r="N20" s="760"/>
      <c r="O20" s="760"/>
      <c r="P20" s="760"/>
      <c r="Q20" s="760"/>
      <c r="R20" s="760"/>
      <c r="S20" s="760"/>
      <c r="T20" s="760"/>
      <c r="U20" s="760"/>
      <c r="V20" s="760"/>
    </row>
    <row r="21" spans="1:32">
      <c r="A21" s="697"/>
      <c r="B21" s="697"/>
      <c r="C21" s="697"/>
      <c r="D21" s="697"/>
      <c r="E21" s="697"/>
      <c r="F21" s="697"/>
      <c r="G21" s="697"/>
      <c r="H21" s="697"/>
      <c r="I21" s="697"/>
      <c r="J21" s="697"/>
      <c r="K21" s="697"/>
      <c r="L21" s="697"/>
      <c r="M21" s="697"/>
      <c r="N21" s="697"/>
      <c r="O21" s="697"/>
      <c r="P21" s="697"/>
      <c r="Q21" s="697"/>
      <c r="R21" s="697"/>
      <c r="S21" s="697"/>
      <c r="T21" s="697"/>
      <c r="U21" s="697"/>
      <c r="V21" s="697"/>
    </row>
    <row r="22" spans="1:32" ht="15.75" customHeight="1">
      <c r="A22" s="234" t="s">
        <v>197</v>
      </c>
      <c r="B22" s="234"/>
      <c r="C22" s="234"/>
      <c r="D22" s="234"/>
      <c r="E22" s="93"/>
      <c r="F22" s="94"/>
      <c r="G22" s="95"/>
      <c r="H22" s="95"/>
      <c r="I22" s="95"/>
      <c r="J22" s="95"/>
      <c r="K22" s="95"/>
      <c r="L22" s="95"/>
      <c r="M22" s="96"/>
      <c r="N22" s="96"/>
      <c r="O22" s="97"/>
      <c r="P22" s="95"/>
      <c r="Q22" s="95"/>
      <c r="R22" s="95"/>
      <c r="S22" s="95"/>
      <c r="T22" s="95"/>
      <c r="U22" s="93"/>
      <c r="V22" s="98"/>
    </row>
    <row r="23" spans="1:32">
      <c r="A23" s="234"/>
      <c r="B23" s="234"/>
      <c r="C23" s="234"/>
      <c r="D23" s="234"/>
      <c r="E23" s="93"/>
      <c r="F23" s="94"/>
      <c r="G23" s="93"/>
      <c r="H23" s="93"/>
      <c r="I23" s="93"/>
      <c r="J23" s="93"/>
      <c r="K23" s="93"/>
      <c r="L23" s="93"/>
      <c r="M23" s="93"/>
      <c r="N23" s="93"/>
      <c r="O23" s="93"/>
      <c r="P23" s="93"/>
      <c r="Q23" s="93"/>
      <c r="R23" s="93"/>
      <c r="S23" s="93"/>
      <c r="T23" s="93"/>
      <c r="U23" s="93"/>
      <c r="V23" s="99"/>
    </row>
    <row r="24" spans="1:32" ht="15" customHeight="1">
      <c r="A24" s="234"/>
      <c r="B24" s="234"/>
      <c r="C24" s="234"/>
      <c r="D24" s="234"/>
      <c r="E24" s="93"/>
      <c r="F24" s="94"/>
      <c r="G24" s="97"/>
      <c r="H24" s="97"/>
      <c r="I24" s="97"/>
      <c r="J24" s="97"/>
      <c r="K24" s="97"/>
      <c r="L24" s="97"/>
      <c r="M24" s="97"/>
      <c r="N24" s="97"/>
      <c r="O24" s="97"/>
      <c r="P24" s="97"/>
      <c r="Q24" s="97"/>
      <c r="R24" s="97"/>
      <c r="S24" s="97"/>
      <c r="T24" s="97"/>
      <c r="U24" s="97"/>
      <c r="V24" s="99"/>
    </row>
    <row r="25" spans="1:32">
      <c r="A25" s="291" t="s">
        <v>444</v>
      </c>
      <c r="B25" s="234"/>
      <c r="C25" s="234"/>
      <c r="D25" s="234"/>
      <c r="E25" s="95"/>
      <c r="F25" s="95"/>
      <c r="G25" s="95"/>
      <c r="H25" s="95"/>
      <c r="I25" s="95"/>
      <c r="J25" s="95"/>
      <c r="K25" s="95"/>
      <c r="L25" s="95"/>
      <c r="M25" s="95"/>
      <c r="N25" s="95"/>
      <c r="O25" s="95"/>
      <c r="P25" s="95"/>
      <c r="Q25" s="95"/>
      <c r="R25" s="95"/>
      <c r="S25" s="95"/>
      <c r="T25" s="95"/>
      <c r="U25" s="95"/>
      <c r="V25" s="95"/>
    </row>
    <row r="26" spans="1:32" ht="30" customHeight="1">
      <c r="A26" s="700" t="s">
        <v>788</v>
      </c>
      <c r="B26" s="700"/>
      <c r="C26" s="700"/>
      <c r="D26" s="700"/>
      <c r="E26" s="700"/>
      <c r="F26" s="700"/>
      <c r="G26" s="700"/>
      <c r="H26" s="700"/>
      <c r="I26" s="700"/>
      <c r="J26" s="700"/>
      <c r="K26" s="700"/>
      <c r="L26" s="700"/>
      <c r="M26" s="700"/>
      <c r="N26" s="700"/>
      <c r="O26" s="700"/>
      <c r="P26" s="700"/>
      <c r="Q26" s="700"/>
      <c r="R26" s="700"/>
      <c r="S26" s="700"/>
      <c r="T26" s="700"/>
      <c r="U26" s="700"/>
      <c r="V26" s="700"/>
      <c r="W26" s="700"/>
      <c r="AB26" s="383"/>
      <c r="AC26" s="112"/>
      <c r="AD26" s="112"/>
      <c r="AE26" s="112"/>
      <c r="AF26" s="112"/>
    </row>
    <row r="27" spans="1:32" ht="15" customHeight="1">
      <c r="A27" s="95"/>
      <c r="B27" s="95"/>
      <c r="C27" s="95"/>
      <c r="D27" s="95"/>
      <c r="E27" s="95"/>
      <c r="F27" s="95"/>
      <c r="G27" s="95"/>
      <c r="H27" s="95"/>
      <c r="I27" s="95"/>
      <c r="J27" s="95"/>
      <c r="K27" s="95"/>
      <c r="L27" s="95"/>
      <c r="M27" s="95"/>
      <c r="N27" s="95"/>
      <c r="O27" s="95"/>
      <c r="P27" s="95"/>
      <c r="Q27" s="95"/>
      <c r="R27" s="95"/>
      <c r="S27" s="95"/>
      <c r="T27" s="95"/>
      <c r="U27" s="95"/>
      <c r="V27" s="95"/>
    </row>
  </sheetData>
  <mergeCells count="57">
    <mergeCell ref="W15:W16"/>
    <mergeCell ref="D16:M16"/>
    <mergeCell ref="O16:V16"/>
    <mergeCell ref="W13:W14"/>
    <mergeCell ref="D14:M14"/>
    <mergeCell ref="O14:P14"/>
    <mergeCell ref="R14:S14"/>
    <mergeCell ref="U14:V14"/>
    <mergeCell ref="U13:V13"/>
    <mergeCell ref="A19:V19"/>
    <mergeCell ref="A20:V20"/>
    <mergeCell ref="A15:C16"/>
    <mergeCell ref="D15:M15"/>
    <mergeCell ref="N15:N16"/>
    <mergeCell ref="O15:V15"/>
    <mergeCell ref="A17:C18"/>
    <mergeCell ref="D17:V17"/>
    <mergeCell ref="D18:V18"/>
    <mergeCell ref="Q11:Q12"/>
    <mergeCell ref="T11:T12"/>
    <mergeCell ref="A13:C14"/>
    <mergeCell ref="D13:M13"/>
    <mergeCell ref="N13:N14"/>
    <mergeCell ref="O13:P13"/>
    <mergeCell ref="R13:S13"/>
    <mergeCell ref="U11:V11"/>
    <mergeCell ref="W11:W12"/>
    <mergeCell ref="A4:F4"/>
    <mergeCell ref="G4:W4"/>
    <mergeCell ref="A5:W5"/>
    <mergeCell ref="D6:V6"/>
    <mergeCell ref="D7:V7"/>
    <mergeCell ref="U12:V12"/>
    <mergeCell ref="O11:P11"/>
    <mergeCell ref="D12:F12"/>
    <mergeCell ref="H12:I12"/>
    <mergeCell ref="K12:M12"/>
    <mergeCell ref="O12:P12"/>
    <mergeCell ref="R12:S12"/>
    <mergeCell ref="G11:G12"/>
    <mergeCell ref="J11:J12"/>
    <mergeCell ref="A21:V21"/>
    <mergeCell ref="W17:W18"/>
    <mergeCell ref="A26:W26"/>
    <mergeCell ref="I8:L8"/>
    <mergeCell ref="O8:Q8"/>
    <mergeCell ref="T8:V8"/>
    <mergeCell ref="A9:C10"/>
    <mergeCell ref="D9:V9"/>
    <mergeCell ref="W9:W10"/>
    <mergeCell ref="D10:V10"/>
    <mergeCell ref="A11:C12"/>
    <mergeCell ref="D11:F11"/>
    <mergeCell ref="H11:I11"/>
    <mergeCell ref="K11:M11"/>
    <mergeCell ref="N11:N12"/>
    <mergeCell ref="R11:S11"/>
  </mergeCells>
  <pageMargins left="0.25" right="0.25" top="0.75" bottom="0.75" header="0.3" footer="0.3"/>
  <pageSetup scale="84" fitToHeight="0" orientation="landscape"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Z41"/>
  <sheetViews>
    <sheetView showGridLines="0" zoomScale="85" zoomScaleNormal="85" workbookViewId="0">
      <selection activeCell="D36" sqref="D36"/>
    </sheetView>
  </sheetViews>
  <sheetFormatPr defaultColWidth="10" defaultRowHeight="15.75"/>
  <cols>
    <col min="1" max="2" width="35.42578125" style="104" customWidth="1"/>
    <col min="3" max="3" width="1.5703125" style="104" customWidth="1"/>
    <col min="4" max="4" width="8.42578125" style="104" customWidth="1"/>
    <col min="5" max="5" width="7.140625" style="104" customWidth="1"/>
    <col min="6" max="6" width="1.5703125" style="104" customWidth="1"/>
    <col min="7" max="7" width="8.42578125" style="104" customWidth="1"/>
    <col min="8" max="8" width="7.140625" style="104" customWidth="1"/>
    <col min="9" max="10" width="1.5703125" style="104" customWidth="1"/>
    <col min="11" max="12" width="7.140625" style="104" customWidth="1"/>
    <col min="13" max="13" width="10.140625" style="104" customWidth="1"/>
    <col min="14" max="14" width="0.85546875" style="104" customWidth="1"/>
    <col min="15" max="15" width="1.5703125" style="104" customWidth="1"/>
    <col min="16" max="16" width="2.140625" style="104" customWidth="1"/>
    <col min="17" max="17" width="1.5703125" style="104" customWidth="1"/>
    <col min="18" max="18" width="6.140625" style="104" customWidth="1"/>
    <col min="19" max="20" width="3.140625" style="104" customWidth="1"/>
    <col min="21" max="21" width="2.85546875" style="104" customWidth="1"/>
    <col min="22" max="22" width="1.85546875" style="104" customWidth="1"/>
    <col min="23" max="23" width="11" style="104" customWidth="1"/>
    <col min="24" max="16384" width="10" style="104"/>
  </cols>
  <sheetData>
    <row r="1" spans="1:26" s="112" customFormat="1" ht="15">
      <c r="A1" s="74"/>
      <c r="B1" s="66" t="s">
        <v>198</v>
      </c>
      <c r="D1" s="75"/>
      <c r="E1" s="66" t="s">
        <v>199</v>
      </c>
      <c r="F1" s="66"/>
      <c r="H1" s="139"/>
      <c r="I1" s="66" t="s">
        <v>200</v>
      </c>
      <c r="J1" s="66"/>
      <c r="K1" s="66"/>
      <c r="L1" s="66"/>
      <c r="M1" s="77"/>
      <c r="N1" s="66" t="s">
        <v>201</v>
      </c>
    </row>
    <row r="3" spans="1:26">
      <c r="A3" s="796" t="s">
        <v>258</v>
      </c>
      <c r="B3" s="796"/>
      <c r="C3" s="796"/>
      <c r="D3" s="796"/>
      <c r="E3" s="796"/>
      <c r="F3" s="796"/>
      <c r="G3" s="796"/>
      <c r="H3" s="796"/>
      <c r="I3" s="796"/>
      <c r="J3" s="796"/>
      <c r="K3" s="796"/>
      <c r="L3" s="796"/>
      <c r="M3" s="796"/>
      <c r="N3" s="796"/>
      <c r="O3" s="796"/>
      <c r="P3" s="796"/>
      <c r="Q3" s="796"/>
      <c r="R3" s="796"/>
      <c r="S3" s="796"/>
      <c r="T3" s="796"/>
      <c r="U3" s="796"/>
      <c r="V3" s="796"/>
      <c r="W3" s="796"/>
      <c r="X3" s="796"/>
      <c r="Y3" s="796"/>
    </row>
    <row r="4" spans="1:26">
      <c r="A4" s="821" t="s">
        <v>808</v>
      </c>
      <c r="B4" s="822"/>
      <c r="C4" s="823"/>
      <c r="D4" s="797" t="s">
        <v>51</v>
      </c>
      <c r="E4" s="797"/>
      <c r="F4" s="797"/>
      <c r="G4" s="797"/>
      <c r="H4" s="797"/>
      <c r="I4" s="797"/>
      <c r="J4" s="797"/>
      <c r="K4" s="797"/>
      <c r="L4" s="797"/>
      <c r="M4" s="797"/>
      <c r="N4" s="797"/>
      <c r="O4" s="797"/>
      <c r="P4" s="797"/>
      <c r="Q4" s="797"/>
      <c r="R4" s="797"/>
      <c r="S4" s="797"/>
      <c r="T4" s="797"/>
      <c r="U4" s="797"/>
      <c r="V4" s="797"/>
      <c r="W4" s="797"/>
      <c r="X4" s="797"/>
      <c r="Y4" s="797"/>
    </row>
    <row r="5" spans="1:26" ht="15.6" customHeight="1">
      <c r="A5" s="824"/>
      <c r="B5" s="825"/>
      <c r="C5" s="826"/>
      <c r="D5" s="807" t="s">
        <v>123</v>
      </c>
      <c r="E5" s="807"/>
      <c r="F5" s="807"/>
      <c r="G5" s="807"/>
      <c r="H5" s="807"/>
      <c r="I5" s="807"/>
      <c r="J5" s="807"/>
      <c r="K5" s="807"/>
      <c r="L5" s="807"/>
      <c r="M5" s="807" t="s">
        <v>124</v>
      </c>
      <c r="N5" s="807"/>
      <c r="O5" s="807"/>
      <c r="P5" s="807"/>
      <c r="Q5" s="807"/>
      <c r="R5" s="807"/>
      <c r="S5" s="807"/>
      <c r="T5" s="807"/>
      <c r="U5" s="807"/>
      <c r="V5" s="807"/>
      <c r="W5" s="807"/>
      <c r="X5" s="811" t="s">
        <v>125</v>
      </c>
      <c r="Y5" s="811"/>
    </row>
    <row r="6" spans="1:26" ht="15.75" customHeight="1">
      <c r="A6" s="824"/>
      <c r="B6" s="825"/>
      <c r="C6" s="826"/>
      <c r="D6" s="808" t="s">
        <v>45</v>
      </c>
      <c r="E6" s="808"/>
      <c r="F6" s="808"/>
      <c r="G6" s="808"/>
      <c r="H6" s="808"/>
      <c r="I6" s="808"/>
      <c r="J6" s="808"/>
      <c r="K6" s="808"/>
      <c r="L6" s="808"/>
      <c r="M6" s="806" t="s">
        <v>50</v>
      </c>
      <c r="N6" s="806"/>
      <c r="O6" s="806"/>
      <c r="P6" s="806"/>
      <c r="Q6" s="806"/>
      <c r="R6" s="806"/>
      <c r="S6" s="806"/>
      <c r="T6" s="806"/>
      <c r="U6" s="806"/>
      <c r="V6" s="806"/>
      <c r="W6" s="806"/>
      <c r="X6" s="812" t="s">
        <v>229</v>
      </c>
      <c r="Y6" s="812"/>
    </row>
    <row r="7" spans="1:26">
      <c r="A7" s="824"/>
      <c r="B7" s="825"/>
      <c r="C7" s="826"/>
      <c r="D7" s="809" t="s">
        <v>501</v>
      </c>
      <c r="E7" s="809"/>
      <c r="F7" s="809"/>
      <c r="G7" s="809"/>
      <c r="H7" s="809"/>
      <c r="I7" s="809"/>
      <c r="J7" s="809"/>
      <c r="K7" s="809"/>
      <c r="L7" s="809"/>
      <c r="M7" s="805" t="s">
        <v>67</v>
      </c>
      <c r="N7" s="805"/>
      <c r="O7" s="805"/>
      <c r="P7" s="805"/>
      <c r="Q7" s="805"/>
      <c r="R7" s="805"/>
      <c r="S7" s="805"/>
      <c r="T7" s="805"/>
      <c r="U7" s="805"/>
      <c r="V7" s="805"/>
      <c r="W7" s="805"/>
      <c r="X7" s="193" t="s">
        <v>230</v>
      </c>
      <c r="Y7" s="193" t="s">
        <v>231</v>
      </c>
    </row>
    <row r="8" spans="1:26" ht="13.5" customHeight="1">
      <c r="A8" s="824"/>
      <c r="B8" s="825"/>
      <c r="C8" s="826"/>
      <c r="D8" s="810"/>
      <c r="E8" s="810"/>
      <c r="F8" s="810"/>
      <c r="G8" s="810"/>
      <c r="H8" s="810"/>
      <c r="I8" s="810"/>
      <c r="J8" s="810"/>
      <c r="K8" s="810"/>
      <c r="L8" s="810"/>
      <c r="M8" s="804" t="s">
        <v>58</v>
      </c>
      <c r="N8" s="804"/>
      <c r="O8" s="804"/>
      <c r="P8" s="804"/>
      <c r="Q8" s="804"/>
      <c r="R8" s="804"/>
      <c r="S8" s="804"/>
      <c r="T8" s="804"/>
      <c r="U8" s="804"/>
      <c r="V8" s="804"/>
      <c r="W8" s="804"/>
      <c r="X8" s="813" t="s">
        <v>58</v>
      </c>
      <c r="Y8" s="813" t="s">
        <v>58</v>
      </c>
    </row>
    <row r="9" spans="1:26" ht="38.1" customHeight="1">
      <c r="A9" s="827"/>
      <c r="B9" s="828"/>
      <c r="C9" s="829"/>
      <c r="D9" s="810"/>
      <c r="E9" s="810"/>
      <c r="F9" s="810"/>
      <c r="G9" s="810"/>
      <c r="H9" s="810"/>
      <c r="I9" s="810"/>
      <c r="J9" s="810"/>
      <c r="K9" s="810"/>
      <c r="L9" s="810"/>
      <c r="M9" s="804"/>
      <c r="N9" s="804"/>
      <c r="O9" s="804"/>
      <c r="P9" s="804"/>
      <c r="Q9" s="804"/>
      <c r="R9" s="804"/>
      <c r="S9" s="804"/>
      <c r="T9" s="804"/>
      <c r="U9" s="804"/>
      <c r="V9" s="804"/>
      <c r="W9" s="804"/>
      <c r="X9" s="814"/>
      <c r="Y9" s="814"/>
    </row>
    <row r="10" spans="1:26">
      <c r="A10" s="815" t="s">
        <v>49</v>
      </c>
      <c r="B10" s="816"/>
      <c r="C10" s="816"/>
      <c r="D10" s="816"/>
      <c r="E10" s="816"/>
      <c r="F10" s="816"/>
      <c r="G10" s="816"/>
      <c r="H10" s="816"/>
      <c r="I10" s="816"/>
      <c r="J10" s="816"/>
      <c r="K10" s="816"/>
      <c r="L10" s="816"/>
      <c r="M10" s="816"/>
      <c r="N10" s="816"/>
      <c r="O10" s="816"/>
      <c r="P10" s="816"/>
      <c r="Q10" s="816"/>
      <c r="R10" s="816"/>
      <c r="S10" s="816"/>
      <c r="T10" s="816"/>
      <c r="U10" s="816"/>
      <c r="V10" s="816"/>
      <c r="W10" s="816"/>
      <c r="X10" s="816"/>
      <c r="Y10" s="817"/>
    </row>
    <row r="11" spans="1:26">
      <c r="A11" s="267" t="s">
        <v>126</v>
      </c>
      <c r="B11" s="267" t="s">
        <v>127</v>
      </c>
      <c r="C11" s="818" t="s">
        <v>137</v>
      </c>
      <c r="D11" s="818"/>
      <c r="E11" s="818"/>
      <c r="F11" s="818" t="s">
        <v>138</v>
      </c>
      <c r="G11" s="818"/>
      <c r="H11" s="818"/>
      <c r="I11" s="818"/>
      <c r="J11" s="818" t="s">
        <v>139</v>
      </c>
      <c r="K11" s="818"/>
      <c r="L11" s="818"/>
      <c r="M11" s="818"/>
      <c r="N11" s="818"/>
      <c r="O11" s="818" t="s">
        <v>140</v>
      </c>
      <c r="P11" s="818"/>
      <c r="Q11" s="818"/>
      <c r="R11" s="818"/>
      <c r="S11" s="818" t="s">
        <v>141</v>
      </c>
      <c r="T11" s="818"/>
      <c r="U11" s="818"/>
      <c r="V11" s="818"/>
      <c r="W11" s="268" t="s">
        <v>142</v>
      </c>
      <c r="X11" s="819" t="s">
        <v>143</v>
      </c>
      <c r="Y11" s="820"/>
      <c r="Z11" s="100"/>
    </row>
    <row r="12" spans="1:26" ht="15.75" customHeight="1">
      <c r="A12" s="781" t="s">
        <v>20</v>
      </c>
      <c r="B12" s="783" t="s">
        <v>54</v>
      </c>
      <c r="C12" s="785" t="s">
        <v>169</v>
      </c>
      <c r="D12" s="786"/>
      <c r="E12" s="787"/>
      <c r="F12" s="785" t="s">
        <v>308</v>
      </c>
      <c r="G12" s="786"/>
      <c r="H12" s="786"/>
      <c r="I12" s="787"/>
      <c r="J12" s="785" t="s">
        <v>170</v>
      </c>
      <c r="K12" s="786"/>
      <c r="L12" s="786"/>
      <c r="M12" s="786"/>
      <c r="N12" s="787"/>
      <c r="O12" s="785" t="s">
        <v>48</v>
      </c>
      <c r="P12" s="786"/>
      <c r="Q12" s="786"/>
      <c r="R12" s="787"/>
      <c r="S12" s="785" t="s">
        <v>47</v>
      </c>
      <c r="T12" s="786"/>
      <c r="U12" s="786"/>
      <c r="V12" s="787"/>
      <c r="W12" s="808" t="s">
        <v>239</v>
      </c>
      <c r="X12" s="832" t="s">
        <v>229</v>
      </c>
      <c r="Y12" s="833"/>
    </row>
    <row r="13" spans="1:26">
      <c r="A13" s="782"/>
      <c r="B13" s="784"/>
      <c r="C13" s="788"/>
      <c r="D13" s="789"/>
      <c r="E13" s="790"/>
      <c r="F13" s="788"/>
      <c r="G13" s="789"/>
      <c r="H13" s="789"/>
      <c r="I13" s="790"/>
      <c r="J13" s="788"/>
      <c r="K13" s="789"/>
      <c r="L13" s="789"/>
      <c r="M13" s="789"/>
      <c r="N13" s="790"/>
      <c r="O13" s="788"/>
      <c r="P13" s="789"/>
      <c r="Q13" s="789"/>
      <c r="R13" s="790"/>
      <c r="S13" s="788"/>
      <c r="T13" s="789"/>
      <c r="U13" s="789"/>
      <c r="V13" s="790"/>
      <c r="W13" s="839"/>
      <c r="X13" s="834"/>
      <c r="Y13" s="835"/>
    </row>
    <row r="14" spans="1:26" ht="15.75" customHeight="1">
      <c r="A14" s="782"/>
      <c r="B14" s="784"/>
      <c r="C14" s="788"/>
      <c r="D14" s="789"/>
      <c r="E14" s="790"/>
      <c r="F14" s="788"/>
      <c r="G14" s="789"/>
      <c r="H14" s="789"/>
      <c r="I14" s="790"/>
      <c r="J14" s="788"/>
      <c r="K14" s="789"/>
      <c r="L14" s="789"/>
      <c r="M14" s="789"/>
      <c r="N14" s="790"/>
      <c r="O14" s="840" t="s">
        <v>68</v>
      </c>
      <c r="P14" s="841"/>
      <c r="Q14" s="841"/>
      <c r="R14" s="842"/>
      <c r="S14" s="840" t="s">
        <v>69</v>
      </c>
      <c r="T14" s="841"/>
      <c r="U14" s="841"/>
      <c r="V14" s="842"/>
      <c r="W14" s="192" t="s">
        <v>240</v>
      </c>
      <c r="X14" s="193" t="s">
        <v>230</v>
      </c>
      <c r="Y14" s="193" t="s">
        <v>231</v>
      </c>
    </row>
    <row r="15" spans="1:26" ht="43.35" customHeight="1">
      <c r="A15" s="269"/>
      <c r="B15" s="202" t="s">
        <v>278</v>
      </c>
      <c r="C15" s="798"/>
      <c r="D15" s="799"/>
      <c r="E15" s="800"/>
      <c r="F15" s="801" t="s">
        <v>561</v>
      </c>
      <c r="G15" s="802"/>
      <c r="H15" s="802"/>
      <c r="I15" s="803"/>
      <c r="J15" s="798"/>
      <c r="K15" s="799"/>
      <c r="L15" s="799"/>
      <c r="M15" s="799"/>
      <c r="N15" s="800"/>
      <c r="O15" s="836"/>
      <c r="P15" s="837"/>
      <c r="Q15" s="837"/>
      <c r="R15" s="838"/>
      <c r="S15" s="836"/>
      <c r="T15" s="837"/>
      <c r="U15" s="837"/>
      <c r="V15" s="838"/>
      <c r="W15" s="263" t="s">
        <v>58</v>
      </c>
      <c r="X15" s="263" t="s">
        <v>58</v>
      </c>
      <c r="Y15" s="263" t="s">
        <v>58</v>
      </c>
    </row>
    <row r="16" spans="1:26" ht="15" customHeight="1">
      <c r="A16" s="236" t="s">
        <v>71</v>
      </c>
      <c r="B16" s="237"/>
      <c r="C16" s="270"/>
      <c r="D16" s="270"/>
      <c r="E16" s="270"/>
      <c r="F16" s="270"/>
      <c r="G16" s="270"/>
      <c r="H16" s="270"/>
      <c r="I16" s="270"/>
      <c r="J16" s="270"/>
      <c r="K16" s="270"/>
      <c r="L16" s="270"/>
      <c r="M16" s="270"/>
      <c r="N16" s="271"/>
      <c r="O16" s="807" t="s">
        <v>144</v>
      </c>
      <c r="P16" s="807"/>
      <c r="Q16" s="807"/>
      <c r="R16" s="807"/>
      <c r="S16" s="807"/>
      <c r="T16" s="807"/>
      <c r="U16" s="807"/>
      <c r="V16" s="807"/>
      <c r="W16" s="807"/>
      <c r="X16" s="807"/>
      <c r="Y16" s="807"/>
    </row>
    <row r="17" spans="1:25" ht="15" customHeight="1">
      <c r="A17" s="238" t="s">
        <v>404</v>
      </c>
      <c r="B17" s="272"/>
      <c r="C17" s="273"/>
      <c r="D17" s="273"/>
      <c r="E17" s="273"/>
      <c r="F17" s="273"/>
      <c r="G17" s="273"/>
      <c r="H17" s="273"/>
      <c r="I17" s="273"/>
      <c r="J17" s="273"/>
      <c r="K17" s="273"/>
      <c r="L17" s="273"/>
      <c r="M17" s="273"/>
      <c r="N17" s="274"/>
      <c r="O17" s="830" t="s">
        <v>70</v>
      </c>
      <c r="P17" s="830"/>
      <c r="Q17" s="830"/>
      <c r="R17" s="830"/>
      <c r="S17" s="830"/>
      <c r="T17" s="830"/>
      <c r="U17" s="830"/>
      <c r="V17" s="830"/>
      <c r="W17" s="830"/>
      <c r="X17" s="830"/>
      <c r="Y17" s="830"/>
    </row>
    <row r="18" spans="1:25" ht="56.45" customHeight="1">
      <c r="A18" s="245" t="s">
        <v>403</v>
      </c>
      <c r="B18" s="275"/>
      <c r="C18" s="276"/>
      <c r="D18" s="276"/>
      <c r="E18" s="276"/>
      <c r="F18" s="276"/>
      <c r="G18" s="276"/>
      <c r="H18" s="276"/>
      <c r="I18" s="276"/>
      <c r="J18" s="276"/>
      <c r="K18" s="276"/>
      <c r="L18" s="276"/>
      <c r="M18" s="276"/>
      <c r="N18" s="277"/>
      <c r="O18" s="831"/>
      <c r="P18" s="831"/>
      <c r="Q18" s="831"/>
      <c r="R18" s="831"/>
      <c r="S18" s="831"/>
      <c r="T18" s="831"/>
      <c r="U18" s="831"/>
      <c r="V18" s="831"/>
      <c r="W18" s="831"/>
      <c r="X18" s="831"/>
      <c r="Y18" s="831"/>
    </row>
    <row r="19" spans="1:25" ht="15" customHeight="1">
      <c r="B19" s="102"/>
      <c r="C19" s="101"/>
      <c r="D19" s="101"/>
      <c r="E19" s="101"/>
      <c r="F19" s="101"/>
      <c r="G19" s="101"/>
      <c r="H19" s="101"/>
      <c r="I19" s="101"/>
      <c r="J19" s="101"/>
      <c r="K19" s="101"/>
      <c r="L19" s="101"/>
      <c r="M19" s="101"/>
      <c r="N19" s="103"/>
      <c r="O19" s="103"/>
      <c r="P19" s="103"/>
      <c r="Q19" s="103"/>
      <c r="R19" s="103"/>
      <c r="S19" s="103"/>
      <c r="T19" s="103"/>
      <c r="U19" s="103"/>
      <c r="V19" s="103"/>
      <c r="W19" s="105"/>
      <c r="X19" s="105"/>
    </row>
    <row r="20" spans="1:25">
      <c r="B20" s="102"/>
      <c r="N20" s="105"/>
      <c r="O20" s="103"/>
      <c r="P20" s="103"/>
      <c r="Q20" s="103"/>
      <c r="R20" s="103"/>
      <c r="S20" s="103"/>
      <c r="T20" s="103"/>
      <c r="U20" s="103"/>
      <c r="V20" s="103"/>
      <c r="W20" s="105"/>
      <c r="X20" s="105"/>
    </row>
    <row r="21" spans="1:25" s="105" customFormat="1">
      <c r="A21" s="239" t="s">
        <v>259</v>
      </c>
      <c r="F21" s="240"/>
      <c r="G21" s="240"/>
      <c r="H21" s="240"/>
      <c r="I21" s="240"/>
    </row>
    <row r="22" spans="1:25" s="105" customFormat="1">
      <c r="A22" s="239" t="s">
        <v>75</v>
      </c>
      <c r="F22" s="241"/>
      <c r="G22" s="241"/>
      <c r="H22" s="241"/>
      <c r="I22" s="241"/>
    </row>
    <row r="23" spans="1:25" s="105" customFormat="1">
      <c r="A23" s="239" t="s">
        <v>76</v>
      </c>
      <c r="F23" s="241"/>
      <c r="G23" s="241"/>
      <c r="H23" s="241"/>
      <c r="I23" s="241"/>
    </row>
    <row r="24" spans="1:25" s="105" customFormat="1">
      <c r="F24" s="241"/>
    </row>
    <row r="25" spans="1:25" s="105" customFormat="1">
      <c r="D25" s="792" t="s">
        <v>684</v>
      </c>
      <c r="E25" s="792"/>
      <c r="F25" s="792"/>
      <c r="G25" s="792"/>
      <c r="H25" s="792"/>
      <c r="I25" s="792"/>
      <c r="J25" s="792"/>
      <c r="K25" s="792"/>
      <c r="L25" s="792"/>
    </row>
    <row r="26" spans="1:25" s="105" customFormat="1">
      <c r="D26" s="793" t="s">
        <v>688</v>
      </c>
      <c r="E26" s="793"/>
      <c r="F26" s="793"/>
      <c r="G26" s="793"/>
      <c r="H26" s="793"/>
      <c r="I26" s="793"/>
      <c r="J26" s="793"/>
      <c r="K26" s="793"/>
      <c r="L26" s="793"/>
    </row>
    <row r="27" spans="1:25" s="105" customFormat="1">
      <c r="D27" s="793" t="s">
        <v>689</v>
      </c>
      <c r="E27" s="793"/>
      <c r="F27" s="793"/>
      <c r="G27" s="793"/>
      <c r="H27" s="793"/>
      <c r="I27" s="793"/>
      <c r="J27" s="793"/>
      <c r="K27" s="793"/>
      <c r="L27" s="793"/>
    </row>
    <row r="28" spans="1:25" s="105" customFormat="1">
      <c r="D28" s="793" t="s">
        <v>685</v>
      </c>
      <c r="E28" s="793"/>
      <c r="F28" s="793"/>
      <c r="G28" s="793"/>
      <c r="H28" s="793"/>
      <c r="I28" s="793"/>
      <c r="J28" s="793"/>
      <c r="K28" s="793"/>
      <c r="L28" s="793"/>
    </row>
    <row r="29" spans="1:25" s="105" customFormat="1">
      <c r="D29" s="793" t="s">
        <v>687</v>
      </c>
      <c r="E29" s="793"/>
      <c r="F29" s="793"/>
      <c r="G29" s="793"/>
      <c r="H29" s="793"/>
      <c r="I29" s="793"/>
      <c r="J29" s="793"/>
      <c r="K29" s="793"/>
      <c r="L29" s="793"/>
    </row>
    <row r="30" spans="1:25" s="105" customFormat="1">
      <c r="D30" s="791" t="s">
        <v>686</v>
      </c>
      <c r="E30" s="791"/>
      <c r="F30" s="791"/>
      <c r="G30" s="791"/>
      <c r="H30" s="791"/>
      <c r="I30" s="791"/>
      <c r="J30" s="791"/>
      <c r="K30" s="791"/>
      <c r="L30" s="791"/>
    </row>
    <row r="31" spans="1:25" s="105" customFormat="1">
      <c r="F31" s="241"/>
      <c r="G31" s="241"/>
      <c r="H31" s="241"/>
      <c r="I31" s="241"/>
    </row>
    <row r="32" spans="1:25" s="105" customFormat="1">
      <c r="F32" s="241"/>
      <c r="G32" s="241"/>
      <c r="H32" s="241"/>
      <c r="I32" s="241"/>
    </row>
    <row r="33" spans="1:25" s="105" customFormat="1" ht="30.6" customHeight="1">
      <c r="F33" s="792" t="s">
        <v>667</v>
      </c>
      <c r="G33" s="792"/>
      <c r="H33" s="792"/>
      <c r="I33" s="792"/>
      <c r="O33" s="843" t="s">
        <v>680</v>
      </c>
      <c r="P33" s="843"/>
      <c r="Q33" s="843"/>
      <c r="R33" s="843"/>
      <c r="S33" s="843" t="s">
        <v>683</v>
      </c>
      <c r="T33" s="843"/>
      <c r="U33" s="843"/>
      <c r="V33" s="843"/>
    </row>
    <row r="34" spans="1:25" s="105" customFormat="1">
      <c r="F34" s="844" t="s">
        <v>37</v>
      </c>
      <c r="G34" s="844"/>
      <c r="H34" s="844"/>
      <c r="I34" s="844"/>
      <c r="O34" s="844" t="s">
        <v>681</v>
      </c>
      <c r="P34" s="844"/>
      <c r="Q34" s="844"/>
      <c r="R34" s="844"/>
      <c r="S34" s="844" t="s">
        <v>681</v>
      </c>
      <c r="T34" s="844"/>
      <c r="U34" s="844"/>
      <c r="V34" s="844"/>
    </row>
    <row r="35" spans="1:25" s="105" customFormat="1">
      <c r="F35" s="844" t="s">
        <v>309</v>
      </c>
      <c r="G35" s="844"/>
      <c r="H35" s="844"/>
      <c r="I35" s="844"/>
      <c r="O35" s="844" t="s">
        <v>567</v>
      </c>
      <c r="P35" s="844"/>
      <c r="Q35" s="844"/>
      <c r="R35" s="844"/>
      <c r="S35" s="844" t="s">
        <v>567</v>
      </c>
      <c r="T35" s="844"/>
      <c r="U35" s="844"/>
      <c r="V35" s="844"/>
    </row>
    <row r="36" spans="1:25" s="105" customFormat="1">
      <c r="F36" s="845" t="s">
        <v>678</v>
      </c>
      <c r="G36" s="845"/>
      <c r="H36" s="845"/>
      <c r="I36" s="845"/>
      <c r="O36" s="845" t="s">
        <v>678</v>
      </c>
      <c r="P36" s="845"/>
      <c r="Q36" s="845"/>
      <c r="R36" s="845"/>
      <c r="S36" s="845" t="s">
        <v>678</v>
      </c>
      <c r="T36" s="845"/>
      <c r="U36" s="845"/>
      <c r="V36" s="845"/>
    </row>
    <row r="37" spans="1:25" s="105" customFormat="1">
      <c r="F37" s="844" t="s">
        <v>567</v>
      </c>
      <c r="G37" s="844"/>
      <c r="H37" s="844"/>
      <c r="I37" s="844"/>
      <c r="O37" s="844" t="s">
        <v>682</v>
      </c>
      <c r="P37" s="844"/>
      <c r="Q37" s="844"/>
      <c r="R37" s="844"/>
      <c r="S37" s="844" t="s">
        <v>682</v>
      </c>
      <c r="T37" s="844"/>
      <c r="U37" s="844"/>
      <c r="V37" s="844"/>
    </row>
    <row r="38" spans="1:25" s="105" customFormat="1">
      <c r="F38" s="844" t="s">
        <v>568</v>
      </c>
      <c r="G38" s="844"/>
      <c r="H38" s="844"/>
      <c r="I38" s="844"/>
      <c r="O38" s="846"/>
      <c r="P38" s="846"/>
      <c r="Q38" s="846"/>
      <c r="R38" s="846"/>
    </row>
    <row r="39" spans="1:25">
      <c r="A39" s="291" t="s">
        <v>444</v>
      </c>
    </row>
    <row r="40" spans="1:25" ht="54" customHeight="1">
      <c r="A40" s="794" t="s">
        <v>789</v>
      </c>
      <c r="B40" s="795"/>
      <c r="C40" s="795"/>
      <c r="D40" s="795"/>
      <c r="E40" s="795"/>
      <c r="F40" s="795"/>
      <c r="G40" s="795"/>
      <c r="H40" s="795"/>
      <c r="I40" s="795"/>
      <c r="J40" s="795"/>
      <c r="K40" s="795"/>
      <c r="L40" s="795"/>
      <c r="M40" s="795"/>
      <c r="N40" s="795"/>
      <c r="O40" s="795"/>
      <c r="P40" s="795"/>
      <c r="Q40" s="795"/>
      <c r="R40" s="795"/>
      <c r="S40" s="795"/>
      <c r="T40" s="795"/>
      <c r="U40" s="795"/>
      <c r="V40" s="795"/>
      <c r="W40" s="795"/>
      <c r="X40" s="795"/>
      <c r="Y40" s="795"/>
    </row>
    <row r="41" spans="1:25" ht="32.450000000000003" customHeight="1">
      <c r="A41" s="795"/>
      <c r="B41" s="795"/>
      <c r="C41" s="795"/>
      <c r="D41" s="795"/>
      <c r="E41" s="795"/>
      <c r="F41" s="795"/>
      <c r="G41" s="795"/>
      <c r="H41" s="795"/>
      <c r="I41" s="795"/>
      <c r="J41" s="795"/>
      <c r="K41" s="795"/>
      <c r="L41" s="795"/>
      <c r="M41" s="795"/>
      <c r="N41" s="795"/>
      <c r="O41" s="795"/>
      <c r="P41" s="795"/>
      <c r="Q41" s="795"/>
      <c r="R41" s="795"/>
      <c r="S41" s="795"/>
      <c r="T41" s="795"/>
      <c r="U41" s="795"/>
      <c r="V41" s="795"/>
      <c r="W41" s="795"/>
      <c r="X41" s="795"/>
      <c r="Y41" s="795"/>
    </row>
  </sheetData>
  <mergeCells count="66">
    <mergeCell ref="F38:I38"/>
    <mergeCell ref="F33:I33"/>
    <mergeCell ref="F34:I34"/>
    <mergeCell ref="F35:I35"/>
    <mergeCell ref="O38:R38"/>
    <mergeCell ref="O33:R33"/>
    <mergeCell ref="O34:R34"/>
    <mergeCell ref="O35:R35"/>
    <mergeCell ref="O36:R36"/>
    <mergeCell ref="O37:R37"/>
    <mergeCell ref="F36:I36"/>
    <mergeCell ref="F37:I37"/>
    <mergeCell ref="S33:V33"/>
    <mergeCell ref="S34:V34"/>
    <mergeCell ref="S35:V35"/>
    <mergeCell ref="S36:V36"/>
    <mergeCell ref="S37:V37"/>
    <mergeCell ref="O16:Y16"/>
    <mergeCell ref="O17:Y17"/>
    <mergeCell ref="O18:Y18"/>
    <mergeCell ref="X12:Y13"/>
    <mergeCell ref="O15:R15"/>
    <mergeCell ref="S15:V15"/>
    <mergeCell ref="S12:V13"/>
    <mergeCell ref="W12:W13"/>
    <mergeCell ref="O14:R14"/>
    <mergeCell ref="S14:V14"/>
    <mergeCell ref="O12:R13"/>
    <mergeCell ref="X6:Y6"/>
    <mergeCell ref="X8:X9"/>
    <mergeCell ref="Y8:Y9"/>
    <mergeCell ref="A10:Y10"/>
    <mergeCell ref="C11:E11"/>
    <mergeCell ref="F11:I11"/>
    <mergeCell ref="J11:N11"/>
    <mergeCell ref="O11:R11"/>
    <mergeCell ref="S11:V11"/>
    <mergeCell ref="X11:Y11"/>
    <mergeCell ref="A4:C9"/>
    <mergeCell ref="A40:Y40"/>
    <mergeCell ref="A41:Y41"/>
    <mergeCell ref="A3:Y3"/>
    <mergeCell ref="D4:Y4"/>
    <mergeCell ref="C15:E15"/>
    <mergeCell ref="F15:I15"/>
    <mergeCell ref="J15:N15"/>
    <mergeCell ref="M8:W9"/>
    <mergeCell ref="M7:W7"/>
    <mergeCell ref="M6:W6"/>
    <mergeCell ref="M5:W5"/>
    <mergeCell ref="D5:L5"/>
    <mergeCell ref="D6:L6"/>
    <mergeCell ref="D7:L7"/>
    <mergeCell ref="D8:L9"/>
    <mergeCell ref="X5:Y5"/>
    <mergeCell ref="A12:A14"/>
    <mergeCell ref="B12:B14"/>
    <mergeCell ref="C12:E14"/>
    <mergeCell ref="F12:I14"/>
    <mergeCell ref="D30:L30"/>
    <mergeCell ref="D25:L25"/>
    <mergeCell ref="D26:L26"/>
    <mergeCell ref="D27:L27"/>
    <mergeCell ref="D28:L28"/>
    <mergeCell ref="J12:N14"/>
    <mergeCell ref="D29:L29"/>
  </mergeCells>
  <printOptions horizontalCentered="1"/>
  <pageMargins left="0.2" right="0.2" top="0.25" bottom="0.25" header="0.3" footer="0.3"/>
  <pageSetup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70658" r:id="rId4" name="Drop Down 2">
              <controlPr defaultSize="0" autoLine="0" autoPict="0">
                <anchor moveWithCells="1">
                  <from>
                    <xdr:col>2</xdr:col>
                    <xdr:colOff>47625</xdr:colOff>
                    <xdr:row>14</xdr:row>
                    <xdr:rowOff>9525</xdr:rowOff>
                  </from>
                  <to>
                    <xdr:col>4</xdr:col>
                    <xdr:colOff>485775</xdr:colOff>
                    <xdr:row>14</xdr:row>
                    <xdr:rowOff>219075</xdr:rowOff>
                  </to>
                </anchor>
              </controlPr>
            </control>
          </mc:Choice>
        </mc:AlternateContent>
        <mc:AlternateContent xmlns:mc="http://schemas.openxmlformats.org/markup-compatibility/2006">
          <mc:Choice Requires="x14">
            <control shapeId="70659" r:id="rId5" name="Drop Down 3">
              <controlPr defaultSize="0" autoLine="0" autoPict="0">
                <anchor moveWithCells="1">
                  <from>
                    <xdr:col>9</xdr:col>
                    <xdr:colOff>28575</xdr:colOff>
                    <xdr:row>14</xdr:row>
                    <xdr:rowOff>0</xdr:rowOff>
                  </from>
                  <to>
                    <xdr:col>13</xdr:col>
                    <xdr:colOff>28575</xdr:colOff>
                    <xdr:row>14</xdr:row>
                    <xdr:rowOff>219075</xdr:rowOff>
                  </to>
                </anchor>
              </controlPr>
            </control>
          </mc:Choice>
        </mc:AlternateContent>
        <mc:AlternateContent xmlns:mc="http://schemas.openxmlformats.org/markup-compatibility/2006">
          <mc:Choice Requires="x14">
            <control shapeId="70661" r:id="rId6" name="Drop Down 5">
              <controlPr defaultSize="0" autoLine="0" autoPict="0">
                <anchor moveWithCells="1">
                  <from>
                    <xdr:col>12</xdr:col>
                    <xdr:colOff>66675</xdr:colOff>
                    <xdr:row>7</xdr:row>
                    <xdr:rowOff>38100</xdr:rowOff>
                  </from>
                  <to>
                    <xdr:col>22</xdr:col>
                    <xdr:colOff>695325</xdr:colOff>
                    <xdr:row>8</xdr:row>
                    <xdr:rowOff>76200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J136"/>
  <sheetViews>
    <sheetView showGridLines="0" topLeftCell="A2" zoomScale="80" zoomScaleNormal="80" workbookViewId="0">
      <selection activeCell="D53" sqref="D53"/>
    </sheetView>
  </sheetViews>
  <sheetFormatPr defaultRowHeight="15"/>
  <cols>
    <col min="1" max="1" width="4.85546875" customWidth="1"/>
    <col min="2" max="2" width="11.85546875" customWidth="1"/>
    <col min="3" max="3" width="10.85546875" customWidth="1"/>
    <col min="4" max="4" width="31.85546875" customWidth="1"/>
    <col min="5" max="5" width="14.85546875" style="44" customWidth="1"/>
    <col min="6" max="6" width="10.85546875" customWidth="1"/>
    <col min="7" max="7" width="15.85546875" customWidth="1"/>
    <col min="8" max="10" width="14.85546875" customWidth="1"/>
  </cols>
  <sheetData>
    <row r="1" spans="1:10" s="44" customFormat="1">
      <c r="A1" s="46"/>
      <c r="B1" s="44" t="s">
        <v>198</v>
      </c>
      <c r="C1" s="47"/>
      <c r="D1" s="44" t="s">
        <v>199</v>
      </c>
      <c r="F1" s="132"/>
      <c r="G1" s="44" t="s">
        <v>200</v>
      </c>
      <c r="I1" s="48"/>
      <c r="J1" s="44" t="s">
        <v>201</v>
      </c>
    </row>
    <row r="2" spans="1:10">
      <c r="A2" s="5"/>
      <c r="B2" s="5"/>
      <c r="C2" s="5"/>
      <c r="D2" s="5"/>
      <c r="E2" s="5"/>
      <c r="F2" s="5"/>
      <c r="G2" s="5"/>
      <c r="H2" s="5"/>
      <c r="I2" s="5"/>
      <c r="J2" s="5"/>
    </row>
    <row r="3" spans="1:10" ht="15" customHeight="1">
      <c r="A3" s="863" t="s">
        <v>120</v>
      </c>
      <c r="B3" s="863"/>
      <c r="C3" s="863"/>
      <c r="D3" s="863"/>
      <c r="E3" s="863"/>
      <c r="F3" s="863"/>
      <c r="G3" s="863"/>
      <c r="H3" s="863"/>
      <c r="I3" s="863"/>
      <c r="J3" s="411"/>
    </row>
    <row r="4" spans="1:10" ht="59.1" customHeight="1">
      <c r="A4" s="862" t="s">
        <v>809</v>
      </c>
      <c r="B4" s="862"/>
      <c r="C4" s="862"/>
      <c r="D4" s="862"/>
      <c r="E4" s="862"/>
      <c r="F4" s="862"/>
      <c r="G4" s="862"/>
      <c r="H4" s="862"/>
      <c r="I4" s="862"/>
      <c r="J4" s="412"/>
    </row>
    <row r="5" spans="1:10" s="44" customFormat="1" ht="14.1" customHeight="1">
      <c r="A5" s="856" t="s">
        <v>14</v>
      </c>
      <c r="B5" s="856"/>
      <c r="C5" s="856"/>
      <c r="D5" s="856"/>
      <c r="E5" s="856"/>
      <c r="F5" s="856"/>
      <c r="G5" s="856"/>
      <c r="H5" s="856"/>
      <c r="I5" s="856"/>
      <c r="J5" s="413"/>
    </row>
    <row r="6" spans="1:10" ht="15" customHeight="1">
      <c r="A6" s="853" t="s">
        <v>123</v>
      </c>
      <c r="B6" s="853"/>
      <c r="C6" s="853"/>
      <c r="D6" s="459" t="s">
        <v>124</v>
      </c>
      <c r="E6" s="459" t="s">
        <v>125</v>
      </c>
      <c r="F6" s="459" t="s">
        <v>126</v>
      </c>
      <c r="G6" s="459" t="s">
        <v>127</v>
      </c>
      <c r="H6" s="853" t="s">
        <v>137</v>
      </c>
      <c r="I6" s="853"/>
      <c r="J6" s="410"/>
    </row>
    <row r="7" spans="1:10">
      <c r="A7" s="864" t="s">
        <v>20</v>
      </c>
      <c r="B7" s="865"/>
      <c r="C7" s="866"/>
      <c r="D7" s="861" t="s">
        <v>54</v>
      </c>
      <c r="E7" s="870" t="s">
        <v>461</v>
      </c>
      <c r="F7" s="460" t="s">
        <v>16</v>
      </c>
      <c r="G7" s="861" t="s">
        <v>53</v>
      </c>
      <c r="H7" s="857" t="s">
        <v>580</v>
      </c>
      <c r="I7" s="857"/>
      <c r="J7" s="407"/>
    </row>
    <row r="8" spans="1:10">
      <c r="A8" s="867"/>
      <c r="B8" s="868"/>
      <c r="C8" s="869"/>
      <c r="D8" s="861"/>
      <c r="E8" s="871"/>
      <c r="F8" s="461" t="s">
        <v>260</v>
      </c>
      <c r="G8" s="861"/>
      <c r="H8" s="403" t="s">
        <v>29</v>
      </c>
      <c r="I8" s="462" t="s">
        <v>21</v>
      </c>
      <c r="J8" s="408" t="s">
        <v>121</v>
      </c>
    </row>
    <row r="9" spans="1:10" ht="51.75">
      <c r="A9" s="847"/>
      <c r="B9" s="848"/>
      <c r="C9" s="849"/>
      <c r="D9" s="202" t="s">
        <v>278</v>
      </c>
      <c r="E9" s="307" t="s">
        <v>462</v>
      </c>
      <c r="F9" s="56"/>
      <c r="G9" s="143" t="s">
        <v>463</v>
      </c>
      <c r="H9" s="406" t="s">
        <v>401</v>
      </c>
      <c r="I9" s="406" t="s">
        <v>573</v>
      </c>
      <c r="J9" s="409" t="s">
        <v>401</v>
      </c>
    </row>
    <row r="10" spans="1:10">
      <c r="A10" s="9"/>
      <c r="B10" s="9"/>
      <c r="C10" s="9"/>
      <c r="E10" s="40" t="s">
        <v>122</v>
      </c>
      <c r="F10" s="219">
        <f>SUM(F9:F9)</f>
        <v>0</v>
      </c>
      <c r="G10" s="220">
        <f>SUM(G9:G9)</f>
        <v>0</v>
      </c>
      <c r="H10" s="855" t="s">
        <v>579</v>
      </c>
      <c r="I10" s="855"/>
      <c r="J10" s="414"/>
    </row>
    <row r="11" spans="1:10" ht="15" customHeight="1">
      <c r="A11" s="28"/>
      <c r="B11" s="22"/>
      <c r="C11" s="22"/>
      <c r="D11" s="22"/>
      <c r="E11" s="22"/>
      <c r="F11" s="23"/>
      <c r="H11" s="415" t="s">
        <v>117</v>
      </c>
      <c r="I11" s="39" t="s">
        <v>116</v>
      </c>
      <c r="J11" s="9"/>
    </row>
    <row r="12" spans="1:10" s="44" customFormat="1" ht="15" customHeight="1">
      <c r="A12" s="856" t="s">
        <v>15</v>
      </c>
      <c r="B12" s="856"/>
      <c r="C12" s="856"/>
      <c r="D12" s="856"/>
      <c r="E12" s="856"/>
      <c r="F12" s="856"/>
      <c r="G12" s="856"/>
      <c r="H12" s="856"/>
      <c r="I12" s="856"/>
      <c r="J12" s="413"/>
    </row>
    <row r="13" spans="1:10" ht="15" customHeight="1">
      <c r="A13" s="853" t="s">
        <v>123</v>
      </c>
      <c r="B13" s="853"/>
      <c r="C13" s="853"/>
      <c r="D13" s="459" t="s">
        <v>124</v>
      </c>
      <c r="E13" s="459" t="s">
        <v>125</v>
      </c>
      <c r="F13" s="459" t="s">
        <v>126</v>
      </c>
      <c r="G13" s="459" t="s">
        <v>127</v>
      </c>
      <c r="H13" s="853" t="s">
        <v>137</v>
      </c>
      <c r="I13" s="853"/>
      <c r="J13" s="410"/>
    </row>
    <row r="14" spans="1:10">
      <c r="A14" s="857" t="s">
        <v>20</v>
      </c>
      <c r="B14" s="857"/>
      <c r="C14" s="857"/>
      <c r="D14" s="861" t="s">
        <v>54</v>
      </c>
      <c r="E14" s="861" t="s">
        <v>461</v>
      </c>
      <c r="F14" s="314" t="s">
        <v>16</v>
      </c>
      <c r="G14" s="861" t="s">
        <v>53</v>
      </c>
      <c r="H14" s="857" t="s">
        <v>580</v>
      </c>
      <c r="I14" s="857"/>
      <c r="J14" s="407"/>
    </row>
    <row r="15" spans="1:10">
      <c r="A15" s="857"/>
      <c r="B15" s="857"/>
      <c r="C15" s="857"/>
      <c r="D15" s="861"/>
      <c r="E15" s="861"/>
      <c r="F15" s="314" t="s">
        <v>260</v>
      </c>
      <c r="G15" s="861"/>
      <c r="H15" s="403" t="s">
        <v>29</v>
      </c>
      <c r="I15" s="462" t="s">
        <v>21</v>
      </c>
      <c r="J15" s="417" t="s">
        <v>121</v>
      </c>
    </row>
    <row r="16" spans="1:10" ht="51.75">
      <c r="A16" s="850"/>
      <c r="B16" s="851"/>
      <c r="C16" s="852"/>
      <c r="D16" s="202" t="s">
        <v>278</v>
      </c>
      <c r="E16" s="307" t="s">
        <v>462</v>
      </c>
      <c r="F16" s="57"/>
      <c r="G16" s="143" t="s">
        <v>463</v>
      </c>
      <c r="H16" s="406" t="s">
        <v>401</v>
      </c>
      <c r="I16" s="406" t="s">
        <v>573</v>
      </c>
      <c r="J16" s="409" t="s">
        <v>401</v>
      </c>
    </row>
    <row r="17" spans="1:10">
      <c r="A17" s="9"/>
      <c r="B17" s="9"/>
      <c r="C17" s="9"/>
      <c r="E17" s="40" t="s">
        <v>122</v>
      </c>
      <c r="F17" s="219">
        <f>SUM(F16:F16)</f>
        <v>0</v>
      </c>
      <c r="G17" s="220">
        <f>SUM(G16:G16)</f>
        <v>0</v>
      </c>
      <c r="H17" s="858" t="s">
        <v>579</v>
      </c>
      <c r="I17" s="859"/>
      <c r="J17" s="416"/>
    </row>
    <row r="18" spans="1:10">
      <c r="A18" s="9"/>
      <c r="B18" s="14"/>
      <c r="C18" s="14"/>
      <c r="D18" s="12"/>
      <c r="E18" s="12"/>
      <c r="F18" s="12"/>
      <c r="H18" s="38" t="s">
        <v>117</v>
      </c>
      <c r="I18" s="39" t="s">
        <v>116</v>
      </c>
      <c r="J18" s="9"/>
    </row>
    <row r="19" spans="1:10" ht="14.45" customHeight="1">
      <c r="A19" s="9"/>
      <c r="B19" s="14"/>
      <c r="C19" s="14"/>
      <c r="F19" s="12"/>
      <c r="G19" s="12"/>
      <c r="H19" s="12"/>
      <c r="I19" s="12"/>
      <c r="J19" s="10"/>
    </row>
    <row r="20" spans="1:10" s="44" customFormat="1">
      <c r="A20" s="9"/>
      <c r="B20" s="14"/>
      <c r="C20" s="223" t="s">
        <v>393</v>
      </c>
      <c r="D20" s="224"/>
      <c r="E20" s="224"/>
      <c r="F20" s="225"/>
      <c r="G20" s="223" t="s">
        <v>394</v>
      </c>
      <c r="H20" s="224"/>
      <c r="I20" s="226"/>
      <c r="J20" s="227"/>
    </row>
    <row r="21" spans="1:10">
      <c r="A21" s="18"/>
      <c r="B21" s="14"/>
      <c r="C21" s="345" t="s">
        <v>320</v>
      </c>
      <c r="D21" s="346"/>
      <c r="E21" s="346"/>
      <c r="F21" s="347"/>
      <c r="G21" s="466" t="s">
        <v>392</v>
      </c>
      <c r="H21" s="346"/>
      <c r="I21" s="348"/>
      <c r="J21" s="349"/>
    </row>
    <row r="22" spans="1:10">
      <c r="A22" s="12"/>
      <c r="B22" s="10"/>
      <c r="C22" s="481" t="s">
        <v>321</v>
      </c>
      <c r="D22" s="351"/>
      <c r="E22" s="351"/>
      <c r="F22" s="352"/>
      <c r="G22" s="484"/>
      <c r="H22" s="10"/>
      <c r="I22" s="10"/>
      <c r="J22" s="472"/>
    </row>
    <row r="23" spans="1:10" s="44" customFormat="1">
      <c r="A23" s="12"/>
      <c r="B23" s="10"/>
      <c r="C23" s="350" t="s">
        <v>747</v>
      </c>
      <c r="D23" s="351"/>
      <c r="E23" s="351"/>
      <c r="F23" s="352"/>
      <c r="G23" s="467" t="s">
        <v>694</v>
      </c>
      <c r="H23" s="10"/>
      <c r="I23" s="10"/>
      <c r="J23" s="472"/>
    </row>
    <row r="24" spans="1:10">
      <c r="A24" s="25"/>
      <c r="B24" s="24"/>
      <c r="C24" s="482" t="s">
        <v>322</v>
      </c>
      <c r="D24" s="355"/>
      <c r="E24" s="355"/>
      <c r="F24" s="352"/>
      <c r="G24" s="484"/>
      <c r="H24" s="24"/>
      <c r="I24" s="24"/>
      <c r="J24" s="472"/>
    </row>
    <row r="25" spans="1:10">
      <c r="A25" s="16"/>
      <c r="B25" s="16"/>
      <c r="C25" s="483" t="s">
        <v>323</v>
      </c>
      <c r="D25" s="356"/>
      <c r="E25" s="356"/>
      <c r="F25" s="352"/>
      <c r="G25" s="485"/>
      <c r="H25" s="16"/>
      <c r="I25" s="16"/>
      <c r="J25" s="472"/>
    </row>
    <row r="26" spans="1:10">
      <c r="A26" s="16"/>
      <c r="B26" s="16"/>
      <c r="C26" s="483" t="s">
        <v>324</v>
      </c>
      <c r="D26" s="356"/>
      <c r="E26" s="356"/>
      <c r="F26" s="352"/>
      <c r="G26" s="484"/>
      <c r="H26" s="16"/>
      <c r="I26" s="16"/>
      <c r="J26" s="472"/>
    </row>
    <row r="27" spans="1:10">
      <c r="A27" s="26"/>
      <c r="B27" s="27"/>
      <c r="C27" s="350" t="s">
        <v>325</v>
      </c>
      <c r="D27" s="358"/>
      <c r="E27" s="358"/>
      <c r="F27" s="352"/>
      <c r="G27" s="468" t="s">
        <v>707</v>
      </c>
      <c r="H27" s="27"/>
      <c r="I27" s="27"/>
      <c r="J27" s="472"/>
    </row>
    <row r="28" spans="1:10">
      <c r="A28" s="16"/>
      <c r="B28" s="16"/>
      <c r="C28" s="482" t="s">
        <v>326</v>
      </c>
      <c r="D28" s="356"/>
      <c r="E28" s="356"/>
      <c r="F28" s="352"/>
      <c r="G28" s="486"/>
      <c r="H28" s="16"/>
      <c r="I28" s="16"/>
      <c r="J28" s="472"/>
    </row>
    <row r="29" spans="1:10" s="44" customFormat="1">
      <c r="A29" s="16"/>
      <c r="B29" s="16"/>
      <c r="C29" s="357" t="s">
        <v>748</v>
      </c>
      <c r="D29" s="356"/>
      <c r="E29" s="356"/>
      <c r="F29" s="352"/>
      <c r="G29" s="468" t="s">
        <v>697</v>
      </c>
      <c r="H29" s="16"/>
      <c r="I29" s="16"/>
      <c r="J29" s="472"/>
    </row>
    <row r="30" spans="1:10">
      <c r="A30" s="17"/>
      <c r="B30" s="17"/>
      <c r="C30" s="487" t="s">
        <v>327</v>
      </c>
      <c r="D30" s="10"/>
      <c r="E30" s="10"/>
      <c r="F30" s="29"/>
      <c r="G30" s="468" t="s">
        <v>720</v>
      </c>
      <c r="H30" s="10"/>
      <c r="I30" s="10"/>
      <c r="J30" s="472"/>
    </row>
    <row r="31" spans="1:10" s="44" customFormat="1">
      <c r="A31" s="17"/>
      <c r="B31" s="17"/>
      <c r="C31" s="353" t="s">
        <v>749</v>
      </c>
      <c r="D31" s="351"/>
      <c r="E31" s="351"/>
      <c r="F31" s="352"/>
      <c r="G31" s="468" t="s">
        <v>707</v>
      </c>
      <c r="H31" s="10"/>
      <c r="I31" s="10"/>
      <c r="J31" s="472"/>
    </row>
    <row r="32" spans="1:10">
      <c r="A32" s="17"/>
      <c r="B32" s="17"/>
      <c r="C32" s="487" t="s">
        <v>328</v>
      </c>
      <c r="D32" s="10"/>
      <c r="E32" s="10"/>
      <c r="F32" s="29"/>
      <c r="G32" s="468" t="s">
        <v>694</v>
      </c>
      <c r="H32" s="10"/>
      <c r="I32" s="10"/>
      <c r="J32" s="472"/>
    </row>
    <row r="33" spans="1:10" s="44" customFormat="1">
      <c r="A33" s="17"/>
      <c r="B33" s="17"/>
      <c r="C33" s="353" t="s">
        <v>750</v>
      </c>
      <c r="D33" s="351"/>
      <c r="E33" s="351"/>
      <c r="F33" s="352"/>
      <c r="G33" s="468" t="s">
        <v>723</v>
      </c>
      <c r="H33" s="10"/>
      <c r="I33" s="10"/>
      <c r="J33" s="472"/>
    </row>
    <row r="34" spans="1:10">
      <c r="A34" s="5"/>
      <c r="B34" s="5"/>
      <c r="C34" s="481" t="s">
        <v>329</v>
      </c>
      <c r="D34" s="489"/>
      <c r="E34" s="489"/>
      <c r="F34" s="479"/>
      <c r="G34" s="486"/>
      <c r="H34" s="10"/>
      <c r="I34" s="10"/>
      <c r="J34" s="472"/>
    </row>
    <row r="35" spans="1:10">
      <c r="A35" s="5"/>
      <c r="B35" s="5"/>
      <c r="C35" s="488" t="s">
        <v>330</v>
      </c>
      <c r="D35" s="10"/>
      <c r="E35" s="10"/>
      <c r="F35" s="29"/>
      <c r="G35" s="469" t="s">
        <v>707</v>
      </c>
      <c r="H35" s="10"/>
      <c r="I35" s="10"/>
      <c r="J35" s="472"/>
    </row>
    <row r="36" spans="1:10">
      <c r="A36" s="5"/>
      <c r="B36" s="5"/>
      <c r="C36" s="488" t="s">
        <v>331</v>
      </c>
      <c r="D36" s="10"/>
      <c r="E36" s="10"/>
      <c r="F36" s="29"/>
      <c r="G36" s="469" t="s">
        <v>751</v>
      </c>
      <c r="H36" s="10"/>
      <c r="I36" s="10"/>
      <c r="J36" s="472"/>
    </row>
    <row r="37" spans="1:10">
      <c r="C37" s="488" t="s">
        <v>332</v>
      </c>
      <c r="D37" s="29"/>
      <c r="E37" s="29"/>
      <c r="F37" s="29"/>
      <c r="G37" s="469" t="s">
        <v>694</v>
      </c>
      <c r="H37" s="29"/>
      <c r="I37" s="29"/>
      <c r="J37" s="472"/>
    </row>
    <row r="38" spans="1:10">
      <c r="C38" s="488" t="s">
        <v>333</v>
      </c>
      <c r="D38" s="29"/>
      <c r="E38" s="29"/>
      <c r="F38" s="29"/>
      <c r="G38" s="469" t="s">
        <v>694</v>
      </c>
      <c r="H38" s="29"/>
      <c r="I38" s="29"/>
      <c r="J38" s="472"/>
    </row>
    <row r="39" spans="1:10" s="44" customFormat="1">
      <c r="C39" s="350" t="s">
        <v>752</v>
      </c>
      <c r="D39" s="352"/>
      <c r="E39" s="352"/>
      <c r="F39" s="352"/>
      <c r="G39" s="469" t="s">
        <v>723</v>
      </c>
      <c r="H39" s="29"/>
      <c r="I39" s="29"/>
      <c r="J39" s="472"/>
    </row>
    <row r="40" spans="1:10">
      <c r="C40" s="488" t="s">
        <v>334</v>
      </c>
      <c r="D40" s="29"/>
      <c r="E40" s="29"/>
      <c r="F40" s="29"/>
      <c r="G40" s="469" t="s">
        <v>707</v>
      </c>
      <c r="H40" s="29"/>
      <c r="I40" s="29"/>
      <c r="J40" s="472"/>
    </row>
    <row r="41" spans="1:10" s="44" customFormat="1">
      <c r="C41" s="350" t="s">
        <v>753</v>
      </c>
      <c r="D41" s="352"/>
      <c r="E41" s="352"/>
      <c r="F41" s="352"/>
      <c r="G41" s="469" t="s">
        <v>721</v>
      </c>
      <c r="H41" s="29"/>
      <c r="I41" s="29"/>
      <c r="J41" s="472"/>
    </row>
    <row r="42" spans="1:10">
      <c r="C42" s="481" t="s">
        <v>335</v>
      </c>
      <c r="D42" s="479"/>
      <c r="E42" s="479"/>
      <c r="F42" s="479"/>
      <c r="G42" s="471"/>
      <c r="H42" s="29"/>
      <c r="I42" s="29"/>
      <c r="J42" s="472"/>
    </row>
    <row r="43" spans="1:10" s="44" customFormat="1">
      <c r="C43" s="350" t="s">
        <v>754</v>
      </c>
      <c r="D43" s="479"/>
      <c r="E43" s="479"/>
      <c r="F43" s="479"/>
      <c r="G43" s="469" t="s">
        <v>694</v>
      </c>
      <c r="H43" s="29"/>
      <c r="I43" s="29"/>
      <c r="J43" s="472"/>
    </row>
    <row r="44" spans="1:10" s="44" customFormat="1">
      <c r="C44" s="350" t="s">
        <v>755</v>
      </c>
      <c r="D44" s="479"/>
      <c r="E44" s="479"/>
      <c r="F44" s="479"/>
      <c r="G44" s="469" t="s">
        <v>698</v>
      </c>
      <c r="H44" s="29"/>
      <c r="I44" s="29"/>
      <c r="J44" s="472"/>
    </row>
    <row r="45" spans="1:10">
      <c r="C45" s="473" t="s">
        <v>336</v>
      </c>
      <c r="D45" s="29"/>
      <c r="E45" s="29"/>
      <c r="F45" s="29"/>
      <c r="G45" s="469" t="s">
        <v>693</v>
      </c>
      <c r="H45" s="29"/>
      <c r="I45" s="29"/>
      <c r="J45" s="472"/>
    </row>
    <row r="46" spans="1:10">
      <c r="C46" s="360" t="s">
        <v>380</v>
      </c>
      <c r="D46" s="352"/>
      <c r="E46" s="352"/>
      <c r="F46" s="352"/>
      <c r="G46" s="469"/>
      <c r="H46" s="352"/>
      <c r="I46" s="352"/>
      <c r="J46" s="354"/>
    </row>
    <row r="47" spans="1:10" s="44" customFormat="1">
      <c r="C47" s="470" t="s">
        <v>696</v>
      </c>
      <c r="D47" s="352"/>
      <c r="E47" s="352"/>
      <c r="F47" s="352"/>
      <c r="G47" s="469" t="s">
        <v>697</v>
      </c>
      <c r="H47" s="352"/>
      <c r="I47" s="352"/>
      <c r="J47" s="354"/>
    </row>
    <row r="48" spans="1:10">
      <c r="C48" s="473" t="s">
        <v>337</v>
      </c>
      <c r="D48" s="29"/>
      <c r="E48" s="29"/>
      <c r="F48" s="29"/>
      <c r="G48" s="469" t="s">
        <v>694</v>
      </c>
      <c r="H48" s="29"/>
      <c r="I48" s="29"/>
      <c r="J48" s="472"/>
    </row>
    <row r="49" spans="3:10">
      <c r="C49" s="473" t="s">
        <v>338</v>
      </c>
      <c r="D49" s="29"/>
      <c r="E49" s="29"/>
      <c r="F49" s="29"/>
      <c r="G49" s="469" t="s">
        <v>695</v>
      </c>
      <c r="H49" s="29"/>
      <c r="I49" s="29"/>
      <c r="J49" s="472"/>
    </row>
    <row r="50" spans="3:10">
      <c r="C50" s="473" t="s">
        <v>339</v>
      </c>
      <c r="D50" s="29"/>
      <c r="E50" s="29"/>
      <c r="F50" s="29"/>
      <c r="G50" s="469" t="s">
        <v>698</v>
      </c>
      <c r="H50" s="29"/>
      <c r="I50" s="29"/>
      <c r="J50" s="472"/>
    </row>
    <row r="51" spans="3:10">
      <c r="C51" s="473" t="s">
        <v>340</v>
      </c>
      <c r="D51" s="29"/>
      <c r="E51" s="29"/>
      <c r="F51" s="29"/>
      <c r="G51" s="469" t="s">
        <v>699</v>
      </c>
      <c r="H51" s="29"/>
      <c r="I51" s="29"/>
      <c r="J51" s="472"/>
    </row>
    <row r="52" spans="3:10">
      <c r="C52" s="473" t="s">
        <v>341</v>
      </c>
      <c r="D52" s="29"/>
      <c r="E52" s="29"/>
      <c r="F52" s="29"/>
      <c r="G52" s="469" t="s">
        <v>694</v>
      </c>
      <c r="H52" s="29"/>
      <c r="I52" s="29"/>
      <c r="J52" s="472"/>
    </row>
    <row r="53" spans="3:10">
      <c r="C53" s="473" t="s">
        <v>342</v>
      </c>
      <c r="D53" s="29"/>
      <c r="E53" s="29"/>
      <c r="F53" s="29"/>
      <c r="G53" s="469" t="s">
        <v>697</v>
      </c>
      <c r="H53" s="29"/>
      <c r="I53" s="29"/>
      <c r="J53" s="472"/>
    </row>
    <row r="54" spans="3:10" s="44" customFormat="1">
      <c r="C54" s="359" t="s">
        <v>700</v>
      </c>
      <c r="D54" s="352"/>
      <c r="E54" s="352"/>
      <c r="F54" s="352"/>
      <c r="G54" s="469" t="s">
        <v>701</v>
      </c>
      <c r="H54" s="29"/>
      <c r="I54" s="29"/>
      <c r="J54" s="472"/>
    </row>
    <row r="55" spans="3:10">
      <c r="C55" s="478" t="s">
        <v>343</v>
      </c>
      <c r="D55" s="352"/>
      <c r="E55" s="352"/>
      <c r="F55" s="352"/>
      <c r="G55" s="471"/>
      <c r="H55" s="29"/>
      <c r="I55" s="29"/>
      <c r="J55" s="472"/>
    </row>
    <row r="56" spans="3:10">
      <c r="C56" s="473" t="s">
        <v>344</v>
      </c>
      <c r="D56" s="29"/>
      <c r="E56" s="29"/>
      <c r="F56" s="29"/>
      <c r="G56" s="469" t="s">
        <v>702</v>
      </c>
      <c r="H56" s="29"/>
      <c r="I56" s="29"/>
      <c r="J56" s="472"/>
    </row>
    <row r="57" spans="3:10" s="44" customFormat="1">
      <c r="C57" s="359" t="s">
        <v>703</v>
      </c>
      <c r="D57" s="352"/>
      <c r="E57" s="352"/>
      <c r="F57" s="352"/>
      <c r="G57" s="469" t="s">
        <v>704</v>
      </c>
      <c r="H57" s="29"/>
      <c r="I57" s="29"/>
      <c r="J57" s="472"/>
    </row>
    <row r="58" spans="3:10">
      <c r="C58" s="478" t="s">
        <v>345</v>
      </c>
      <c r="D58" s="352"/>
      <c r="E58" s="352"/>
      <c r="F58" s="352"/>
      <c r="G58" s="471"/>
      <c r="H58" s="29"/>
      <c r="I58" s="29"/>
      <c r="J58" s="472"/>
    </row>
    <row r="59" spans="3:10" s="44" customFormat="1">
      <c r="C59" s="359" t="s">
        <v>490</v>
      </c>
      <c r="D59" s="352"/>
      <c r="E59" s="352"/>
      <c r="F59" s="352"/>
      <c r="G59" s="469" t="s">
        <v>697</v>
      </c>
      <c r="H59" s="29"/>
      <c r="I59" s="29"/>
      <c r="J59" s="472"/>
    </row>
    <row r="60" spans="3:10" s="44" customFormat="1">
      <c r="C60" s="359" t="s">
        <v>725</v>
      </c>
      <c r="D60" s="352"/>
      <c r="E60" s="352"/>
      <c r="F60" s="352"/>
      <c r="G60" s="469" t="s">
        <v>698</v>
      </c>
      <c r="H60" s="29"/>
      <c r="I60" s="29"/>
      <c r="J60" s="472"/>
    </row>
    <row r="61" spans="3:10">
      <c r="C61" s="478" t="s">
        <v>346</v>
      </c>
      <c r="D61" s="352"/>
      <c r="E61" s="352"/>
      <c r="F61" s="352"/>
      <c r="G61" s="471"/>
      <c r="H61" s="29"/>
      <c r="I61" s="29"/>
      <c r="J61" s="472"/>
    </row>
    <row r="62" spans="3:10" s="44" customFormat="1">
      <c r="C62" s="470" t="s">
        <v>705</v>
      </c>
      <c r="D62" s="352"/>
      <c r="E62" s="352"/>
      <c r="F62" s="352"/>
      <c r="G62" s="469" t="s">
        <v>704</v>
      </c>
      <c r="H62" s="29"/>
      <c r="I62" s="29"/>
      <c r="J62" s="472"/>
    </row>
    <row r="63" spans="3:10" s="44" customFormat="1">
      <c r="C63" s="470" t="s">
        <v>706</v>
      </c>
      <c r="D63" s="352"/>
      <c r="E63" s="352"/>
      <c r="F63" s="352"/>
      <c r="G63" s="469" t="s">
        <v>693</v>
      </c>
      <c r="H63" s="29"/>
      <c r="I63" s="29"/>
      <c r="J63" s="472"/>
    </row>
    <row r="64" spans="3:10" s="44" customFormat="1">
      <c r="C64" s="470" t="s">
        <v>760</v>
      </c>
      <c r="D64" s="352"/>
      <c r="E64" s="352"/>
      <c r="F64" s="352"/>
      <c r="G64" s="469" t="s">
        <v>695</v>
      </c>
      <c r="H64" s="29"/>
      <c r="I64" s="29"/>
      <c r="J64" s="472"/>
    </row>
    <row r="65" spans="2:10" s="44" customFormat="1">
      <c r="C65" s="470" t="s">
        <v>726</v>
      </c>
      <c r="D65" s="352"/>
      <c r="E65" s="352"/>
      <c r="F65" s="352"/>
      <c r="G65" s="469" t="s">
        <v>698</v>
      </c>
      <c r="H65" s="29"/>
      <c r="I65" s="29"/>
      <c r="J65" s="472"/>
    </row>
    <row r="66" spans="2:10">
      <c r="C66" s="473" t="s">
        <v>347</v>
      </c>
      <c r="D66" s="29"/>
      <c r="E66" s="29"/>
      <c r="F66" s="29"/>
      <c r="G66" s="469" t="s">
        <v>693</v>
      </c>
      <c r="H66" s="29"/>
      <c r="I66" s="29"/>
      <c r="J66" s="472"/>
    </row>
    <row r="67" spans="2:10">
      <c r="C67" s="473" t="s">
        <v>348</v>
      </c>
      <c r="D67" s="29"/>
      <c r="E67" s="29"/>
      <c r="F67" s="29"/>
      <c r="G67" s="469" t="s">
        <v>704</v>
      </c>
      <c r="H67" s="29"/>
      <c r="I67" s="29"/>
      <c r="J67" s="472"/>
    </row>
    <row r="68" spans="2:10">
      <c r="C68" s="473" t="s">
        <v>349</v>
      </c>
      <c r="D68" s="29"/>
      <c r="E68" s="29"/>
      <c r="F68" s="29"/>
      <c r="G68" s="469" t="s">
        <v>697</v>
      </c>
      <c r="H68" s="29"/>
      <c r="I68" s="29"/>
      <c r="J68" s="472"/>
    </row>
    <row r="69" spans="2:10">
      <c r="B69" s="43"/>
      <c r="C69" s="473" t="s">
        <v>350</v>
      </c>
      <c r="D69" s="29"/>
      <c r="E69" s="29"/>
      <c r="F69" s="29"/>
      <c r="G69" s="469" t="s">
        <v>698</v>
      </c>
      <c r="H69" s="29"/>
      <c r="I69" s="29"/>
      <c r="J69" s="472"/>
    </row>
    <row r="70" spans="2:10">
      <c r="C70" s="473" t="s">
        <v>351</v>
      </c>
      <c r="D70" s="29"/>
      <c r="E70" s="29"/>
      <c r="F70" s="29"/>
      <c r="G70" s="469" t="s">
        <v>697</v>
      </c>
      <c r="H70" s="29"/>
      <c r="I70" s="29"/>
      <c r="J70" s="472"/>
    </row>
    <row r="71" spans="2:10">
      <c r="C71" s="473" t="s">
        <v>352</v>
      </c>
      <c r="D71" s="29"/>
      <c r="E71" s="29"/>
      <c r="F71" s="29"/>
      <c r="G71" s="490" t="s">
        <v>707</v>
      </c>
      <c r="H71" s="29"/>
      <c r="I71" s="29"/>
      <c r="J71" s="472"/>
    </row>
    <row r="72" spans="2:10">
      <c r="C72" s="473" t="s">
        <v>353</v>
      </c>
      <c r="D72" s="29"/>
      <c r="E72" s="29"/>
      <c r="F72" s="29"/>
      <c r="G72" s="533" t="s">
        <v>702</v>
      </c>
      <c r="H72" s="29"/>
      <c r="I72" s="29"/>
      <c r="J72" s="472"/>
    </row>
    <row r="73" spans="2:10">
      <c r="C73" s="473" t="s">
        <v>354</v>
      </c>
      <c r="D73" s="29"/>
      <c r="E73" s="29"/>
      <c r="F73" s="29"/>
      <c r="G73" s="469" t="s">
        <v>708</v>
      </c>
      <c r="H73" s="29"/>
      <c r="I73" s="29"/>
      <c r="J73" s="472"/>
    </row>
    <row r="74" spans="2:10" s="44" customFormat="1">
      <c r="C74" s="359" t="s">
        <v>709</v>
      </c>
      <c r="D74" s="352"/>
      <c r="E74" s="352"/>
      <c r="F74" s="352"/>
      <c r="G74" s="469" t="s">
        <v>718</v>
      </c>
      <c r="H74" s="29"/>
      <c r="I74" s="29"/>
      <c r="J74" s="472"/>
    </row>
    <row r="75" spans="2:10" s="44" customFormat="1">
      <c r="C75" s="359" t="s">
        <v>710</v>
      </c>
      <c r="D75" s="352"/>
      <c r="E75" s="352"/>
      <c r="F75" s="352"/>
      <c r="G75" s="469" t="s">
        <v>719</v>
      </c>
      <c r="H75" s="29"/>
      <c r="I75" s="29"/>
      <c r="J75" s="472"/>
    </row>
    <row r="76" spans="2:10" s="44" customFormat="1">
      <c r="C76" s="359" t="s">
        <v>711</v>
      </c>
      <c r="D76" s="352"/>
      <c r="E76" s="352"/>
      <c r="F76" s="352"/>
      <c r="G76" s="469" t="s">
        <v>695</v>
      </c>
      <c r="H76" s="29"/>
      <c r="I76" s="29"/>
      <c r="J76" s="472"/>
    </row>
    <row r="77" spans="2:10" s="44" customFormat="1">
      <c r="C77" s="359" t="s">
        <v>712</v>
      </c>
      <c r="D77" s="352"/>
      <c r="E77" s="352"/>
      <c r="F77" s="352"/>
      <c r="G77" s="469" t="s">
        <v>720</v>
      </c>
      <c r="H77" s="29"/>
      <c r="I77" s="29"/>
      <c r="J77" s="472"/>
    </row>
    <row r="78" spans="2:10" s="44" customFormat="1">
      <c r="C78" s="359" t="s">
        <v>713</v>
      </c>
      <c r="D78" s="352"/>
      <c r="E78" s="352"/>
      <c r="F78" s="352"/>
      <c r="G78" s="469" t="s">
        <v>721</v>
      </c>
      <c r="H78" s="29"/>
      <c r="I78" s="29"/>
      <c r="J78" s="472"/>
    </row>
    <row r="79" spans="2:10" s="44" customFormat="1">
      <c r="C79" s="359" t="s">
        <v>714</v>
      </c>
      <c r="D79" s="352"/>
      <c r="E79" s="352"/>
      <c r="F79" s="352"/>
      <c r="G79" s="469" t="s">
        <v>722</v>
      </c>
      <c r="H79" s="29"/>
      <c r="I79" s="29"/>
      <c r="J79" s="472"/>
    </row>
    <row r="80" spans="2:10" s="44" customFormat="1">
      <c r="C80" s="359" t="s">
        <v>715</v>
      </c>
      <c r="D80" s="352"/>
      <c r="E80" s="352"/>
      <c r="F80" s="352"/>
      <c r="G80" s="469" t="s">
        <v>695</v>
      </c>
      <c r="H80" s="29"/>
      <c r="I80" s="29"/>
      <c r="J80" s="472"/>
    </row>
    <row r="81" spans="3:10" s="44" customFormat="1">
      <c r="C81" s="359" t="s">
        <v>716</v>
      </c>
      <c r="D81" s="352"/>
      <c r="E81" s="352"/>
      <c r="F81" s="352"/>
      <c r="G81" s="469" t="s">
        <v>702</v>
      </c>
      <c r="H81" s="29"/>
      <c r="I81" s="29"/>
      <c r="J81" s="472"/>
    </row>
    <row r="82" spans="3:10" s="44" customFormat="1">
      <c r="C82" s="359" t="s">
        <v>717</v>
      </c>
      <c r="D82" s="352"/>
      <c r="E82" s="352"/>
      <c r="F82" s="352"/>
      <c r="G82" s="469" t="s">
        <v>723</v>
      </c>
      <c r="H82" s="29"/>
      <c r="I82" s="29"/>
      <c r="J82" s="472"/>
    </row>
    <row r="83" spans="3:10">
      <c r="C83" s="473" t="s">
        <v>355</v>
      </c>
      <c r="D83" s="29"/>
      <c r="E83" s="29"/>
      <c r="F83" s="29"/>
      <c r="G83" s="469" t="s">
        <v>702</v>
      </c>
      <c r="H83" s="29"/>
      <c r="I83" s="29"/>
      <c r="J83" s="472"/>
    </row>
    <row r="84" spans="3:10">
      <c r="C84" s="473" t="s">
        <v>356</v>
      </c>
      <c r="D84" s="29"/>
      <c r="E84" s="29"/>
      <c r="F84" s="29"/>
      <c r="G84" s="469" t="s">
        <v>720</v>
      </c>
      <c r="H84" s="29"/>
      <c r="I84" s="29"/>
      <c r="J84" s="472"/>
    </row>
    <row r="85" spans="3:10">
      <c r="C85" s="473" t="s">
        <v>357</v>
      </c>
      <c r="D85" s="29"/>
      <c r="E85" s="29"/>
      <c r="F85" s="29"/>
      <c r="G85" s="469" t="s">
        <v>719</v>
      </c>
      <c r="H85" s="29"/>
      <c r="I85" s="29"/>
      <c r="J85" s="472"/>
    </row>
    <row r="86" spans="3:10">
      <c r="C86" s="473" t="s">
        <v>358</v>
      </c>
      <c r="D86" s="29"/>
      <c r="E86" s="29"/>
      <c r="F86" s="29"/>
      <c r="G86" s="469" t="s">
        <v>701</v>
      </c>
      <c r="H86" s="29"/>
      <c r="I86" s="29"/>
      <c r="J86" s="472"/>
    </row>
    <row r="87" spans="3:10">
      <c r="C87" s="473" t="s">
        <v>359</v>
      </c>
      <c r="D87" s="29"/>
      <c r="E87" s="29"/>
      <c r="F87" s="29"/>
      <c r="G87" s="469" t="s">
        <v>698</v>
      </c>
      <c r="H87" s="29"/>
      <c r="I87" s="29"/>
      <c r="J87" s="472"/>
    </row>
    <row r="88" spans="3:10">
      <c r="C88" s="473" t="s">
        <v>360</v>
      </c>
      <c r="D88" s="29"/>
      <c r="E88" s="29"/>
      <c r="F88" s="29"/>
      <c r="G88" s="469" t="s">
        <v>724</v>
      </c>
      <c r="H88" s="29"/>
      <c r="I88" s="29"/>
      <c r="J88" s="472"/>
    </row>
    <row r="89" spans="3:10">
      <c r="C89" s="478" t="s">
        <v>361</v>
      </c>
      <c r="D89" s="479"/>
      <c r="E89" s="479"/>
      <c r="F89" s="479"/>
      <c r="G89" s="471"/>
      <c r="H89" s="29"/>
      <c r="I89" s="29"/>
      <c r="J89" s="472"/>
    </row>
    <row r="90" spans="3:10">
      <c r="C90" s="473" t="s">
        <v>362</v>
      </c>
      <c r="D90" s="29"/>
      <c r="E90" s="29"/>
      <c r="F90" s="29"/>
      <c r="G90" s="469" t="s">
        <v>702</v>
      </c>
      <c r="H90" s="29"/>
      <c r="I90" s="29"/>
      <c r="J90" s="472"/>
    </row>
    <row r="91" spans="3:10" s="44" customFormat="1">
      <c r="C91" s="359" t="s">
        <v>727</v>
      </c>
      <c r="D91" s="352"/>
      <c r="E91" s="352"/>
      <c r="F91" s="352"/>
      <c r="G91" s="469" t="s">
        <v>702</v>
      </c>
      <c r="H91" s="29"/>
      <c r="I91" s="29"/>
      <c r="J91" s="472"/>
    </row>
    <row r="92" spans="3:10" s="44" customFormat="1">
      <c r="C92" s="359" t="s">
        <v>728</v>
      </c>
      <c r="D92" s="352"/>
      <c r="E92" s="352"/>
      <c r="F92" s="352"/>
      <c r="G92" s="469" t="s">
        <v>720</v>
      </c>
      <c r="H92" s="29"/>
      <c r="I92" s="29"/>
      <c r="J92" s="472"/>
    </row>
    <row r="93" spans="3:10">
      <c r="C93" s="473" t="s">
        <v>363</v>
      </c>
      <c r="D93" s="29"/>
      <c r="E93" s="29"/>
      <c r="F93" s="29"/>
      <c r="G93" s="469" t="s">
        <v>701</v>
      </c>
      <c r="H93" s="29"/>
      <c r="I93" s="29"/>
      <c r="J93" s="472"/>
    </row>
    <row r="94" spans="3:10">
      <c r="C94" s="473" t="s">
        <v>364</v>
      </c>
      <c r="D94" s="29"/>
      <c r="E94" s="29"/>
      <c r="F94" s="29"/>
      <c r="G94" s="469" t="s">
        <v>707</v>
      </c>
      <c r="H94" s="29"/>
      <c r="I94" s="29"/>
      <c r="J94" s="472"/>
    </row>
    <row r="95" spans="3:10" s="44" customFormat="1">
      <c r="C95" s="359" t="s">
        <v>734</v>
      </c>
      <c r="D95" s="352"/>
      <c r="E95" s="352"/>
      <c r="F95" s="352"/>
      <c r="G95" s="469" t="s">
        <v>721</v>
      </c>
      <c r="H95" s="29"/>
      <c r="I95" s="29"/>
      <c r="J95" s="472"/>
    </row>
    <row r="96" spans="3:10">
      <c r="C96" s="473" t="s">
        <v>365</v>
      </c>
      <c r="D96" s="29"/>
      <c r="E96" s="29"/>
      <c r="F96" s="29"/>
      <c r="G96" s="469" t="s">
        <v>723</v>
      </c>
      <c r="H96" s="29"/>
      <c r="I96" s="29"/>
      <c r="J96" s="472"/>
    </row>
    <row r="97" spans="2:10">
      <c r="C97" s="478" t="s">
        <v>366</v>
      </c>
      <c r="D97" s="479"/>
      <c r="E97" s="479"/>
      <c r="F97" s="479"/>
      <c r="G97" s="471"/>
      <c r="H97" s="29"/>
      <c r="I97" s="29"/>
      <c r="J97" s="472"/>
    </row>
    <row r="98" spans="2:10" s="44" customFormat="1">
      <c r="C98" s="359" t="s">
        <v>735</v>
      </c>
      <c r="D98" s="352"/>
      <c r="E98" s="352"/>
      <c r="F98" s="352"/>
      <c r="G98" s="469" t="s">
        <v>721</v>
      </c>
      <c r="H98" s="29"/>
      <c r="I98" s="29"/>
      <c r="J98" s="472"/>
    </row>
    <row r="99" spans="2:10">
      <c r="C99" s="473" t="s">
        <v>367</v>
      </c>
      <c r="D99" s="29"/>
      <c r="E99" s="29"/>
      <c r="F99" s="29"/>
      <c r="G99" s="469" t="s">
        <v>707</v>
      </c>
      <c r="H99" s="29"/>
      <c r="I99" s="29"/>
      <c r="J99" s="472"/>
    </row>
    <row r="100" spans="2:10">
      <c r="C100" s="473" t="s">
        <v>368</v>
      </c>
      <c r="D100" s="29"/>
      <c r="E100" s="29"/>
      <c r="F100" s="29"/>
      <c r="G100" s="469" t="s">
        <v>694</v>
      </c>
      <c r="H100" s="29"/>
      <c r="I100" s="29"/>
      <c r="J100" s="472"/>
    </row>
    <row r="101" spans="2:10" s="44" customFormat="1">
      <c r="C101" s="359" t="s">
        <v>736</v>
      </c>
      <c r="D101" s="352"/>
      <c r="E101" s="352"/>
      <c r="F101" s="352"/>
      <c r="G101" s="469" t="s">
        <v>697</v>
      </c>
      <c r="H101" s="29"/>
      <c r="I101" s="29"/>
      <c r="J101" s="472"/>
    </row>
    <row r="102" spans="2:10">
      <c r="C102" s="473" t="s">
        <v>369</v>
      </c>
      <c r="D102" s="29"/>
      <c r="E102" s="29"/>
      <c r="F102" s="29"/>
      <c r="G102" s="469" t="s">
        <v>738</v>
      </c>
      <c r="H102" s="29"/>
      <c r="I102" s="29"/>
      <c r="J102" s="472"/>
    </row>
    <row r="103" spans="2:10">
      <c r="C103" s="473" t="s">
        <v>370</v>
      </c>
      <c r="D103" s="29"/>
      <c r="E103" s="29"/>
      <c r="F103" s="29"/>
      <c r="G103" s="469" t="s">
        <v>737</v>
      </c>
      <c r="H103" s="29"/>
      <c r="I103" s="29"/>
      <c r="J103" s="472"/>
    </row>
    <row r="104" spans="2:10">
      <c r="C104" s="473" t="s">
        <v>371</v>
      </c>
      <c r="D104" s="29"/>
      <c r="E104" s="29"/>
      <c r="F104" s="29"/>
      <c r="G104" s="469" t="s">
        <v>704</v>
      </c>
      <c r="H104" s="29"/>
      <c r="I104" s="29"/>
      <c r="J104" s="472"/>
    </row>
    <row r="105" spans="2:10" s="44" customFormat="1">
      <c r="B105" s="43"/>
      <c r="C105" s="359" t="s">
        <v>739</v>
      </c>
      <c r="D105" s="352"/>
      <c r="E105" s="352"/>
      <c r="F105" s="352"/>
      <c r="G105" s="469" t="s">
        <v>724</v>
      </c>
      <c r="H105" s="29"/>
      <c r="I105" s="29"/>
      <c r="J105" s="472"/>
    </row>
    <row r="106" spans="2:10">
      <c r="C106" s="473" t="s">
        <v>372</v>
      </c>
      <c r="D106" s="29"/>
      <c r="E106" s="29"/>
      <c r="F106" s="29"/>
      <c r="G106" s="469" t="s">
        <v>720</v>
      </c>
      <c r="H106" s="29"/>
      <c r="I106" s="29"/>
      <c r="J106" s="472"/>
    </row>
    <row r="107" spans="2:10" s="44" customFormat="1">
      <c r="C107" s="359" t="s">
        <v>729</v>
      </c>
      <c r="D107" s="352"/>
      <c r="E107" s="352"/>
      <c r="F107" s="352"/>
      <c r="G107" s="469" t="s">
        <v>719</v>
      </c>
      <c r="H107" s="29"/>
      <c r="I107" s="29"/>
      <c r="J107" s="472"/>
    </row>
    <row r="108" spans="2:10" s="44" customFormat="1">
      <c r="C108" s="359" t="s">
        <v>730</v>
      </c>
      <c r="D108" s="352"/>
      <c r="E108" s="352"/>
      <c r="F108" s="352"/>
      <c r="G108" s="469" t="s">
        <v>707</v>
      </c>
      <c r="H108" s="29"/>
      <c r="I108" s="29"/>
      <c r="J108" s="472"/>
    </row>
    <row r="109" spans="2:10" s="44" customFormat="1">
      <c r="C109" s="359" t="s">
        <v>731</v>
      </c>
      <c r="D109" s="352"/>
      <c r="E109" s="352"/>
      <c r="F109" s="352"/>
      <c r="G109" s="469" t="s">
        <v>698</v>
      </c>
      <c r="H109" s="29"/>
      <c r="I109" s="29"/>
      <c r="J109" s="472"/>
    </row>
    <row r="110" spans="2:10" s="44" customFormat="1">
      <c r="C110" s="359" t="s">
        <v>740</v>
      </c>
      <c r="D110" s="352"/>
      <c r="E110" s="352"/>
      <c r="F110" s="352"/>
      <c r="G110" s="469" t="s">
        <v>697</v>
      </c>
      <c r="H110" s="29"/>
      <c r="I110" s="29"/>
      <c r="J110" s="472"/>
    </row>
    <row r="111" spans="2:10">
      <c r="C111" s="473" t="s">
        <v>373</v>
      </c>
      <c r="D111" s="29"/>
      <c r="E111" s="29"/>
      <c r="F111" s="29"/>
      <c r="G111" s="469" t="s">
        <v>719</v>
      </c>
      <c r="H111" s="29"/>
      <c r="I111" s="29"/>
      <c r="J111" s="472"/>
    </row>
    <row r="112" spans="2:10" s="44" customFormat="1">
      <c r="C112" s="359" t="s">
        <v>741</v>
      </c>
      <c r="D112" s="352"/>
      <c r="E112" s="352"/>
      <c r="F112" s="352"/>
      <c r="G112" s="469" t="s">
        <v>745</v>
      </c>
      <c r="H112" s="29"/>
      <c r="I112" s="29"/>
      <c r="J112" s="472"/>
    </row>
    <row r="113" spans="1:10" s="44" customFormat="1">
      <c r="C113" s="359" t="s">
        <v>742</v>
      </c>
      <c r="D113" s="352"/>
      <c r="E113" s="352"/>
      <c r="F113" s="352"/>
      <c r="G113" s="469" t="s">
        <v>746</v>
      </c>
      <c r="H113" s="29"/>
      <c r="I113" s="29"/>
      <c r="J113" s="472"/>
    </row>
    <row r="114" spans="1:10" s="44" customFormat="1">
      <c r="C114" s="359" t="s">
        <v>743</v>
      </c>
      <c r="D114" s="352"/>
      <c r="E114" s="352"/>
      <c r="F114" s="352"/>
      <c r="G114" s="469" t="s">
        <v>724</v>
      </c>
      <c r="H114" s="29"/>
      <c r="I114" s="29"/>
      <c r="J114" s="472"/>
    </row>
    <row r="115" spans="1:10" s="44" customFormat="1">
      <c r="C115" s="359" t="s">
        <v>744</v>
      </c>
      <c r="D115" s="352"/>
      <c r="E115" s="352"/>
      <c r="F115" s="352"/>
      <c r="G115" s="469" t="s">
        <v>721</v>
      </c>
      <c r="H115" s="29"/>
      <c r="I115" s="29"/>
      <c r="J115" s="472"/>
    </row>
    <row r="116" spans="1:10" s="44" customFormat="1">
      <c r="C116" s="359" t="s">
        <v>732</v>
      </c>
      <c r="D116" s="352"/>
      <c r="E116" s="352"/>
      <c r="F116" s="352"/>
      <c r="G116" s="469" t="s">
        <v>704</v>
      </c>
      <c r="H116" s="29"/>
      <c r="I116" s="29"/>
      <c r="J116" s="472"/>
    </row>
    <row r="117" spans="1:10" s="44" customFormat="1">
      <c r="C117" s="359" t="s">
        <v>733</v>
      </c>
      <c r="D117" s="352"/>
      <c r="E117" s="352"/>
      <c r="F117" s="352"/>
      <c r="G117" s="469" t="s">
        <v>698</v>
      </c>
      <c r="H117" s="29"/>
      <c r="I117" s="29"/>
      <c r="J117" s="472"/>
    </row>
    <row r="118" spans="1:10">
      <c r="C118" s="473" t="s">
        <v>374</v>
      </c>
      <c r="D118" s="29"/>
      <c r="E118" s="29"/>
      <c r="F118" s="29"/>
      <c r="G118" s="469" t="s">
        <v>697</v>
      </c>
      <c r="H118" s="29"/>
      <c r="I118" s="29"/>
      <c r="J118" s="472"/>
    </row>
    <row r="119" spans="1:10">
      <c r="C119" s="473" t="s">
        <v>375</v>
      </c>
      <c r="D119" s="29"/>
      <c r="E119" s="29"/>
      <c r="F119" s="29"/>
      <c r="G119" s="469" t="s">
        <v>719</v>
      </c>
      <c r="H119" s="29"/>
      <c r="I119" s="29"/>
      <c r="J119" s="472"/>
    </row>
    <row r="120" spans="1:10">
      <c r="C120" s="473" t="s">
        <v>376</v>
      </c>
      <c r="D120" s="29"/>
      <c r="E120" s="29"/>
      <c r="F120" s="29"/>
      <c r="G120" s="469" t="s">
        <v>693</v>
      </c>
      <c r="H120" s="29"/>
      <c r="I120" s="29"/>
      <c r="J120" s="472"/>
    </row>
    <row r="121" spans="1:10">
      <c r="C121" s="473" t="s">
        <v>377</v>
      </c>
      <c r="D121" s="29"/>
      <c r="E121" s="29"/>
      <c r="F121" s="29"/>
      <c r="G121" s="469" t="s">
        <v>701</v>
      </c>
      <c r="H121" s="29"/>
      <c r="I121" s="29"/>
      <c r="J121" s="472"/>
    </row>
    <row r="122" spans="1:10">
      <c r="C122" s="473" t="s">
        <v>378</v>
      </c>
      <c r="D122" s="29"/>
      <c r="E122" s="29"/>
      <c r="F122" s="29"/>
      <c r="G122" s="469" t="s">
        <v>723</v>
      </c>
      <c r="H122" s="29"/>
      <c r="I122" s="29"/>
      <c r="J122" s="472"/>
    </row>
    <row r="123" spans="1:10">
      <c r="C123" s="478" t="s">
        <v>379</v>
      </c>
      <c r="D123" s="479"/>
      <c r="E123" s="479"/>
      <c r="F123" s="479"/>
      <c r="G123" s="471"/>
      <c r="H123" s="29"/>
      <c r="I123" s="29"/>
      <c r="J123" s="472"/>
    </row>
    <row r="124" spans="1:10">
      <c r="C124" s="474" t="s">
        <v>692</v>
      </c>
      <c r="D124" s="475"/>
      <c r="E124" s="475"/>
      <c r="F124" s="475"/>
      <c r="G124" s="491" t="s">
        <v>693</v>
      </c>
      <c r="H124" s="475"/>
      <c r="I124" s="475"/>
      <c r="J124" s="477"/>
    </row>
    <row r="125" spans="1:10">
      <c r="C125" s="476"/>
      <c r="D125" s="43"/>
      <c r="E125" s="43"/>
      <c r="F125" s="43"/>
      <c r="G125" s="480"/>
      <c r="H125" s="29"/>
      <c r="I125" s="29"/>
      <c r="J125" s="29"/>
    </row>
    <row r="126" spans="1:10">
      <c r="C126" s="43"/>
      <c r="D126" s="43"/>
      <c r="E126" s="43"/>
      <c r="F126" s="43"/>
      <c r="G126" s="480"/>
      <c r="H126" s="29"/>
      <c r="I126" s="29"/>
      <c r="J126" s="29"/>
    </row>
    <row r="128" spans="1:10">
      <c r="A128" s="291" t="s">
        <v>444</v>
      </c>
    </row>
    <row r="129" spans="1:10" ht="9.6" customHeight="1">
      <c r="A129" s="854" t="s">
        <v>790</v>
      </c>
      <c r="B129" s="854"/>
      <c r="C129" s="854"/>
      <c r="D129" s="854"/>
      <c r="E129" s="854"/>
      <c r="F129" s="854"/>
      <c r="G129" s="854"/>
      <c r="H129" s="854"/>
      <c r="I129" s="854"/>
      <c r="J129" s="854"/>
    </row>
    <row r="130" spans="1:10" ht="72.599999999999994" customHeight="1">
      <c r="A130" s="860" t="s">
        <v>791</v>
      </c>
      <c r="B130" s="860"/>
      <c r="C130" s="860"/>
      <c r="D130" s="860"/>
      <c r="E130" s="860"/>
      <c r="F130" s="860"/>
      <c r="G130" s="860"/>
      <c r="H130" s="860"/>
      <c r="I130" s="860"/>
      <c r="J130" s="860"/>
    </row>
    <row r="133" spans="1:10">
      <c r="G133" s="221"/>
    </row>
    <row r="134" spans="1:10">
      <c r="G134" s="221"/>
    </row>
    <row r="135" spans="1:10">
      <c r="G135" s="221"/>
    </row>
    <row r="136" spans="1:10">
      <c r="G136" s="221"/>
    </row>
  </sheetData>
  <mergeCells count="24">
    <mergeCell ref="H7:I7"/>
    <mergeCell ref="H6:I6"/>
    <mergeCell ref="A5:I5"/>
    <mergeCell ref="A4:I4"/>
    <mergeCell ref="A3:I3"/>
    <mergeCell ref="A7:C8"/>
    <mergeCell ref="D7:D8"/>
    <mergeCell ref="G7:G8"/>
    <mergeCell ref="A6:C6"/>
    <mergeCell ref="E7:E8"/>
    <mergeCell ref="A130:J130"/>
    <mergeCell ref="A14:C15"/>
    <mergeCell ref="D14:D15"/>
    <mergeCell ref="G14:G15"/>
    <mergeCell ref="E14:E15"/>
    <mergeCell ref="A9:C9"/>
    <mergeCell ref="A16:C16"/>
    <mergeCell ref="A13:C13"/>
    <mergeCell ref="A129:J129"/>
    <mergeCell ref="H10:I10"/>
    <mergeCell ref="A12:I12"/>
    <mergeCell ref="H14:I14"/>
    <mergeCell ref="H13:I13"/>
    <mergeCell ref="H17:I17"/>
  </mergeCells>
  <pageMargins left="0.5" right="0.5"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9230" r:id="rId4" name="Check Box 14">
              <controlPr defaultSize="0" autoFill="0" autoLine="0" autoPict="0" altText="">
                <anchor moveWithCells="1">
                  <from>
                    <xdr:col>7</xdr:col>
                    <xdr:colOff>447675</xdr:colOff>
                    <xdr:row>8</xdr:row>
                    <xdr:rowOff>0</xdr:rowOff>
                  </from>
                  <to>
                    <xdr:col>7</xdr:col>
                    <xdr:colOff>657225</xdr:colOff>
                    <xdr:row>8</xdr:row>
                    <xdr:rowOff>219075</xdr:rowOff>
                  </to>
                </anchor>
              </controlPr>
            </control>
          </mc:Choice>
        </mc:AlternateContent>
        <mc:AlternateContent xmlns:mc="http://schemas.openxmlformats.org/markup-compatibility/2006">
          <mc:Choice Requires="x14">
            <control shapeId="9231" r:id="rId5" name="Check Box 15">
              <controlPr defaultSize="0" autoFill="0" autoLine="0" autoPict="0" altText="">
                <anchor moveWithCells="1">
                  <from>
                    <xdr:col>8</xdr:col>
                    <xdr:colOff>447675</xdr:colOff>
                    <xdr:row>8</xdr:row>
                    <xdr:rowOff>0</xdr:rowOff>
                  </from>
                  <to>
                    <xdr:col>8</xdr:col>
                    <xdr:colOff>638175</xdr:colOff>
                    <xdr:row>8</xdr:row>
                    <xdr:rowOff>219075</xdr:rowOff>
                  </to>
                </anchor>
              </controlPr>
            </control>
          </mc:Choice>
        </mc:AlternateContent>
        <mc:AlternateContent xmlns:mc="http://schemas.openxmlformats.org/markup-compatibility/2006">
          <mc:Choice Requires="x14">
            <control shapeId="9233" r:id="rId6" name="Check Box 17">
              <controlPr defaultSize="0" autoFill="0" autoLine="0" autoPict="0" altText="">
                <anchor moveWithCells="1">
                  <from>
                    <xdr:col>7</xdr:col>
                    <xdr:colOff>457200</xdr:colOff>
                    <xdr:row>15</xdr:row>
                    <xdr:rowOff>0</xdr:rowOff>
                  </from>
                  <to>
                    <xdr:col>7</xdr:col>
                    <xdr:colOff>676275</xdr:colOff>
                    <xdr:row>15</xdr:row>
                    <xdr:rowOff>219075</xdr:rowOff>
                  </to>
                </anchor>
              </controlPr>
            </control>
          </mc:Choice>
        </mc:AlternateContent>
        <mc:AlternateContent xmlns:mc="http://schemas.openxmlformats.org/markup-compatibility/2006">
          <mc:Choice Requires="x14">
            <control shapeId="9234" r:id="rId7" name="Check Box 18">
              <controlPr defaultSize="0" autoFill="0" autoLine="0" autoPict="0" altText="">
                <anchor moveWithCells="1">
                  <from>
                    <xdr:col>8</xdr:col>
                    <xdr:colOff>457200</xdr:colOff>
                    <xdr:row>15</xdr:row>
                    <xdr:rowOff>0</xdr:rowOff>
                  </from>
                  <to>
                    <xdr:col>8</xdr:col>
                    <xdr:colOff>676275</xdr:colOff>
                    <xdr:row>15</xdr:row>
                    <xdr:rowOff>219075</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S97"/>
  <sheetViews>
    <sheetView showGridLines="0" topLeftCell="B1" zoomScale="85" zoomScaleNormal="85" workbookViewId="0">
      <selection activeCell="E10" sqref="E10:K12"/>
    </sheetView>
  </sheetViews>
  <sheetFormatPr defaultColWidth="10" defaultRowHeight="15"/>
  <cols>
    <col min="1" max="1" width="4.5703125" style="66" customWidth="1"/>
    <col min="2" max="2" width="18.85546875" style="66" customWidth="1"/>
    <col min="3" max="3" width="33.140625" style="66" customWidth="1"/>
    <col min="4" max="4" width="32.42578125" style="66" customWidth="1"/>
    <col min="5" max="5" width="10.140625" style="66" customWidth="1"/>
    <col min="6" max="6" width="12.140625" style="66" customWidth="1"/>
    <col min="7" max="7" width="10.140625" style="66" customWidth="1"/>
    <col min="8" max="8" width="9.42578125" style="66" customWidth="1"/>
    <col min="9" max="9" width="8.42578125" style="66" customWidth="1"/>
    <col min="10" max="10" width="10.42578125" style="66" customWidth="1"/>
    <col min="11" max="11" width="10.85546875" style="66" customWidth="1"/>
    <col min="12" max="16384" width="10" style="66"/>
  </cols>
  <sheetData>
    <row r="1" spans="1:12">
      <c r="B1" s="74"/>
      <c r="C1" s="66" t="s">
        <v>198</v>
      </c>
      <c r="D1" s="75"/>
      <c r="E1" s="66" t="s">
        <v>199</v>
      </c>
      <c r="G1" s="139"/>
      <c r="H1" s="66" t="s">
        <v>200</v>
      </c>
      <c r="J1" s="77"/>
      <c r="K1" s="66" t="s">
        <v>201</v>
      </c>
    </row>
    <row r="2" spans="1:12">
      <c r="A2" s="69"/>
      <c r="B2" s="68"/>
      <c r="C2" s="68"/>
      <c r="D2" s="68"/>
      <c r="E2" s="68"/>
      <c r="F2" s="68"/>
      <c r="G2" s="68"/>
      <c r="H2" s="68"/>
      <c r="I2" s="68"/>
      <c r="J2" s="68"/>
      <c r="K2" s="65"/>
    </row>
    <row r="3" spans="1:12">
      <c r="A3" s="72"/>
      <c r="B3" s="883" t="s">
        <v>528</v>
      </c>
      <c r="C3" s="883"/>
      <c r="D3" s="883"/>
      <c r="E3" s="883"/>
      <c r="F3" s="883"/>
      <c r="G3" s="883"/>
      <c r="H3" s="883"/>
      <c r="I3" s="883"/>
      <c r="J3" s="883"/>
      <c r="K3" s="883"/>
      <c r="L3" s="106"/>
    </row>
    <row r="4" spans="1:12" ht="35.450000000000003" customHeight="1">
      <c r="A4" s="72"/>
      <c r="B4" s="884" t="s">
        <v>810</v>
      </c>
      <c r="C4" s="885"/>
      <c r="D4" s="885"/>
      <c r="E4" s="885"/>
      <c r="F4" s="885"/>
      <c r="G4" s="885"/>
      <c r="H4" s="885"/>
      <c r="I4" s="885"/>
      <c r="J4" s="885"/>
      <c r="K4" s="886"/>
      <c r="L4" s="107"/>
    </row>
    <row r="5" spans="1:12" ht="15" customHeight="1">
      <c r="A5" s="72"/>
      <c r="B5" s="875" t="s">
        <v>14</v>
      </c>
      <c r="C5" s="876"/>
      <c r="D5" s="876"/>
      <c r="E5" s="876"/>
      <c r="F5" s="876"/>
      <c r="G5" s="876"/>
      <c r="H5" s="876"/>
      <c r="I5" s="876"/>
      <c r="J5" s="876"/>
      <c r="K5" s="877"/>
      <c r="L5" s="107"/>
    </row>
    <row r="6" spans="1:12">
      <c r="A6" s="68"/>
      <c r="B6" s="199" t="s">
        <v>123</v>
      </c>
      <c r="C6" s="199" t="s">
        <v>124</v>
      </c>
      <c r="D6" s="199" t="s">
        <v>125</v>
      </c>
      <c r="E6" s="199" t="s">
        <v>126</v>
      </c>
      <c r="F6" s="199" t="s">
        <v>127</v>
      </c>
      <c r="G6" s="199" t="s">
        <v>137</v>
      </c>
      <c r="H6" s="199" t="s">
        <v>138</v>
      </c>
      <c r="I6" s="199" t="s">
        <v>139</v>
      </c>
      <c r="J6" s="199" t="s">
        <v>140</v>
      </c>
      <c r="K6" s="199" t="s">
        <v>141</v>
      </c>
      <c r="L6" s="108"/>
    </row>
    <row r="7" spans="1:12" ht="51">
      <c r="A7" s="109"/>
      <c r="B7" s="218" t="s">
        <v>20</v>
      </c>
      <c r="C7" s="218" t="s">
        <v>262</v>
      </c>
      <c r="D7" s="218" t="s">
        <v>527</v>
      </c>
      <c r="E7" s="218" t="s">
        <v>313</v>
      </c>
      <c r="F7" s="218" t="s">
        <v>589</v>
      </c>
      <c r="G7" s="218" t="s">
        <v>155</v>
      </c>
      <c r="H7" s="218" t="s">
        <v>157</v>
      </c>
      <c r="I7" s="218" t="s">
        <v>246</v>
      </c>
      <c r="J7" s="218" t="s">
        <v>159</v>
      </c>
      <c r="K7" s="218" t="s">
        <v>160</v>
      </c>
    </row>
    <row r="8" spans="1:12" ht="63.75">
      <c r="A8" s="72"/>
      <c r="B8" s="140" t="s">
        <v>128</v>
      </c>
      <c r="C8" s="140" t="s">
        <v>128</v>
      </c>
      <c r="D8" s="140" t="s">
        <v>397</v>
      </c>
      <c r="E8" s="145" t="s">
        <v>782</v>
      </c>
      <c r="F8" s="142"/>
      <c r="G8" s="143" t="s">
        <v>156</v>
      </c>
      <c r="H8" s="144" t="s">
        <v>158</v>
      </c>
      <c r="I8" s="145" t="s">
        <v>162</v>
      </c>
      <c r="J8" s="146"/>
      <c r="K8" s="143" t="s">
        <v>161</v>
      </c>
    </row>
    <row r="9" spans="1:12" ht="16.5" customHeight="1">
      <c r="A9" s="72"/>
      <c r="B9" s="279" t="s">
        <v>164</v>
      </c>
      <c r="C9" s="197" t="s">
        <v>414</v>
      </c>
      <c r="D9" s="197" t="s">
        <v>163</v>
      </c>
      <c r="E9" s="110"/>
      <c r="F9" s="111"/>
      <c r="G9" s="111"/>
      <c r="H9" s="878"/>
      <c r="I9" s="879"/>
      <c r="J9" s="112"/>
      <c r="K9" s="112"/>
    </row>
    <row r="10" spans="1:12" ht="39">
      <c r="A10" s="73"/>
      <c r="B10" s="147" t="s">
        <v>212</v>
      </c>
      <c r="C10" s="147" t="s">
        <v>213</v>
      </c>
      <c r="D10" s="282" t="s">
        <v>415</v>
      </c>
      <c r="E10" s="880"/>
      <c r="F10" s="880"/>
      <c r="G10" s="880"/>
      <c r="H10" s="880"/>
      <c r="I10" s="880"/>
      <c r="J10" s="880"/>
      <c r="K10" s="880"/>
    </row>
    <row r="11" spans="1:12" ht="15" customHeight="1">
      <c r="A11" s="73"/>
      <c r="B11" s="881">
        <v>11</v>
      </c>
      <c r="C11" s="881"/>
      <c r="D11" s="881"/>
      <c r="E11" s="880"/>
      <c r="F11" s="880"/>
      <c r="G11" s="880"/>
      <c r="H11" s="880"/>
      <c r="I11" s="880"/>
      <c r="J11" s="880"/>
      <c r="K11" s="880"/>
    </row>
    <row r="12" spans="1:12" ht="26.25">
      <c r="A12" s="73"/>
      <c r="B12" s="882" t="s">
        <v>265</v>
      </c>
      <c r="C12" s="882"/>
      <c r="D12" s="282" t="s">
        <v>416</v>
      </c>
      <c r="E12" s="880"/>
      <c r="F12" s="880"/>
      <c r="G12" s="880"/>
      <c r="H12" s="880"/>
      <c r="I12" s="880"/>
      <c r="J12" s="880"/>
      <c r="K12" s="880"/>
    </row>
    <row r="13" spans="1:12">
      <c r="A13" s="73"/>
      <c r="B13" s="875" t="s">
        <v>15</v>
      </c>
      <c r="C13" s="876"/>
      <c r="D13" s="876"/>
      <c r="E13" s="876"/>
      <c r="F13" s="876"/>
      <c r="G13" s="876"/>
      <c r="H13" s="876"/>
      <c r="I13" s="876"/>
      <c r="J13" s="876"/>
      <c r="K13" s="877"/>
    </row>
    <row r="14" spans="1:12">
      <c r="A14" s="73"/>
      <c r="B14" s="199" t="s">
        <v>123</v>
      </c>
      <c r="C14" s="199" t="s">
        <v>124</v>
      </c>
      <c r="D14" s="199" t="s">
        <v>125</v>
      </c>
      <c r="E14" s="199" t="s">
        <v>126</v>
      </c>
      <c r="F14" s="199" t="s">
        <v>127</v>
      </c>
      <c r="G14" s="199" t="s">
        <v>137</v>
      </c>
      <c r="H14" s="199" t="s">
        <v>138</v>
      </c>
      <c r="I14" s="199" t="s">
        <v>139</v>
      </c>
      <c r="J14" s="199" t="s">
        <v>140</v>
      </c>
      <c r="K14" s="199" t="s">
        <v>141</v>
      </c>
    </row>
    <row r="15" spans="1:12" ht="51">
      <c r="A15" s="73"/>
      <c r="B15" s="218" t="s">
        <v>20</v>
      </c>
      <c r="C15" s="218" t="s">
        <v>262</v>
      </c>
      <c r="D15" s="218" t="s">
        <v>527</v>
      </c>
      <c r="E15" s="218" t="s">
        <v>313</v>
      </c>
      <c r="F15" s="218" t="s">
        <v>589</v>
      </c>
      <c r="G15" s="218" t="s">
        <v>155</v>
      </c>
      <c r="H15" s="218" t="s">
        <v>157</v>
      </c>
      <c r="I15" s="218" t="s">
        <v>246</v>
      </c>
      <c r="J15" s="218" t="s">
        <v>159</v>
      </c>
      <c r="K15" s="218" t="s">
        <v>160</v>
      </c>
    </row>
    <row r="16" spans="1:12" ht="63.75">
      <c r="A16" s="73"/>
      <c r="B16" s="140" t="s">
        <v>128</v>
      </c>
      <c r="C16" s="140" t="s">
        <v>128</v>
      </c>
      <c r="D16" s="140" t="s">
        <v>397</v>
      </c>
      <c r="E16" s="145" t="s">
        <v>782</v>
      </c>
      <c r="F16" s="142"/>
      <c r="G16" s="143" t="s">
        <v>156</v>
      </c>
      <c r="H16" s="144" t="s">
        <v>158</v>
      </c>
      <c r="I16" s="145" t="s">
        <v>162</v>
      </c>
      <c r="J16" s="146"/>
      <c r="K16" s="143" t="s">
        <v>161</v>
      </c>
    </row>
    <row r="17" spans="1:11" ht="16.350000000000001" customHeight="1">
      <c r="A17" s="73"/>
      <c r="B17" s="279" t="s">
        <v>164</v>
      </c>
      <c r="C17" s="197" t="s">
        <v>414</v>
      </c>
      <c r="D17" s="197" t="s">
        <v>163</v>
      </c>
      <c r="E17" s="110"/>
      <c r="F17" s="111"/>
      <c r="G17" s="111"/>
      <c r="H17" s="878"/>
      <c r="I17" s="879"/>
      <c r="J17" s="112"/>
      <c r="K17" s="112"/>
    </row>
    <row r="18" spans="1:11" ht="39">
      <c r="A18" s="73"/>
      <c r="B18" s="147" t="s">
        <v>212</v>
      </c>
      <c r="C18" s="147" t="s">
        <v>213</v>
      </c>
      <c r="D18" s="282" t="s">
        <v>415</v>
      </c>
      <c r="E18" s="880"/>
      <c r="F18" s="880"/>
      <c r="G18" s="880"/>
      <c r="H18" s="880"/>
      <c r="I18" s="880"/>
      <c r="J18" s="880"/>
      <c r="K18" s="880"/>
    </row>
    <row r="19" spans="1:11">
      <c r="A19" s="73"/>
      <c r="B19" s="881">
        <v>11</v>
      </c>
      <c r="C19" s="881"/>
      <c r="D19" s="881"/>
      <c r="E19" s="880"/>
      <c r="F19" s="880"/>
      <c r="G19" s="880"/>
      <c r="H19" s="880"/>
      <c r="I19" s="880"/>
      <c r="J19" s="880"/>
      <c r="K19" s="880"/>
    </row>
    <row r="20" spans="1:11" ht="26.25">
      <c r="A20" s="73"/>
      <c r="B20" s="882" t="s">
        <v>266</v>
      </c>
      <c r="C20" s="882"/>
      <c r="D20" s="282" t="s">
        <v>416</v>
      </c>
      <c r="E20" s="880"/>
      <c r="F20" s="880"/>
      <c r="G20" s="880"/>
      <c r="H20" s="880"/>
      <c r="I20" s="880"/>
      <c r="J20" s="880"/>
      <c r="K20" s="880"/>
    </row>
    <row r="21" spans="1:11">
      <c r="A21" s="73"/>
      <c r="B21" s="73"/>
      <c r="C21" s="73"/>
      <c r="E21" s="73"/>
      <c r="F21" s="73"/>
      <c r="G21" s="73"/>
      <c r="H21" s="73"/>
      <c r="I21" s="73"/>
      <c r="J21" s="73"/>
      <c r="K21" s="65"/>
    </row>
    <row r="22" spans="1:11">
      <c r="A22" s="73"/>
      <c r="B22" s="427" t="s">
        <v>395</v>
      </c>
      <c r="C22" s="73"/>
      <c r="D22" s="112"/>
      <c r="E22" s="73"/>
      <c r="F22" s="73"/>
      <c r="G22" s="73"/>
      <c r="H22" s="73"/>
      <c r="I22" s="73"/>
      <c r="J22" s="73"/>
      <c r="K22" s="65"/>
    </row>
    <row r="23" spans="1:11">
      <c r="A23" s="73"/>
      <c r="B23" s="285" t="s">
        <v>396</v>
      </c>
      <c r="C23" s="73"/>
      <c r="E23" s="73"/>
      <c r="F23" s="73"/>
      <c r="G23" s="73"/>
      <c r="H23" s="73"/>
      <c r="I23" s="73"/>
      <c r="J23" s="73"/>
      <c r="K23" s="65"/>
    </row>
    <row r="24" spans="1:11">
      <c r="A24" s="73"/>
      <c r="C24" s="73"/>
      <c r="E24" s="73"/>
      <c r="F24" s="73"/>
      <c r="G24" s="73"/>
      <c r="H24" s="73"/>
      <c r="I24" s="73"/>
      <c r="J24" s="73"/>
      <c r="K24" s="65"/>
    </row>
    <row r="25" spans="1:11">
      <c r="A25" s="73"/>
      <c r="C25" s="73"/>
      <c r="E25" s="73"/>
      <c r="F25" s="73"/>
      <c r="G25" s="73"/>
      <c r="H25" s="73"/>
      <c r="I25" s="73"/>
      <c r="J25" s="73"/>
      <c r="K25" s="65"/>
    </row>
    <row r="26" spans="1:11">
      <c r="A26" s="65"/>
      <c r="B26" s="228" t="s">
        <v>772</v>
      </c>
      <c r="C26" s="228"/>
      <c r="D26" s="228" t="s">
        <v>146</v>
      </c>
      <c r="E26" s="228" t="s">
        <v>165</v>
      </c>
      <c r="F26" s="229"/>
      <c r="G26" s="229"/>
      <c r="H26" s="65"/>
      <c r="I26" s="65"/>
      <c r="J26" s="65"/>
    </row>
    <row r="27" spans="1:11">
      <c r="A27" s="65"/>
      <c r="B27" s="541" t="s">
        <v>757</v>
      </c>
      <c r="C27" s="542" t="s">
        <v>775</v>
      </c>
      <c r="D27" s="543" t="s">
        <v>147</v>
      </c>
      <c r="E27" s="543" t="s">
        <v>383</v>
      </c>
      <c r="F27" s="544"/>
      <c r="G27" s="543"/>
      <c r="H27" s="328"/>
      <c r="I27" s="65"/>
      <c r="J27" s="65"/>
    </row>
    <row r="28" spans="1:11">
      <c r="A28" s="65"/>
      <c r="B28" s="541" t="s">
        <v>758</v>
      </c>
      <c r="C28" s="542" t="s">
        <v>773</v>
      </c>
      <c r="D28" s="543" t="s">
        <v>148</v>
      </c>
      <c r="E28" s="543" t="s">
        <v>384</v>
      </c>
      <c r="F28" s="544"/>
      <c r="G28" s="543"/>
      <c r="H28" s="328"/>
      <c r="I28" s="65"/>
      <c r="J28" s="65"/>
    </row>
    <row r="29" spans="1:11">
      <c r="A29" s="65"/>
      <c r="B29" s="541" t="s">
        <v>759</v>
      </c>
      <c r="C29" s="542" t="s">
        <v>774</v>
      </c>
      <c r="D29" s="543" t="s">
        <v>149</v>
      </c>
      <c r="E29" s="543" t="s">
        <v>166</v>
      </c>
      <c r="F29" s="544"/>
      <c r="G29" s="543"/>
      <c r="H29" s="328"/>
      <c r="I29" s="65"/>
      <c r="J29" s="65"/>
    </row>
    <row r="30" spans="1:11">
      <c r="B30" s="541" t="s">
        <v>761</v>
      </c>
      <c r="C30" s="542" t="s">
        <v>778</v>
      </c>
      <c r="D30" s="543" t="s">
        <v>150</v>
      </c>
      <c r="E30" s="543" t="s">
        <v>385</v>
      </c>
      <c r="F30" s="544"/>
      <c r="G30" s="544"/>
      <c r="H30" s="329"/>
    </row>
    <row r="31" spans="1:11">
      <c r="B31" s="541" t="s">
        <v>762</v>
      </c>
      <c r="C31" s="542" t="s">
        <v>694</v>
      </c>
      <c r="D31" s="543" t="s">
        <v>151</v>
      </c>
      <c r="E31" s="543" t="s">
        <v>386</v>
      </c>
      <c r="F31" s="544"/>
      <c r="G31" s="544"/>
      <c r="H31" s="329"/>
    </row>
    <row r="32" spans="1:11">
      <c r="B32" s="541" t="s">
        <v>763</v>
      </c>
      <c r="C32" s="542" t="s">
        <v>774</v>
      </c>
      <c r="D32" s="543" t="s">
        <v>152</v>
      </c>
      <c r="E32" s="543" t="s">
        <v>167</v>
      </c>
      <c r="F32" s="544"/>
      <c r="G32" s="544"/>
      <c r="H32" s="329"/>
    </row>
    <row r="33" spans="2:19">
      <c r="B33" s="541" t="s">
        <v>764</v>
      </c>
      <c r="C33" s="542" t="s">
        <v>781</v>
      </c>
      <c r="D33" s="543" t="s">
        <v>153</v>
      </c>
      <c r="E33" s="543" t="s">
        <v>167</v>
      </c>
      <c r="F33" s="544"/>
      <c r="G33" s="544"/>
      <c r="H33" s="329"/>
    </row>
    <row r="34" spans="2:19">
      <c r="B34" s="541" t="s">
        <v>765</v>
      </c>
      <c r="C34" s="542" t="s">
        <v>776</v>
      </c>
      <c r="D34" s="543" t="s">
        <v>154</v>
      </c>
      <c r="E34" s="543" t="s">
        <v>168</v>
      </c>
      <c r="F34" s="544"/>
      <c r="G34" s="544"/>
      <c r="H34" s="329"/>
    </row>
    <row r="35" spans="2:19">
      <c r="B35" s="541" t="s">
        <v>766</v>
      </c>
      <c r="C35" s="542" t="s">
        <v>777</v>
      </c>
      <c r="D35" s="543" t="s">
        <v>382</v>
      </c>
      <c r="E35" s="543" t="s">
        <v>381</v>
      </c>
      <c r="F35" s="544"/>
      <c r="G35" s="544"/>
      <c r="H35" s="329"/>
    </row>
    <row r="36" spans="2:19">
      <c r="B36" s="541" t="s">
        <v>767</v>
      </c>
      <c r="C36" s="542" t="s">
        <v>779</v>
      </c>
      <c r="D36" s="330"/>
      <c r="E36" s="328"/>
      <c r="F36" s="329"/>
      <c r="G36" s="329"/>
      <c r="H36" s="329"/>
    </row>
    <row r="37" spans="2:19">
      <c r="B37" s="541" t="s">
        <v>768</v>
      </c>
      <c r="C37" s="542" t="s">
        <v>780</v>
      </c>
      <c r="D37" s="500" t="s">
        <v>756</v>
      </c>
      <c r="E37" s="73"/>
      <c r="F37" s="492"/>
      <c r="G37" s="492"/>
      <c r="H37" s="73"/>
      <c r="I37" s="493"/>
      <c r="J37" s="73"/>
      <c r="K37" s="73"/>
      <c r="L37" s="112"/>
      <c r="M37" s="112"/>
      <c r="N37" s="112"/>
      <c r="O37" s="112"/>
      <c r="P37" s="112"/>
      <c r="Q37" s="112"/>
      <c r="R37" s="112"/>
      <c r="S37" s="112"/>
    </row>
    <row r="38" spans="2:19" ht="15" customHeight="1">
      <c r="B38" s="541" t="s">
        <v>769</v>
      </c>
      <c r="C38" s="542" t="s">
        <v>738</v>
      </c>
      <c r="D38" s="539" t="s">
        <v>757</v>
      </c>
      <c r="E38" s="73"/>
      <c r="F38" s="73"/>
      <c r="G38" s="73"/>
      <c r="H38" s="73"/>
      <c r="I38" s="493"/>
      <c r="J38" s="73"/>
      <c r="K38" s="73"/>
      <c r="L38" s="112"/>
      <c r="M38" s="112"/>
      <c r="N38" s="112"/>
      <c r="O38" s="112"/>
      <c r="P38" s="112"/>
      <c r="Q38" s="112"/>
      <c r="R38" s="112"/>
      <c r="S38" s="112"/>
    </row>
    <row r="39" spans="2:19">
      <c r="B39" s="541" t="s">
        <v>770</v>
      </c>
      <c r="C39" s="542" t="s">
        <v>719</v>
      </c>
      <c r="D39" s="539" t="s">
        <v>758</v>
      </c>
      <c r="E39" s="73"/>
      <c r="F39" s="73"/>
      <c r="G39" s="73"/>
      <c r="H39" s="73"/>
      <c r="I39" s="493"/>
      <c r="J39" s="73"/>
      <c r="K39" s="73"/>
      <c r="L39" s="112"/>
      <c r="M39" s="112"/>
      <c r="N39" s="112"/>
      <c r="O39" s="112"/>
      <c r="P39" s="112"/>
      <c r="Q39" s="112"/>
      <c r="R39" s="112"/>
      <c r="S39" s="112"/>
    </row>
    <row r="40" spans="2:19">
      <c r="B40" s="541" t="s">
        <v>771</v>
      </c>
      <c r="C40" s="542" t="s">
        <v>720</v>
      </c>
      <c r="D40" s="496"/>
      <c r="E40" s="73"/>
      <c r="F40" s="73"/>
      <c r="G40" s="73"/>
      <c r="H40" s="73"/>
      <c r="I40" s="493"/>
      <c r="J40" s="73"/>
      <c r="K40" s="73"/>
      <c r="L40" s="112"/>
      <c r="M40" s="112"/>
      <c r="N40" s="112"/>
      <c r="O40" s="112"/>
      <c r="P40" s="112"/>
      <c r="Q40" s="112"/>
      <c r="R40" s="112"/>
      <c r="S40" s="112"/>
    </row>
    <row r="41" spans="2:19">
      <c r="B41" s="499"/>
      <c r="C41" s="499"/>
      <c r="D41" s="497" t="s">
        <v>756</v>
      </c>
      <c r="E41" s="73"/>
      <c r="F41" s="73"/>
      <c r="G41" s="73"/>
      <c r="H41" s="73"/>
      <c r="I41" s="493"/>
      <c r="J41" s="73"/>
      <c r="K41" s="73"/>
      <c r="L41" s="112"/>
      <c r="M41" s="112"/>
      <c r="N41" s="112"/>
      <c r="O41" s="112"/>
      <c r="P41" s="112"/>
      <c r="Q41" s="112"/>
      <c r="R41" s="112"/>
      <c r="S41" s="112"/>
    </row>
    <row r="42" spans="2:19">
      <c r="B42" s="499"/>
      <c r="C42" s="499"/>
      <c r="D42" s="534" t="s">
        <v>759</v>
      </c>
      <c r="E42" s="73"/>
      <c r="F42" s="73"/>
      <c r="G42" s="73"/>
      <c r="H42" s="73"/>
      <c r="I42" s="493"/>
      <c r="J42" s="73"/>
      <c r="K42" s="73"/>
      <c r="L42" s="112"/>
      <c r="M42" s="112"/>
      <c r="N42" s="112"/>
      <c r="O42" s="112"/>
      <c r="P42" s="112"/>
      <c r="Q42" s="112"/>
      <c r="R42" s="112"/>
      <c r="S42" s="112"/>
    </row>
    <row r="43" spans="2:19">
      <c r="B43" s="499"/>
      <c r="C43" s="499"/>
      <c r="D43" s="496"/>
      <c r="E43" s="73"/>
      <c r="F43" s="73"/>
      <c r="G43" s="73"/>
      <c r="H43" s="73"/>
      <c r="I43" s="493"/>
      <c r="J43" s="73"/>
      <c r="K43" s="73"/>
      <c r="L43" s="112"/>
      <c r="M43" s="112"/>
      <c r="N43" s="112"/>
      <c r="O43" s="112"/>
      <c r="P43" s="112"/>
      <c r="Q43" s="112"/>
      <c r="R43" s="112"/>
      <c r="S43" s="112"/>
    </row>
    <row r="44" spans="2:19">
      <c r="B44" s="499"/>
      <c r="C44" s="499"/>
      <c r="D44" s="497" t="s">
        <v>756</v>
      </c>
      <c r="E44" s="73"/>
      <c r="F44" s="73"/>
      <c r="G44" s="73"/>
      <c r="H44" s="73"/>
      <c r="I44" s="493"/>
      <c r="J44" s="73"/>
      <c r="K44" s="73"/>
      <c r="L44" s="112"/>
      <c r="M44" s="112"/>
      <c r="N44" s="112"/>
      <c r="O44" s="112"/>
      <c r="P44" s="112"/>
      <c r="Q44" s="112"/>
      <c r="R44" s="112"/>
      <c r="S44" s="112"/>
    </row>
    <row r="45" spans="2:19">
      <c r="B45" s="499"/>
      <c r="C45" s="499"/>
      <c r="D45" s="540" t="s">
        <v>758</v>
      </c>
      <c r="E45" s="73"/>
      <c r="F45" s="73"/>
      <c r="G45" s="73"/>
      <c r="H45" s="73"/>
      <c r="I45" s="493"/>
      <c r="J45" s="73"/>
      <c r="K45" s="73"/>
      <c r="L45" s="112"/>
      <c r="M45" s="112"/>
      <c r="N45" s="112"/>
      <c r="O45" s="112"/>
      <c r="P45" s="112"/>
      <c r="Q45" s="112"/>
      <c r="R45" s="112"/>
      <c r="S45" s="112"/>
    </row>
    <row r="46" spans="2:19">
      <c r="B46" s="499"/>
      <c r="C46" s="499"/>
      <c r="D46" s="496"/>
      <c r="E46" s="73"/>
      <c r="F46" s="73"/>
      <c r="G46" s="73"/>
      <c r="H46" s="73"/>
      <c r="I46" s="493"/>
      <c r="J46" s="73"/>
      <c r="K46" s="73"/>
      <c r="L46" s="112"/>
      <c r="M46" s="112"/>
      <c r="N46" s="112"/>
      <c r="O46" s="112"/>
      <c r="P46" s="112"/>
      <c r="Q46" s="112"/>
      <c r="R46" s="112"/>
      <c r="S46" s="112"/>
    </row>
    <row r="47" spans="2:19">
      <c r="B47" s="499"/>
      <c r="C47" s="499"/>
      <c r="D47" s="497" t="s">
        <v>756</v>
      </c>
      <c r="E47" s="73"/>
      <c r="F47" s="73"/>
      <c r="G47" s="73"/>
      <c r="H47" s="73"/>
      <c r="I47" s="493"/>
      <c r="J47" s="73"/>
      <c r="K47" s="73"/>
      <c r="L47" s="112"/>
      <c r="M47" s="112"/>
      <c r="N47" s="112"/>
      <c r="O47" s="112"/>
      <c r="P47" s="112"/>
      <c r="Q47" s="112"/>
      <c r="R47" s="112"/>
      <c r="S47" s="112"/>
    </row>
    <row r="48" spans="2:19">
      <c r="B48" s="499"/>
      <c r="C48" s="499"/>
      <c r="D48" s="534" t="s">
        <v>759</v>
      </c>
      <c r="E48" s="73"/>
      <c r="F48" s="73"/>
      <c r="G48" s="73"/>
      <c r="H48" s="73"/>
      <c r="I48" s="493"/>
      <c r="J48" s="73"/>
      <c r="K48" s="73"/>
      <c r="L48" s="112"/>
      <c r="M48" s="112"/>
      <c r="N48" s="112"/>
      <c r="O48" s="112"/>
      <c r="P48" s="112"/>
      <c r="Q48" s="112"/>
      <c r="R48" s="112"/>
      <c r="S48" s="112"/>
    </row>
    <row r="49" spans="2:19">
      <c r="B49" s="499"/>
      <c r="C49" s="499"/>
      <c r="D49" s="534" t="s">
        <v>758</v>
      </c>
      <c r="E49" s="73"/>
      <c r="F49" s="73"/>
      <c r="G49" s="73"/>
      <c r="H49" s="73"/>
      <c r="I49" s="493"/>
      <c r="J49" s="73"/>
      <c r="K49" s="73"/>
      <c r="L49" s="112"/>
      <c r="M49" s="112"/>
      <c r="N49" s="112"/>
      <c r="O49" s="112"/>
      <c r="P49" s="112"/>
      <c r="Q49" s="112"/>
      <c r="R49" s="112"/>
      <c r="S49" s="112"/>
    </row>
    <row r="50" spans="2:19">
      <c r="B50" s="499"/>
      <c r="C50" s="499"/>
      <c r="D50" s="496"/>
      <c r="E50" s="73"/>
      <c r="F50" s="73"/>
      <c r="G50" s="73"/>
      <c r="H50" s="73"/>
      <c r="I50" s="493"/>
      <c r="J50" s="73"/>
      <c r="K50" s="73"/>
      <c r="L50" s="112"/>
      <c r="M50" s="112"/>
      <c r="N50" s="112"/>
      <c r="O50" s="112"/>
      <c r="P50" s="112"/>
      <c r="Q50" s="112"/>
      <c r="R50" s="112"/>
      <c r="S50" s="112"/>
    </row>
    <row r="51" spans="2:19">
      <c r="B51" s="499"/>
      <c r="C51" s="499"/>
      <c r="D51" s="497" t="s">
        <v>756</v>
      </c>
      <c r="E51" s="73"/>
      <c r="F51" s="73"/>
      <c r="G51" s="73"/>
      <c r="H51" s="73"/>
      <c r="I51" s="493"/>
      <c r="J51" s="73"/>
      <c r="K51" s="73"/>
      <c r="L51" s="112"/>
      <c r="M51" s="112"/>
      <c r="N51" s="112"/>
      <c r="O51" s="112"/>
      <c r="P51" s="112"/>
      <c r="Q51" s="112"/>
      <c r="R51" s="112"/>
      <c r="S51" s="112"/>
    </row>
    <row r="52" spans="2:19">
      <c r="B52" s="499"/>
      <c r="C52" s="499"/>
      <c r="D52" s="534" t="s">
        <v>761</v>
      </c>
      <c r="E52" s="73"/>
      <c r="F52" s="73"/>
      <c r="G52" s="73"/>
      <c r="H52" s="73"/>
      <c r="I52" s="493"/>
      <c r="J52" s="73"/>
      <c r="K52" s="73"/>
      <c r="L52" s="112"/>
      <c r="M52" s="112"/>
      <c r="N52" s="112"/>
      <c r="O52" s="112"/>
      <c r="P52" s="112"/>
      <c r="Q52" s="112"/>
      <c r="R52" s="112"/>
      <c r="S52" s="112"/>
    </row>
    <row r="53" spans="2:19">
      <c r="B53" s="499"/>
      <c r="C53" s="499"/>
      <c r="D53" s="496"/>
      <c r="E53" s="73"/>
      <c r="F53" s="73"/>
      <c r="G53" s="73"/>
      <c r="H53" s="73"/>
      <c r="I53" s="493"/>
      <c r="J53" s="73"/>
      <c r="K53" s="73"/>
      <c r="L53" s="112"/>
      <c r="M53" s="112"/>
      <c r="N53" s="112"/>
      <c r="O53" s="112"/>
      <c r="P53" s="112"/>
      <c r="Q53" s="112"/>
      <c r="R53" s="112"/>
      <c r="S53" s="112"/>
    </row>
    <row r="54" spans="2:19">
      <c r="B54" s="499"/>
      <c r="C54" s="499"/>
      <c r="D54" s="497" t="s">
        <v>756</v>
      </c>
      <c r="E54" s="73"/>
      <c r="F54" s="73"/>
      <c r="G54" s="73"/>
      <c r="H54" s="73"/>
      <c r="I54" s="493"/>
      <c r="J54" s="73"/>
      <c r="K54" s="73"/>
      <c r="L54" s="112"/>
      <c r="M54" s="112"/>
      <c r="N54" s="112"/>
      <c r="O54" s="112"/>
      <c r="P54" s="112"/>
      <c r="Q54" s="112"/>
      <c r="R54" s="112"/>
      <c r="S54" s="112"/>
    </row>
    <row r="55" spans="2:19">
      <c r="B55" s="499"/>
      <c r="C55" s="499"/>
      <c r="D55" s="534" t="s">
        <v>757</v>
      </c>
      <c r="E55" s="73"/>
      <c r="F55" s="73"/>
      <c r="G55" s="73"/>
      <c r="H55" s="73"/>
      <c r="I55" s="493"/>
      <c r="J55" s="73"/>
      <c r="K55" s="73"/>
      <c r="L55" s="112"/>
      <c r="M55" s="112"/>
      <c r="N55" s="112"/>
      <c r="O55" s="112"/>
      <c r="P55" s="112"/>
      <c r="Q55" s="112"/>
      <c r="R55" s="112"/>
      <c r="S55" s="112"/>
    </row>
    <row r="56" spans="2:19">
      <c r="B56" s="499"/>
      <c r="C56" s="499"/>
      <c r="D56" s="496"/>
      <c r="E56" s="73"/>
      <c r="F56" s="73"/>
      <c r="G56" s="73"/>
      <c r="H56" s="73"/>
      <c r="I56" s="493"/>
      <c r="J56" s="73"/>
      <c r="K56" s="73"/>
      <c r="L56" s="112"/>
      <c r="M56" s="112"/>
      <c r="N56" s="112"/>
      <c r="O56" s="112"/>
      <c r="P56" s="112"/>
      <c r="Q56" s="112"/>
      <c r="R56" s="112"/>
      <c r="S56" s="112"/>
    </row>
    <row r="57" spans="2:19">
      <c r="B57" s="499"/>
      <c r="C57" s="499"/>
      <c r="D57" s="497" t="s">
        <v>756</v>
      </c>
      <c r="E57" s="73"/>
      <c r="F57" s="73"/>
      <c r="G57" s="73"/>
      <c r="H57" s="73"/>
      <c r="I57" s="493"/>
      <c r="J57" s="73"/>
      <c r="K57" s="73"/>
      <c r="L57" s="112"/>
      <c r="M57" s="112"/>
      <c r="N57" s="112"/>
      <c r="O57" s="112"/>
      <c r="P57" s="112"/>
      <c r="Q57" s="112"/>
      <c r="R57" s="112"/>
      <c r="S57" s="112"/>
    </row>
    <row r="58" spans="2:19">
      <c r="B58" s="499"/>
      <c r="C58" s="499"/>
      <c r="D58" s="534" t="s">
        <v>762</v>
      </c>
      <c r="E58" s="73"/>
      <c r="F58" s="73"/>
      <c r="G58" s="73"/>
      <c r="H58" s="73"/>
      <c r="I58" s="493"/>
      <c r="J58" s="73"/>
      <c r="K58" s="73"/>
      <c r="L58" s="112"/>
      <c r="M58" s="112"/>
      <c r="N58" s="112"/>
      <c r="O58" s="112"/>
      <c r="P58" s="112"/>
      <c r="Q58" s="112"/>
      <c r="R58" s="112"/>
      <c r="S58" s="112"/>
    </row>
    <row r="59" spans="2:19">
      <c r="B59" s="499"/>
      <c r="C59" s="499"/>
      <c r="D59" s="496"/>
      <c r="E59" s="73"/>
      <c r="F59" s="73"/>
      <c r="G59" s="73"/>
      <c r="H59" s="73"/>
      <c r="I59" s="493"/>
      <c r="J59" s="73"/>
      <c r="K59" s="73"/>
      <c r="L59" s="112"/>
      <c r="M59" s="112"/>
      <c r="N59" s="112"/>
      <c r="O59" s="112"/>
      <c r="P59" s="112"/>
      <c r="Q59" s="112"/>
      <c r="R59" s="112"/>
      <c r="S59" s="112"/>
    </row>
    <row r="60" spans="2:19">
      <c r="B60" s="499"/>
      <c r="C60" s="499"/>
      <c r="D60" s="497" t="s">
        <v>756</v>
      </c>
      <c r="E60" s="73"/>
      <c r="F60" s="73"/>
      <c r="G60" s="73"/>
      <c r="H60" s="73"/>
      <c r="I60" s="493"/>
      <c r="J60" s="73"/>
      <c r="K60" s="73"/>
      <c r="L60" s="112"/>
      <c r="M60" s="112"/>
      <c r="N60" s="112"/>
      <c r="O60" s="112"/>
      <c r="P60" s="112"/>
      <c r="Q60" s="112"/>
      <c r="R60" s="112"/>
      <c r="S60" s="112"/>
    </row>
    <row r="61" spans="2:19">
      <c r="B61" s="499"/>
      <c r="C61" s="499"/>
      <c r="D61" s="534" t="s">
        <v>763</v>
      </c>
      <c r="E61" s="73"/>
      <c r="F61" s="73"/>
      <c r="G61" s="73"/>
      <c r="H61" s="73"/>
      <c r="I61" s="493"/>
      <c r="J61" s="73"/>
      <c r="K61" s="73"/>
      <c r="L61" s="112"/>
      <c r="M61" s="112"/>
      <c r="N61" s="112"/>
      <c r="O61" s="112"/>
      <c r="P61" s="112"/>
      <c r="Q61" s="112"/>
      <c r="R61" s="112"/>
      <c r="S61" s="112"/>
    </row>
    <row r="62" spans="2:19">
      <c r="B62" s="499"/>
      <c r="C62" s="499"/>
      <c r="D62" s="496"/>
      <c r="E62" s="73"/>
      <c r="F62" s="73"/>
      <c r="G62" s="73"/>
      <c r="H62" s="73"/>
      <c r="I62" s="493"/>
      <c r="J62" s="73"/>
      <c r="K62" s="73"/>
      <c r="L62" s="112"/>
      <c r="M62" s="112"/>
      <c r="N62" s="112"/>
      <c r="O62" s="112"/>
      <c r="P62" s="112"/>
      <c r="Q62" s="112"/>
      <c r="R62" s="112"/>
      <c r="S62" s="112"/>
    </row>
    <row r="63" spans="2:19">
      <c r="B63" s="499"/>
      <c r="C63" s="499"/>
      <c r="D63" s="497" t="s">
        <v>756</v>
      </c>
      <c r="E63" s="73"/>
      <c r="F63" s="73"/>
      <c r="G63" s="73"/>
      <c r="H63" s="73"/>
      <c r="I63" s="493"/>
      <c r="J63" s="73"/>
      <c r="K63" s="73"/>
      <c r="L63" s="112"/>
      <c r="M63" s="112"/>
      <c r="N63" s="112"/>
      <c r="O63" s="112"/>
      <c r="P63" s="112"/>
      <c r="Q63" s="112"/>
      <c r="R63" s="112"/>
      <c r="S63" s="112"/>
    </row>
    <row r="64" spans="2:19" ht="15" customHeight="1">
      <c r="B64" s="499"/>
      <c r="C64" s="499"/>
      <c r="D64" s="534" t="s">
        <v>764</v>
      </c>
      <c r="E64" s="73"/>
      <c r="F64" s="73"/>
      <c r="G64" s="73"/>
      <c r="H64" s="73"/>
      <c r="I64" s="493"/>
      <c r="J64" s="73"/>
      <c r="K64" s="73"/>
      <c r="L64" s="112"/>
      <c r="M64" s="112"/>
      <c r="N64" s="112"/>
      <c r="O64" s="112"/>
      <c r="P64" s="112"/>
      <c r="Q64" s="112"/>
      <c r="R64" s="112"/>
      <c r="S64" s="112"/>
    </row>
    <row r="65" spans="2:19">
      <c r="B65" s="499"/>
      <c r="C65" s="499"/>
      <c r="D65" s="496"/>
      <c r="E65" s="73"/>
      <c r="F65" s="73"/>
      <c r="G65" s="73"/>
      <c r="H65" s="73"/>
      <c r="I65" s="493"/>
      <c r="J65" s="73"/>
      <c r="K65" s="73"/>
      <c r="L65" s="112"/>
      <c r="M65" s="112"/>
      <c r="N65" s="112"/>
      <c r="O65" s="112"/>
      <c r="P65" s="112"/>
      <c r="Q65" s="112"/>
      <c r="R65" s="112"/>
      <c r="S65" s="112"/>
    </row>
    <row r="66" spans="2:19">
      <c r="B66" s="499"/>
      <c r="C66" s="499"/>
      <c r="D66" s="497" t="s">
        <v>756</v>
      </c>
      <c r="E66" s="73"/>
      <c r="F66" s="73"/>
      <c r="G66" s="73"/>
      <c r="H66" s="73"/>
      <c r="I66" s="493"/>
      <c r="J66" s="73"/>
      <c r="K66" s="73"/>
      <c r="L66" s="112"/>
      <c r="M66" s="112"/>
      <c r="N66" s="112"/>
      <c r="O66" s="112"/>
      <c r="P66" s="112"/>
      <c r="Q66" s="112"/>
      <c r="R66" s="112"/>
      <c r="S66" s="112"/>
    </row>
    <row r="67" spans="2:19">
      <c r="C67" s="112"/>
      <c r="D67" s="534" t="s">
        <v>765</v>
      </c>
      <c r="E67" s="73"/>
      <c r="F67" s="73"/>
      <c r="G67" s="73"/>
      <c r="H67" s="73"/>
      <c r="I67" s="493"/>
      <c r="J67" s="73"/>
      <c r="K67" s="73"/>
      <c r="L67" s="112"/>
      <c r="M67" s="112"/>
      <c r="N67" s="112"/>
      <c r="O67" s="112"/>
      <c r="P67" s="112"/>
      <c r="Q67" s="112"/>
      <c r="R67" s="112"/>
      <c r="S67" s="112"/>
    </row>
    <row r="68" spans="2:19">
      <c r="C68" s="112"/>
      <c r="D68" s="496"/>
      <c r="E68" s="73"/>
      <c r="F68" s="73"/>
      <c r="G68" s="73"/>
      <c r="H68" s="73"/>
      <c r="I68" s="493"/>
      <c r="J68" s="73"/>
      <c r="K68" s="73"/>
      <c r="L68" s="112"/>
      <c r="M68" s="112"/>
      <c r="N68" s="112"/>
      <c r="O68" s="112"/>
      <c r="P68" s="112"/>
      <c r="Q68" s="112"/>
      <c r="R68" s="112"/>
      <c r="S68" s="112"/>
    </row>
    <row r="69" spans="2:19">
      <c r="C69" s="112"/>
      <c r="D69" s="497" t="s">
        <v>756</v>
      </c>
      <c r="E69" s="494"/>
      <c r="F69" s="494"/>
      <c r="G69" s="494"/>
      <c r="H69" s="494"/>
      <c r="I69" s="495"/>
      <c r="J69" s="494"/>
      <c r="K69" s="73"/>
      <c r="L69" s="112"/>
      <c r="M69" s="112"/>
      <c r="N69" s="112"/>
      <c r="O69" s="112"/>
      <c r="P69" s="112"/>
      <c r="Q69" s="112"/>
      <c r="R69" s="112"/>
      <c r="S69" s="112"/>
    </row>
    <row r="70" spans="2:19">
      <c r="C70" s="112"/>
      <c r="D70" s="534" t="s">
        <v>757</v>
      </c>
      <c r="E70" s="494"/>
      <c r="F70" s="494"/>
      <c r="G70" s="494"/>
      <c r="H70" s="494"/>
      <c r="I70" s="495"/>
      <c r="J70" s="494"/>
      <c r="K70" s="73"/>
      <c r="L70" s="112"/>
      <c r="M70" s="112"/>
      <c r="N70" s="112"/>
      <c r="O70" s="112"/>
      <c r="P70" s="112"/>
      <c r="Q70" s="112"/>
      <c r="R70" s="112"/>
      <c r="S70" s="112"/>
    </row>
    <row r="71" spans="2:19">
      <c r="C71" s="112"/>
      <c r="D71" s="534" t="s">
        <v>766</v>
      </c>
      <c r="E71" s="73"/>
      <c r="F71" s="73"/>
      <c r="G71" s="73"/>
      <c r="H71" s="73"/>
      <c r="I71" s="493"/>
      <c r="J71" s="73"/>
      <c r="K71" s="73"/>
      <c r="L71" s="112"/>
      <c r="M71" s="112"/>
      <c r="N71" s="112"/>
      <c r="O71" s="112"/>
      <c r="P71" s="112"/>
      <c r="Q71" s="112"/>
      <c r="R71" s="112"/>
      <c r="S71" s="112"/>
    </row>
    <row r="72" spans="2:19">
      <c r="C72" s="112"/>
      <c r="D72" s="498"/>
      <c r="E72" s="73"/>
      <c r="F72" s="73"/>
      <c r="G72" s="73"/>
      <c r="H72" s="73"/>
      <c r="I72" s="493"/>
      <c r="J72" s="73"/>
      <c r="K72" s="73"/>
      <c r="L72" s="112"/>
      <c r="M72" s="112"/>
      <c r="N72" s="112"/>
      <c r="O72" s="112"/>
      <c r="P72" s="112"/>
      <c r="Q72" s="112"/>
      <c r="R72" s="112"/>
      <c r="S72" s="112"/>
    </row>
    <row r="73" spans="2:19">
      <c r="C73" s="112"/>
      <c r="D73" s="497" t="s">
        <v>756</v>
      </c>
      <c r="E73" s="73"/>
      <c r="F73" s="73"/>
      <c r="G73" s="73"/>
      <c r="H73" s="73"/>
      <c r="I73" s="493"/>
      <c r="J73" s="73"/>
      <c r="K73" s="73"/>
      <c r="L73" s="112"/>
      <c r="M73" s="112"/>
      <c r="N73" s="112"/>
      <c r="O73" s="112"/>
      <c r="P73" s="112"/>
      <c r="Q73" s="112"/>
      <c r="R73" s="112"/>
      <c r="S73" s="112"/>
    </row>
    <row r="74" spans="2:19">
      <c r="C74" s="112"/>
      <c r="D74" s="534" t="s">
        <v>767</v>
      </c>
      <c r="E74" s="73"/>
      <c r="F74" s="73"/>
      <c r="G74" s="73"/>
      <c r="H74" s="73"/>
      <c r="I74" s="493"/>
      <c r="J74" s="73"/>
      <c r="K74" s="73"/>
      <c r="L74" s="112"/>
      <c r="M74" s="112"/>
      <c r="N74" s="112"/>
      <c r="O74" s="112"/>
      <c r="P74" s="112"/>
      <c r="Q74" s="112"/>
      <c r="R74" s="112"/>
      <c r="S74" s="112"/>
    </row>
    <row r="75" spans="2:19">
      <c r="C75" s="112"/>
      <c r="D75" s="534" t="s">
        <v>768</v>
      </c>
      <c r="E75" s="73"/>
      <c r="F75" s="73"/>
      <c r="G75" s="73"/>
      <c r="H75" s="73"/>
      <c r="I75" s="493"/>
      <c r="J75" s="73"/>
      <c r="K75" s="73"/>
      <c r="L75" s="112"/>
      <c r="M75" s="112"/>
      <c r="N75" s="112"/>
      <c r="O75" s="112"/>
      <c r="P75" s="112"/>
      <c r="Q75" s="112"/>
      <c r="R75" s="112"/>
      <c r="S75" s="112"/>
    </row>
    <row r="76" spans="2:19">
      <c r="C76" s="112"/>
      <c r="D76" s="498"/>
      <c r="E76" s="73"/>
      <c r="F76" s="73"/>
      <c r="G76" s="73"/>
      <c r="H76" s="73"/>
      <c r="I76" s="493"/>
      <c r="J76" s="73"/>
      <c r="K76" s="73"/>
      <c r="L76" s="112"/>
      <c r="M76" s="112"/>
      <c r="N76" s="112"/>
      <c r="O76" s="112"/>
      <c r="P76" s="112"/>
      <c r="Q76" s="112"/>
      <c r="R76" s="112"/>
      <c r="S76" s="112"/>
    </row>
    <row r="77" spans="2:19">
      <c r="C77" s="112"/>
      <c r="D77" s="497" t="s">
        <v>756</v>
      </c>
      <c r="E77" s="73"/>
      <c r="F77" s="73"/>
      <c r="G77" s="73"/>
      <c r="H77" s="73"/>
      <c r="I77" s="493"/>
      <c r="J77" s="73"/>
      <c r="K77" s="73"/>
      <c r="L77" s="112"/>
      <c r="M77" s="112"/>
      <c r="N77" s="112"/>
      <c r="O77" s="112"/>
      <c r="P77" s="112"/>
      <c r="Q77" s="112"/>
      <c r="R77" s="112"/>
      <c r="S77" s="112"/>
    </row>
    <row r="78" spans="2:19">
      <c r="C78" s="112"/>
      <c r="D78" s="534" t="s">
        <v>769</v>
      </c>
      <c r="E78" s="73"/>
      <c r="F78" s="73"/>
      <c r="G78" s="73"/>
      <c r="H78" s="73"/>
      <c r="I78" s="493"/>
      <c r="J78" s="73"/>
      <c r="K78" s="73"/>
      <c r="L78" s="112"/>
      <c r="M78" s="112"/>
      <c r="N78" s="112"/>
      <c r="O78" s="112"/>
      <c r="P78" s="112"/>
      <c r="Q78" s="112"/>
      <c r="R78" s="112"/>
      <c r="S78" s="112"/>
    </row>
    <row r="79" spans="2:19">
      <c r="C79" s="112"/>
      <c r="D79" s="498"/>
      <c r="E79" s="73"/>
      <c r="F79" s="73"/>
      <c r="G79" s="73"/>
      <c r="H79" s="73"/>
      <c r="I79" s="493"/>
      <c r="J79" s="73"/>
      <c r="K79" s="73"/>
      <c r="L79" s="112"/>
      <c r="M79" s="112"/>
      <c r="N79" s="112"/>
      <c r="O79" s="112"/>
      <c r="P79" s="112"/>
      <c r="Q79" s="112"/>
      <c r="R79" s="112"/>
      <c r="S79" s="112"/>
    </row>
    <row r="80" spans="2:19">
      <c r="C80" s="112"/>
      <c r="D80" s="497" t="s">
        <v>756</v>
      </c>
      <c r="E80" s="73"/>
      <c r="F80" s="73"/>
      <c r="G80" s="73"/>
      <c r="H80" s="73"/>
      <c r="I80" s="493"/>
      <c r="J80" s="73"/>
      <c r="K80" s="73"/>
      <c r="L80" s="112"/>
      <c r="M80" s="112"/>
      <c r="N80" s="112"/>
      <c r="O80" s="112"/>
      <c r="P80" s="112"/>
      <c r="Q80" s="112"/>
      <c r="R80" s="112"/>
      <c r="S80" s="112"/>
    </row>
    <row r="81" spans="2:19">
      <c r="C81" s="112"/>
      <c r="D81" s="534" t="s">
        <v>769</v>
      </c>
      <c r="E81" s="73"/>
      <c r="F81" s="73"/>
      <c r="G81" s="73"/>
      <c r="H81" s="73"/>
      <c r="I81" s="493"/>
      <c r="J81" s="73"/>
      <c r="K81" s="73"/>
      <c r="L81" s="112"/>
      <c r="M81" s="112"/>
      <c r="N81" s="112"/>
      <c r="O81" s="112"/>
      <c r="P81" s="112"/>
      <c r="Q81" s="112"/>
      <c r="R81" s="112"/>
      <c r="S81" s="112"/>
    </row>
    <row r="82" spans="2:19">
      <c r="C82" s="112"/>
      <c r="D82" s="534" t="s">
        <v>766</v>
      </c>
      <c r="E82" s="73"/>
      <c r="F82" s="73"/>
      <c r="G82" s="73"/>
      <c r="H82" s="73"/>
      <c r="I82" s="493"/>
      <c r="J82" s="73"/>
      <c r="K82" s="73"/>
      <c r="L82" s="112"/>
      <c r="M82" s="112"/>
      <c r="N82" s="112"/>
      <c r="O82" s="112"/>
      <c r="P82" s="112"/>
      <c r="Q82" s="112"/>
      <c r="R82" s="112"/>
      <c r="S82" s="112"/>
    </row>
    <row r="83" spans="2:19">
      <c r="C83" s="112"/>
      <c r="D83" s="498"/>
      <c r="E83" s="73"/>
      <c r="F83" s="73"/>
      <c r="G83" s="73"/>
      <c r="H83" s="73"/>
      <c r="I83" s="493"/>
      <c r="J83" s="73"/>
      <c r="K83" s="73"/>
      <c r="L83" s="112"/>
      <c r="M83" s="112"/>
      <c r="N83" s="112"/>
      <c r="O83" s="112"/>
      <c r="P83" s="112"/>
      <c r="Q83" s="112"/>
      <c r="R83" s="112"/>
      <c r="S83" s="112"/>
    </row>
    <row r="84" spans="2:19">
      <c r="C84" s="112"/>
      <c r="D84" s="497" t="s">
        <v>756</v>
      </c>
      <c r="E84" s="73"/>
      <c r="F84" s="73"/>
      <c r="G84" s="73"/>
      <c r="H84" s="73"/>
      <c r="I84" s="493"/>
      <c r="J84" s="73"/>
      <c r="K84" s="73"/>
      <c r="L84" s="112"/>
      <c r="M84" s="112"/>
      <c r="N84" s="112"/>
      <c r="O84" s="112"/>
      <c r="P84" s="112"/>
      <c r="Q84" s="112"/>
      <c r="R84" s="112"/>
      <c r="S84" s="112"/>
    </row>
    <row r="85" spans="2:19">
      <c r="C85" s="112"/>
      <c r="D85" s="534" t="s">
        <v>770</v>
      </c>
      <c r="E85" s="73"/>
      <c r="F85" s="73"/>
      <c r="G85" s="73"/>
      <c r="H85" s="73"/>
      <c r="I85" s="493"/>
      <c r="J85" s="73"/>
      <c r="K85" s="73"/>
      <c r="L85" s="112"/>
      <c r="M85" s="112"/>
      <c r="N85" s="112"/>
      <c r="O85" s="112"/>
      <c r="P85" s="112"/>
      <c r="Q85" s="112"/>
      <c r="R85" s="112"/>
      <c r="S85" s="112"/>
    </row>
    <row r="86" spans="2:19">
      <c r="C86" s="112"/>
      <c r="D86" s="498"/>
      <c r="E86" s="73"/>
      <c r="F86" s="73"/>
      <c r="G86" s="73"/>
      <c r="H86" s="73"/>
      <c r="I86" s="493"/>
      <c r="J86" s="73"/>
      <c r="K86" s="73"/>
      <c r="L86" s="112"/>
      <c r="M86" s="112"/>
      <c r="N86" s="112"/>
      <c r="O86" s="112"/>
      <c r="P86" s="112"/>
      <c r="Q86" s="112"/>
      <c r="R86" s="112"/>
      <c r="S86" s="112"/>
    </row>
    <row r="87" spans="2:19">
      <c r="C87" s="112"/>
      <c r="D87" s="497" t="s">
        <v>756</v>
      </c>
      <c r="E87" s="73"/>
      <c r="F87" s="73"/>
      <c r="G87" s="73"/>
      <c r="H87" s="73"/>
      <c r="I87" s="493"/>
      <c r="J87" s="73"/>
      <c r="K87" s="73"/>
      <c r="L87" s="112"/>
      <c r="M87" s="112"/>
      <c r="N87" s="112"/>
      <c r="O87" s="112"/>
      <c r="P87" s="112"/>
      <c r="Q87" s="112"/>
      <c r="R87" s="112"/>
      <c r="S87" s="112"/>
    </row>
    <row r="88" spans="2:19">
      <c r="C88" s="112"/>
      <c r="D88" s="534" t="s">
        <v>758</v>
      </c>
      <c r="E88" s="73"/>
      <c r="F88" s="73"/>
      <c r="G88" s="73"/>
      <c r="H88" s="73"/>
      <c r="I88" s="493"/>
      <c r="J88" s="73"/>
      <c r="K88" s="73"/>
      <c r="L88" s="112"/>
      <c r="M88" s="112"/>
      <c r="N88" s="112"/>
      <c r="O88" s="112"/>
      <c r="P88" s="112"/>
      <c r="Q88" s="112"/>
      <c r="R88" s="112"/>
      <c r="S88" s="112"/>
    </row>
    <row r="89" spans="2:19">
      <c r="C89" s="112"/>
      <c r="D89" s="534" t="s">
        <v>771</v>
      </c>
      <c r="E89" s="73"/>
      <c r="F89" s="73"/>
      <c r="G89" s="73"/>
      <c r="H89" s="73"/>
      <c r="I89" s="493"/>
      <c r="J89" s="73"/>
      <c r="K89" s="73"/>
      <c r="L89" s="112"/>
      <c r="M89" s="112"/>
      <c r="N89" s="112"/>
      <c r="O89" s="112"/>
      <c r="P89" s="112"/>
      <c r="Q89" s="112"/>
      <c r="R89" s="112"/>
      <c r="S89" s="112"/>
    </row>
    <row r="90" spans="2:19">
      <c r="C90" s="112"/>
      <c r="D90" s="498"/>
      <c r="E90" s="73"/>
      <c r="F90" s="73"/>
      <c r="G90" s="73"/>
      <c r="H90" s="73"/>
      <c r="I90" s="493"/>
      <c r="J90" s="73"/>
      <c r="K90" s="73"/>
      <c r="L90" s="112"/>
      <c r="M90" s="112"/>
      <c r="N90" s="112"/>
      <c r="O90" s="112"/>
      <c r="P90" s="112"/>
      <c r="Q90" s="112"/>
      <c r="R90" s="112"/>
      <c r="S90" s="112"/>
    </row>
    <row r="91" spans="2:19">
      <c r="C91" s="112"/>
      <c r="D91" s="497" t="s">
        <v>756</v>
      </c>
      <c r="E91" s="73"/>
      <c r="F91" s="73"/>
      <c r="G91" s="73"/>
      <c r="H91" s="73"/>
      <c r="I91" s="493"/>
      <c r="J91" s="73"/>
      <c r="K91" s="73"/>
      <c r="L91" s="112"/>
      <c r="M91" s="112"/>
      <c r="N91" s="112"/>
      <c r="O91" s="112"/>
      <c r="P91" s="112"/>
      <c r="Q91" s="112"/>
      <c r="R91" s="112"/>
      <c r="S91" s="112"/>
    </row>
    <row r="92" spans="2:19">
      <c r="C92" s="112"/>
      <c r="D92" s="534" t="s">
        <v>766</v>
      </c>
      <c r="E92" s="73"/>
      <c r="F92" s="73"/>
      <c r="G92" s="73"/>
      <c r="H92" s="73"/>
      <c r="I92" s="493"/>
      <c r="J92" s="73"/>
      <c r="K92" s="73"/>
      <c r="L92" s="112"/>
      <c r="M92" s="112"/>
      <c r="N92" s="112"/>
      <c r="O92" s="112"/>
      <c r="P92" s="112"/>
      <c r="Q92" s="112"/>
      <c r="R92" s="112"/>
      <c r="S92" s="112"/>
    </row>
    <row r="93" spans="2:19">
      <c r="C93" s="112"/>
      <c r="D93" s="498"/>
      <c r="E93" s="73"/>
      <c r="F93" s="73"/>
      <c r="G93" s="73"/>
      <c r="H93" s="73"/>
      <c r="I93" s="493"/>
      <c r="J93" s="73"/>
      <c r="K93" s="73"/>
      <c r="L93" s="112"/>
      <c r="M93" s="112"/>
      <c r="N93" s="112"/>
      <c r="O93" s="112"/>
      <c r="P93" s="112"/>
      <c r="Q93" s="112"/>
      <c r="R93" s="112"/>
      <c r="S93" s="112"/>
    </row>
    <row r="94" spans="2:19">
      <c r="C94" s="112"/>
      <c r="D94" s="498"/>
      <c r="E94" s="73"/>
      <c r="F94" s="73"/>
      <c r="G94" s="73"/>
      <c r="H94" s="73"/>
      <c r="I94" s="493"/>
      <c r="J94" s="73"/>
      <c r="K94" s="73"/>
      <c r="L94" s="112"/>
      <c r="M94" s="112"/>
      <c r="N94" s="112"/>
      <c r="O94" s="112"/>
      <c r="P94" s="112"/>
      <c r="Q94" s="112"/>
      <c r="R94" s="112"/>
      <c r="S94" s="112"/>
    </row>
    <row r="95" spans="2:19">
      <c r="C95" s="112"/>
      <c r="D95" s="73"/>
      <c r="E95" s="73"/>
      <c r="F95" s="73"/>
      <c r="G95" s="73"/>
      <c r="H95" s="73"/>
      <c r="I95" s="73"/>
      <c r="J95" s="73"/>
      <c r="K95" s="73"/>
      <c r="L95" s="112"/>
      <c r="M95" s="112"/>
      <c r="N95" s="112"/>
      <c r="O95" s="112"/>
      <c r="P95" s="112"/>
      <c r="Q95" s="112"/>
      <c r="R95" s="112"/>
      <c r="S95" s="112"/>
    </row>
    <row r="96" spans="2:19">
      <c r="B96" s="291" t="s">
        <v>444</v>
      </c>
      <c r="C96" s="112"/>
      <c r="D96" s="73"/>
      <c r="E96" s="73"/>
      <c r="F96" s="73"/>
      <c r="G96" s="73"/>
      <c r="H96" s="73"/>
      <c r="I96" s="73"/>
      <c r="J96" s="73"/>
      <c r="K96" s="73"/>
      <c r="L96" s="112"/>
      <c r="M96" s="112"/>
      <c r="N96" s="112"/>
      <c r="O96" s="112"/>
      <c r="P96" s="112"/>
      <c r="Q96" s="112"/>
      <c r="R96" s="112"/>
      <c r="S96" s="112"/>
    </row>
    <row r="97" spans="2:11" ht="46.35" customHeight="1">
      <c r="B97" s="872" t="s">
        <v>792</v>
      </c>
      <c r="C97" s="873"/>
      <c r="D97" s="873"/>
      <c r="E97" s="873"/>
      <c r="F97" s="873"/>
      <c r="G97" s="873"/>
      <c r="H97" s="873"/>
      <c r="I97" s="873"/>
      <c r="J97" s="873"/>
      <c r="K97" s="874"/>
    </row>
  </sheetData>
  <mergeCells count="13">
    <mergeCell ref="B12:C12"/>
    <mergeCell ref="B11:D11"/>
    <mergeCell ref="B5:K5"/>
    <mergeCell ref="E10:K12"/>
    <mergeCell ref="B3:K3"/>
    <mergeCell ref="B4:K4"/>
    <mergeCell ref="H9:I9"/>
    <mergeCell ref="B97:K97"/>
    <mergeCell ref="B13:K13"/>
    <mergeCell ref="H17:I17"/>
    <mergeCell ref="E18:K20"/>
    <mergeCell ref="B19:D19"/>
    <mergeCell ref="B20:C20"/>
  </mergeCells>
  <pageMargins left="0.5" right="0.5" top="0.75" bottom="0.75" header="0.3" footer="0.3"/>
  <pageSetup orientation="landscape"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P52"/>
  <sheetViews>
    <sheetView showGridLines="0" topLeftCell="A7" zoomScale="85" zoomScaleNormal="85" workbookViewId="0">
      <selection activeCell="G8" sqref="G8:I9"/>
    </sheetView>
  </sheetViews>
  <sheetFormatPr defaultColWidth="8.85546875" defaultRowHeight="14.25"/>
  <cols>
    <col min="1" max="1" width="32.42578125" style="113" bestFit="1" customWidth="1"/>
    <col min="2" max="2" width="13.85546875" style="159" customWidth="1"/>
    <col min="3" max="6" width="13.85546875" style="113" customWidth="1"/>
    <col min="7" max="7" width="8.140625" style="113" bestFit="1" customWidth="1"/>
    <col min="8" max="8" width="26.140625" style="113" bestFit="1" customWidth="1"/>
    <col min="9" max="9" width="11.85546875" style="113" customWidth="1"/>
    <col min="10" max="16384" width="8.85546875" style="113"/>
  </cols>
  <sheetData>
    <row r="1" spans="1:16" ht="15">
      <c r="A1" s="74"/>
      <c r="B1" s="155" t="s">
        <v>198</v>
      </c>
      <c r="C1" s="75"/>
      <c r="D1" s="66" t="s">
        <v>199</v>
      </c>
      <c r="E1" s="66"/>
      <c r="F1" s="139"/>
      <c r="G1" s="66" t="s">
        <v>200</v>
      </c>
      <c r="I1" s="77"/>
      <c r="J1" s="66" t="s">
        <v>201</v>
      </c>
    </row>
    <row r="2" spans="1:16">
      <c r="A2" s="71"/>
      <c r="B2" s="70"/>
      <c r="C2" s="70"/>
      <c r="D2" s="69"/>
      <c r="E2" s="69"/>
      <c r="F2" s="69"/>
      <c r="G2" s="69"/>
      <c r="H2" s="69"/>
      <c r="I2" s="68"/>
      <c r="J2" s="68"/>
    </row>
    <row r="3" spans="1:16" ht="15">
      <c r="A3" s="923" t="s">
        <v>511</v>
      </c>
      <c r="B3" s="923"/>
      <c r="C3" s="923"/>
      <c r="D3" s="923"/>
      <c r="E3" s="923"/>
      <c r="F3" s="923"/>
      <c r="G3" s="923"/>
      <c r="H3" s="923"/>
      <c r="I3" s="923"/>
      <c r="J3" s="106"/>
    </row>
    <row r="4" spans="1:16" ht="61.35" customHeight="1">
      <c r="A4" s="924" t="s">
        <v>811</v>
      </c>
      <c r="B4" s="924"/>
      <c r="C4" s="924"/>
      <c r="D4" s="924"/>
      <c r="E4" s="924"/>
      <c r="F4" s="924"/>
      <c r="G4" s="924"/>
      <c r="H4" s="924"/>
      <c r="I4" s="924"/>
      <c r="J4" s="107"/>
      <c r="P4" s="231"/>
    </row>
    <row r="5" spans="1:16" ht="14.1" customHeight="1">
      <c r="A5" s="875" t="s">
        <v>14</v>
      </c>
      <c r="B5" s="876"/>
      <c r="C5" s="876"/>
      <c r="D5" s="876"/>
      <c r="E5" s="876"/>
      <c r="F5" s="876"/>
      <c r="G5" s="876"/>
      <c r="H5" s="876"/>
      <c r="I5" s="877"/>
      <c r="J5" s="107"/>
      <c r="P5" s="231"/>
    </row>
    <row r="6" spans="1:16" ht="14.1" customHeight="1">
      <c r="A6" s="913" t="s">
        <v>214</v>
      </c>
      <c r="B6" s="925" t="s">
        <v>880</v>
      </c>
      <c r="C6" s="725" t="s">
        <v>215</v>
      </c>
      <c r="D6" s="726"/>
      <c r="E6" s="726"/>
      <c r="F6" s="727"/>
      <c r="G6" s="914" t="s">
        <v>123</v>
      </c>
      <c r="H6" s="914"/>
      <c r="I6" s="914"/>
      <c r="J6" s="114"/>
      <c r="P6" s="231"/>
    </row>
    <row r="7" spans="1:16" ht="56.45" customHeight="1">
      <c r="A7" s="913"/>
      <c r="B7" s="926"/>
      <c r="C7" s="369" t="s">
        <v>506</v>
      </c>
      <c r="D7" s="370" t="s">
        <v>507</v>
      </c>
      <c r="E7" s="370" t="s">
        <v>508</v>
      </c>
      <c r="F7" s="370" t="s">
        <v>509</v>
      </c>
      <c r="G7" s="915" t="s">
        <v>216</v>
      </c>
      <c r="H7" s="916"/>
      <c r="I7" s="917"/>
      <c r="J7" s="148"/>
      <c r="P7" s="231"/>
    </row>
    <row r="8" spans="1:16">
      <c r="A8" s="344" t="s">
        <v>881</v>
      </c>
      <c r="B8" s="531" t="s">
        <v>100</v>
      </c>
      <c r="C8" s="344" t="s">
        <v>98</v>
      </c>
      <c r="D8" s="344" t="s">
        <v>100</v>
      </c>
      <c r="E8" s="344" t="s">
        <v>101</v>
      </c>
      <c r="F8" s="344" t="s">
        <v>103</v>
      </c>
      <c r="G8" s="902" t="e">
        <f>SUM(A9:F9)</f>
        <v>#VALUE!</v>
      </c>
      <c r="H8" s="902"/>
      <c r="I8" s="902"/>
      <c r="J8" s="148"/>
      <c r="P8" s="231"/>
    </row>
    <row r="9" spans="1:16">
      <c r="A9" s="195" t="e">
        <f>H16</f>
        <v>#VALUE!</v>
      </c>
      <c r="B9" s="150" t="e">
        <f>#REF!</f>
        <v>#REF!</v>
      </c>
      <c r="C9" s="150" t="e">
        <f>'L. Tailored Wall Display'!K11</f>
        <v>#VALUE!</v>
      </c>
      <c r="D9" s="150" t="e">
        <f>'M. Tailored Task Lighting'!K11</f>
        <v>#VALUE!</v>
      </c>
      <c r="E9" s="150" t="e">
        <f>'N. Tailored Ornamental'!I11</f>
        <v>#VALUE!</v>
      </c>
      <c r="F9" s="150" t="e">
        <f>'O. Very Valuable'!G16:H16</f>
        <v>#VALUE!</v>
      </c>
      <c r="G9" s="902"/>
      <c r="H9" s="902"/>
      <c r="I9" s="902"/>
      <c r="J9" s="148"/>
      <c r="P9" s="231"/>
    </row>
    <row r="10" spans="1:16">
      <c r="A10" s="903" t="s">
        <v>217</v>
      </c>
      <c r="B10" s="904"/>
      <c r="C10" s="904"/>
      <c r="D10" s="904"/>
      <c r="E10" s="904"/>
      <c r="F10" s="904"/>
      <c r="G10" s="904"/>
      <c r="H10" s="904"/>
      <c r="I10" s="905"/>
      <c r="J10" s="68"/>
      <c r="P10" s="231"/>
    </row>
    <row r="11" spans="1:16">
      <c r="A11" s="115" t="s">
        <v>124</v>
      </c>
      <c r="B11" s="906" t="s">
        <v>125</v>
      </c>
      <c r="C11" s="906"/>
      <c r="D11" s="196" t="s">
        <v>126</v>
      </c>
      <c r="E11" s="196" t="s">
        <v>127</v>
      </c>
      <c r="F11" s="196" t="s">
        <v>137</v>
      </c>
      <c r="G11" s="196" t="s">
        <v>138</v>
      </c>
      <c r="H11" s="196" t="s">
        <v>139</v>
      </c>
      <c r="I11" s="196" t="s">
        <v>140</v>
      </c>
      <c r="J11" s="117"/>
      <c r="P11" s="231"/>
    </row>
    <row r="12" spans="1:16" ht="38.25">
      <c r="A12" s="197" t="s">
        <v>20</v>
      </c>
      <c r="B12" s="912" t="s">
        <v>218</v>
      </c>
      <c r="C12" s="912"/>
      <c r="D12" s="197" t="s">
        <v>219</v>
      </c>
      <c r="E12" s="197" t="s">
        <v>220</v>
      </c>
      <c r="F12" s="362" t="s">
        <v>274</v>
      </c>
      <c r="G12" s="197" t="s">
        <v>251</v>
      </c>
      <c r="H12" s="197" t="s">
        <v>155</v>
      </c>
      <c r="I12" s="343" t="s">
        <v>814</v>
      </c>
      <c r="J12" s="72"/>
      <c r="P12" s="231"/>
    </row>
    <row r="13" spans="1:16" ht="76.5">
      <c r="A13" s="146"/>
      <c r="B13" s="908" t="s">
        <v>502</v>
      </c>
      <c r="C13" s="909"/>
      <c r="D13" s="141" t="s">
        <v>316</v>
      </c>
      <c r="E13" s="151"/>
      <c r="F13" s="368" t="s">
        <v>279</v>
      </c>
      <c r="G13" s="146"/>
      <c r="H13" s="152" t="e">
        <f>F13*G13</f>
        <v>#VALUE!</v>
      </c>
      <c r="I13" s="370" t="s">
        <v>510</v>
      </c>
      <c r="J13" s="72"/>
      <c r="P13" s="231"/>
    </row>
    <row r="14" spans="1:16" ht="108">
      <c r="A14" s="890" t="s">
        <v>402</v>
      </c>
      <c r="B14" s="156" t="s">
        <v>263</v>
      </c>
      <c r="C14" s="156" t="s">
        <v>264</v>
      </c>
      <c r="D14" s="198" t="s">
        <v>241</v>
      </c>
      <c r="E14" s="892" t="s">
        <v>242</v>
      </c>
      <c r="F14" s="892"/>
      <c r="G14" s="910"/>
      <c r="H14" s="910"/>
      <c r="I14" s="910"/>
      <c r="J14" s="73"/>
      <c r="P14" s="231"/>
    </row>
    <row r="15" spans="1:16" ht="89.45" customHeight="1">
      <c r="A15" s="891"/>
      <c r="B15" s="157"/>
      <c r="C15" s="154"/>
      <c r="D15" s="154"/>
      <c r="E15" s="899" t="s">
        <v>387</v>
      </c>
      <c r="F15" s="900"/>
      <c r="G15" s="911"/>
      <c r="H15" s="911"/>
      <c r="I15" s="911"/>
      <c r="J15" s="73"/>
      <c r="P15" s="231"/>
    </row>
    <row r="16" spans="1:16">
      <c r="A16" s="901" t="s">
        <v>314</v>
      </c>
      <c r="B16" s="901"/>
      <c r="C16" s="901"/>
      <c r="D16" s="901"/>
      <c r="E16" s="901"/>
      <c r="F16" s="901"/>
      <c r="G16" s="901"/>
      <c r="H16" s="153" t="e">
        <f>SUM(H13)</f>
        <v>#VALUE!</v>
      </c>
      <c r="I16" s="149"/>
      <c r="J16" s="73"/>
    </row>
    <row r="17" spans="1:10">
      <c r="A17" s="65"/>
      <c r="B17" s="158"/>
      <c r="C17" s="65"/>
      <c r="D17" s="65"/>
      <c r="E17" s="65"/>
      <c r="F17" s="65"/>
      <c r="G17" s="65"/>
      <c r="H17" s="65"/>
      <c r="I17" s="65"/>
      <c r="J17" s="65"/>
    </row>
    <row r="18" spans="1:10">
      <c r="A18" s="875" t="s">
        <v>15</v>
      </c>
      <c r="B18" s="876"/>
      <c r="C18" s="876"/>
      <c r="D18" s="876"/>
      <c r="E18" s="876"/>
      <c r="F18" s="876"/>
      <c r="G18" s="876"/>
      <c r="H18" s="876"/>
      <c r="I18" s="877"/>
      <c r="J18" s="65"/>
    </row>
    <row r="19" spans="1:10" ht="14.45" customHeight="1">
      <c r="A19" s="913" t="s">
        <v>214</v>
      </c>
      <c r="B19" s="921" t="s">
        <v>417</v>
      </c>
      <c r="C19" s="918" t="s">
        <v>215</v>
      </c>
      <c r="D19" s="919"/>
      <c r="E19" s="919"/>
      <c r="F19" s="920"/>
      <c r="G19" s="914" t="s">
        <v>123</v>
      </c>
      <c r="H19" s="914"/>
      <c r="I19" s="914"/>
      <c r="J19" s="68"/>
    </row>
    <row r="20" spans="1:10" ht="56.1" customHeight="1">
      <c r="A20" s="913"/>
      <c r="B20" s="922"/>
      <c r="C20" s="369" t="s">
        <v>506</v>
      </c>
      <c r="D20" s="370" t="s">
        <v>507</v>
      </c>
      <c r="E20" s="370" t="s">
        <v>508</v>
      </c>
      <c r="F20" s="370" t="s">
        <v>509</v>
      </c>
      <c r="G20" s="915" t="s">
        <v>216</v>
      </c>
      <c r="H20" s="916"/>
      <c r="I20" s="917"/>
      <c r="J20" s="117"/>
    </row>
    <row r="21" spans="1:10">
      <c r="A21" s="194" t="s">
        <v>222</v>
      </c>
      <c r="B21" s="371" t="s">
        <v>100</v>
      </c>
      <c r="C21" s="344" t="s">
        <v>98</v>
      </c>
      <c r="D21" s="344" t="s">
        <v>100</v>
      </c>
      <c r="E21" s="344" t="s">
        <v>101</v>
      </c>
      <c r="F21" s="344" t="s">
        <v>103</v>
      </c>
      <c r="G21" s="902" t="e">
        <f>SUM(A22:F22)</f>
        <v>#VALUE!</v>
      </c>
      <c r="H21" s="902"/>
      <c r="I21" s="902"/>
      <c r="J21" s="72"/>
    </row>
    <row r="22" spans="1:10">
      <c r="A22" s="195" t="e">
        <f>H29</f>
        <v>#VALUE!</v>
      </c>
      <c r="B22" s="150" t="e">
        <f>#REF!</f>
        <v>#REF!</v>
      </c>
      <c r="C22" s="150" t="e">
        <f>'L. Tailored Wall Display'!K20</f>
        <v>#VALUE!</v>
      </c>
      <c r="D22" s="150" t="e">
        <f>'M. Tailored Task Lighting'!K20</f>
        <v>#VALUE!</v>
      </c>
      <c r="E22" s="150" t="e">
        <f>'N. Tailored Ornamental'!I20</f>
        <v>#VALUE!</v>
      </c>
      <c r="F22" s="150" t="e">
        <f>'O. Very Valuable'!G29:H29</f>
        <v>#VALUE!</v>
      </c>
      <c r="G22" s="902"/>
      <c r="H22" s="902"/>
      <c r="I22" s="902"/>
      <c r="J22" s="72"/>
    </row>
    <row r="23" spans="1:10">
      <c r="A23" s="903" t="s">
        <v>217</v>
      </c>
      <c r="B23" s="904"/>
      <c r="C23" s="904"/>
      <c r="D23" s="904"/>
      <c r="E23" s="904"/>
      <c r="F23" s="904"/>
      <c r="G23" s="904"/>
      <c r="H23" s="904"/>
      <c r="I23" s="905"/>
      <c r="J23" s="73"/>
    </row>
    <row r="24" spans="1:10">
      <c r="A24" s="115" t="s">
        <v>124</v>
      </c>
      <c r="B24" s="906" t="s">
        <v>125</v>
      </c>
      <c r="C24" s="906"/>
      <c r="D24" s="196" t="s">
        <v>126</v>
      </c>
      <c r="E24" s="196" t="s">
        <v>127</v>
      </c>
      <c r="F24" s="196" t="s">
        <v>137</v>
      </c>
      <c r="G24" s="196" t="s">
        <v>138</v>
      </c>
      <c r="H24" s="196" t="s">
        <v>139</v>
      </c>
      <c r="I24" s="196" t="s">
        <v>140</v>
      </c>
      <c r="J24" s="73"/>
    </row>
    <row r="25" spans="1:10" ht="38.25">
      <c r="A25" s="197" t="s">
        <v>20</v>
      </c>
      <c r="B25" s="907" t="s">
        <v>218</v>
      </c>
      <c r="C25" s="907"/>
      <c r="D25" s="197" t="s">
        <v>219</v>
      </c>
      <c r="E25" s="197" t="s">
        <v>220</v>
      </c>
      <c r="F25" s="197" t="s">
        <v>274</v>
      </c>
      <c r="G25" s="197" t="s">
        <v>251</v>
      </c>
      <c r="H25" s="197" t="s">
        <v>155</v>
      </c>
      <c r="I25" s="343" t="s">
        <v>814</v>
      </c>
      <c r="J25" s="73"/>
    </row>
    <row r="26" spans="1:10" ht="76.5">
      <c r="A26" s="146"/>
      <c r="B26" s="908" t="s">
        <v>502</v>
      </c>
      <c r="C26" s="909"/>
      <c r="D26" s="141" t="s">
        <v>316</v>
      </c>
      <c r="E26" s="151"/>
      <c r="F26" s="143" t="s">
        <v>279</v>
      </c>
      <c r="G26" s="146"/>
      <c r="H26" s="152" t="e">
        <f>F26*G26</f>
        <v>#VALUE!</v>
      </c>
      <c r="I26" s="370" t="s">
        <v>510</v>
      </c>
      <c r="J26" s="65"/>
    </row>
    <row r="27" spans="1:10" ht="108">
      <c r="A27" s="890" t="s">
        <v>402</v>
      </c>
      <c r="B27" s="156" t="s">
        <v>263</v>
      </c>
      <c r="C27" s="156" t="s">
        <v>264</v>
      </c>
      <c r="D27" s="198" t="s">
        <v>241</v>
      </c>
      <c r="E27" s="892" t="s">
        <v>242</v>
      </c>
      <c r="F27" s="892"/>
      <c r="G27" s="893"/>
      <c r="H27" s="894"/>
      <c r="I27" s="895"/>
      <c r="J27" s="65"/>
    </row>
    <row r="28" spans="1:10" ht="85.35" customHeight="1">
      <c r="A28" s="891"/>
      <c r="B28" s="157"/>
      <c r="C28" s="154"/>
      <c r="D28" s="154"/>
      <c r="E28" s="899" t="s">
        <v>387</v>
      </c>
      <c r="F28" s="900"/>
      <c r="G28" s="896"/>
      <c r="H28" s="897"/>
      <c r="I28" s="898"/>
    </row>
    <row r="29" spans="1:10">
      <c r="A29" s="901" t="s">
        <v>315</v>
      </c>
      <c r="B29" s="901"/>
      <c r="C29" s="901"/>
      <c r="D29" s="901"/>
      <c r="E29" s="901"/>
      <c r="F29" s="901"/>
      <c r="G29" s="901"/>
      <c r="H29" s="153" t="e">
        <f>SUM(H26)</f>
        <v>#VALUE!</v>
      </c>
      <c r="I29" s="149"/>
    </row>
    <row r="30" spans="1:10">
      <c r="A30" s="65"/>
      <c r="B30" s="158"/>
      <c r="C30" s="65"/>
      <c r="D30" s="65"/>
      <c r="E30" s="65"/>
      <c r="F30" s="65"/>
      <c r="G30" s="65"/>
      <c r="H30" s="65"/>
      <c r="I30" s="65"/>
    </row>
    <row r="31" spans="1:10">
      <c r="A31" s="280"/>
      <c r="B31" s="281"/>
      <c r="C31" s="280"/>
      <c r="D31" s="280"/>
      <c r="E31" s="280"/>
      <c r="F31" s="280"/>
      <c r="G31" s="280"/>
      <c r="H31" s="280"/>
      <c r="I31" s="280"/>
    </row>
    <row r="33" spans="1:9">
      <c r="A33" s="291" t="s">
        <v>444</v>
      </c>
    </row>
    <row r="34" spans="1:9" ht="35.1" customHeight="1">
      <c r="A34" s="889" t="s">
        <v>793</v>
      </c>
      <c r="B34" s="889"/>
      <c r="C34" s="889"/>
      <c r="D34" s="889"/>
      <c r="E34" s="889"/>
      <c r="F34" s="889"/>
      <c r="G34" s="889"/>
      <c r="H34" s="889"/>
      <c r="I34" s="889"/>
    </row>
    <row r="36" spans="1:9" ht="15">
      <c r="B36" s="888" t="s">
        <v>502</v>
      </c>
      <c r="C36" s="888"/>
    </row>
    <row r="37" spans="1:9">
      <c r="B37" s="887" t="s">
        <v>282</v>
      </c>
      <c r="C37" s="887"/>
    </row>
    <row r="38" spans="1:9">
      <c r="B38" s="887" t="s">
        <v>284</v>
      </c>
      <c r="C38" s="887"/>
    </row>
    <row r="39" spans="1:9">
      <c r="B39" s="887" t="s">
        <v>285</v>
      </c>
      <c r="C39" s="887"/>
    </row>
    <row r="40" spans="1:9">
      <c r="B40" s="887" t="s">
        <v>286</v>
      </c>
      <c r="C40" s="887"/>
    </row>
    <row r="41" spans="1:9">
      <c r="B41" s="887" t="s">
        <v>287</v>
      </c>
      <c r="C41" s="887"/>
    </row>
    <row r="42" spans="1:9">
      <c r="B42" s="887" t="s">
        <v>288</v>
      </c>
      <c r="C42" s="887"/>
    </row>
    <row r="43" spans="1:9">
      <c r="B43" s="887" t="s">
        <v>289</v>
      </c>
      <c r="C43" s="887"/>
    </row>
    <row r="44" spans="1:9">
      <c r="B44" s="887" t="s">
        <v>503</v>
      </c>
      <c r="C44" s="887"/>
    </row>
    <row r="45" spans="1:9">
      <c r="B45" s="887" t="s">
        <v>293</v>
      </c>
      <c r="C45" s="887"/>
    </row>
    <row r="46" spans="1:9">
      <c r="B46" s="887" t="s">
        <v>294</v>
      </c>
      <c r="C46" s="887"/>
    </row>
    <row r="47" spans="1:9">
      <c r="B47" s="887" t="s">
        <v>297</v>
      </c>
      <c r="C47" s="887"/>
    </row>
    <row r="48" spans="1:9">
      <c r="B48" s="887" t="s">
        <v>504</v>
      </c>
      <c r="C48" s="887"/>
    </row>
    <row r="49" spans="2:3">
      <c r="B49" s="887" t="s">
        <v>298</v>
      </c>
      <c r="C49" s="887"/>
    </row>
    <row r="50" spans="2:3">
      <c r="B50" s="887" t="s">
        <v>299</v>
      </c>
      <c r="C50" s="887"/>
    </row>
    <row r="51" spans="2:3">
      <c r="B51" s="887" t="s">
        <v>317</v>
      </c>
      <c r="C51" s="887"/>
    </row>
    <row r="52" spans="2:3">
      <c r="B52" s="887" t="s">
        <v>300</v>
      </c>
      <c r="C52" s="887"/>
    </row>
  </sheetData>
  <mergeCells count="52">
    <mergeCell ref="A3:I3"/>
    <mergeCell ref="A4:I4"/>
    <mergeCell ref="A6:A7"/>
    <mergeCell ref="G6:I6"/>
    <mergeCell ref="G7:I7"/>
    <mergeCell ref="A5:I5"/>
    <mergeCell ref="B6:B7"/>
    <mergeCell ref="C6:F6"/>
    <mergeCell ref="A18:I18"/>
    <mergeCell ref="A19:A20"/>
    <mergeCell ref="G19:I19"/>
    <mergeCell ref="G20:I20"/>
    <mergeCell ref="C19:F19"/>
    <mergeCell ref="B19:B20"/>
    <mergeCell ref="G8:I9"/>
    <mergeCell ref="A10:I10"/>
    <mergeCell ref="B11:C11"/>
    <mergeCell ref="B12:C12"/>
    <mergeCell ref="B13:C13"/>
    <mergeCell ref="A16:G16"/>
    <mergeCell ref="A14:A15"/>
    <mergeCell ref="E14:F14"/>
    <mergeCell ref="G14:I15"/>
    <mergeCell ref="E15:F15"/>
    <mergeCell ref="G21:I22"/>
    <mergeCell ref="A23:I23"/>
    <mergeCell ref="B24:C24"/>
    <mergeCell ref="B25:C25"/>
    <mergeCell ref="B26:C26"/>
    <mergeCell ref="A34:I34"/>
    <mergeCell ref="A27:A28"/>
    <mergeCell ref="E27:F27"/>
    <mergeCell ref="G27:I28"/>
    <mergeCell ref="E28:F28"/>
    <mergeCell ref="A29:G29"/>
    <mergeCell ref="B36:C36"/>
    <mergeCell ref="B37:C37"/>
    <mergeCell ref="B38:C38"/>
    <mergeCell ref="B39:C39"/>
    <mergeCell ref="B40:C40"/>
    <mergeCell ref="B41:C41"/>
    <mergeCell ref="B42:C42"/>
    <mergeCell ref="B43:C43"/>
    <mergeCell ref="B44:C44"/>
    <mergeCell ref="B45:C45"/>
    <mergeCell ref="B51:C51"/>
    <mergeCell ref="B52:C52"/>
    <mergeCell ref="B46:C46"/>
    <mergeCell ref="B47:C47"/>
    <mergeCell ref="B48:C48"/>
    <mergeCell ref="B49:C49"/>
    <mergeCell ref="B50:C50"/>
  </mergeCells>
  <pageMargins left="0.7" right="0.7" top="0.75" bottom="0.75" header="0.3" footer="0.3"/>
  <pageSetup orientation="portrait" horizontalDpi="90" verticalDpi="90" r:id="rId1"/>
  <drawing r:id="rId2"/>
  <legacyDrawing r:id="rId3"/>
  <mc:AlternateContent xmlns:mc="http://schemas.openxmlformats.org/markup-compatibility/2006">
    <mc:Choice Requires="x14">
      <controls>
        <mc:AlternateContent xmlns:mc="http://schemas.openxmlformats.org/markup-compatibility/2006">
          <mc:Choice Requires="x14">
            <control shapeId="107522" r:id="rId4" name="Drop Down 2">
              <controlPr defaultSize="0" autoLine="0" autoPict="0">
                <anchor moveWithCells="1">
                  <from>
                    <xdr:col>4</xdr:col>
                    <xdr:colOff>66675</xdr:colOff>
                    <xdr:row>12</xdr:row>
                    <xdr:rowOff>104775</xdr:rowOff>
                  </from>
                  <to>
                    <xdr:col>4</xdr:col>
                    <xdr:colOff>885825</xdr:colOff>
                    <xdr:row>12</xdr:row>
                    <xdr:rowOff>295275</xdr:rowOff>
                  </to>
                </anchor>
              </controlPr>
            </control>
          </mc:Choice>
        </mc:AlternateContent>
        <mc:AlternateContent xmlns:mc="http://schemas.openxmlformats.org/markup-compatibility/2006">
          <mc:Choice Requires="x14">
            <control shapeId="107523" r:id="rId5" name="Drop Down 3">
              <controlPr defaultSize="0" autoLine="0" autoPict="0">
                <anchor moveWithCells="1">
                  <from>
                    <xdr:col>4</xdr:col>
                    <xdr:colOff>66675</xdr:colOff>
                    <xdr:row>25</xdr:row>
                    <xdr:rowOff>104775</xdr:rowOff>
                  </from>
                  <to>
                    <xdr:col>4</xdr:col>
                    <xdr:colOff>885825</xdr:colOff>
                    <xdr:row>25</xdr:row>
                    <xdr:rowOff>295275</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S26"/>
  <sheetViews>
    <sheetView showGridLines="0" topLeftCell="A2" zoomScale="85" zoomScaleNormal="85" workbookViewId="0">
      <selection activeCell="L16" sqref="L16"/>
    </sheetView>
  </sheetViews>
  <sheetFormatPr defaultColWidth="8.85546875" defaultRowHeight="14.25"/>
  <cols>
    <col min="1" max="1" width="17.85546875" style="113" customWidth="1"/>
    <col min="2" max="2" width="11.85546875" style="159" customWidth="1"/>
    <col min="3" max="5" width="11.85546875" style="113" customWidth="1"/>
    <col min="6" max="6" width="24.140625" style="113" customWidth="1"/>
    <col min="7" max="7" width="19" style="113" customWidth="1"/>
    <col min="8" max="11" width="11.85546875" style="113" customWidth="1"/>
    <col min="12" max="16384" width="8.85546875" style="113"/>
  </cols>
  <sheetData>
    <row r="1" spans="1:19" ht="15">
      <c r="A1" s="74"/>
      <c r="B1" s="155" t="s">
        <v>198</v>
      </c>
      <c r="C1" s="75"/>
      <c r="D1" s="66" t="s">
        <v>199</v>
      </c>
      <c r="E1" s="76"/>
      <c r="F1" s="66" t="s">
        <v>200</v>
      </c>
      <c r="G1" s="66"/>
      <c r="H1" s="77"/>
      <c r="I1" s="66" t="s">
        <v>201</v>
      </c>
    </row>
    <row r="2" spans="1:19">
      <c r="A2" s="71"/>
      <c r="B2" s="70"/>
      <c r="C2" s="70"/>
      <c r="D2" s="69"/>
      <c r="E2" s="69"/>
      <c r="F2" s="69"/>
      <c r="G2" s="69"/>
      <c r="H2" s="69"/>
      <c r="I2" s="68"/>
    </row>
    <row r="3" spans="1:19" ht="15">
      <c r="A3" s="934" t="s">
        <v>523</v>
      </c>
      <c r="B3" s="934"/>
      <c r="C3" s="934"/>
      <c r="D3" s="934"/>
      <c r="E3" s="934"/>
      <c r="F3" s="934"/>
      <c r="G3" s="934"/>
      <c r="H3" s="934"/>
      <c r="I3" s="934"/>
      <c r="J3" s="934"/>
      <c r="K3" s="934"/>
      <c r="L3" s="179"/>
    </row>
    <row r="4" spans="1:19" ht="14.1" customHeight="1">
      <c r="A4" s="930" t="s">
        <v>14</v>
      </c>
      <c r="B4" s="930"/>
      <c r="C4" s="930"/>
      <c r="D4" s="930"/>
      <c r="E4" s="930"/>
      <c r="F4" s="930"/>
      <c r="G4" s="930"/>
      <c r="H4" s="930"/>
      <c r="I4" s="930"/>
      <c r="J4" s="930"/>
      <c r="K4" s="930"/>
    </row>
    <row r="5" spans="1:19">
      <c r="A5" s="115" t="s">
        <v>123</v>
      </c>
      <c r="B5" s="116" t="s">
        <v>124</v>
      </c>
      <c r="C5" s="116" t="s">
        <v>125</v>
      </c>
      <c r="D5" s="116" t="s">
        <v>126</v>
      </c>
      <c r="E5" s="116" t="s">
        <v>127</v>
      </c>
      <c r="F5" s="116" t="s">
        <v>137</v>
      </c>
      <c r="G5" s="116" t="s">
        <v>138</v>
      </c>
      <c r="H5" s="116" t="s">
        <v>139</v>
      </c>
      <c r="I5" s="116" t="s">
        <v>140</v>
      </c>
      <c r="J5" s="116">
        <v>10</v>
      </c>
      <c r="K5" s="116">
        <v>11</v>
      </c>
      <c r="L5" s="177"/>
      <c r="M5" s="177"/>
      <c r="N5" s="177"/>
      <c r="O5" s="177"/>
      <c r="P5" s="177"/>
      <c r="Q5" s="177"/>
      <c r="R5" s="177"/>
      <c r="S5" s="177"/>
    </row>
    <row r="6" spans="1:19" ht="14.45" customHeight="1">
      <c r="A6" s="906" t="s">
        <v>20</v>
      </c>
      <c r="B6" s="931" t="s">
        <v>267</v>
      </c>
      <c r="C6" s="931"/>
      <c r="D6" s="931"/>
      <c r="E6" s="932" t="s">
        <v>245</v>
      </c>
      <c r="F6" s="932"/>
      <c r="G6" s="932"/>
      <c r="H6" s="932"/>
      <c r="I6" s="932"/>
      <c r="J6" s="932"/>
      <c r="K6" s="928" t="s">
        <v>272</v>
      </c>
      <c r="L6" s="177"/>
      <c r="M6" s="177"/>
      <c r="N6" s="177"/>
      <c r="O6" s="177"/>
      <c r="P6" s="177"/>
      <c r="Q6" s="177"/>
      <c r="R6" s="177"/>
      <c r="S6" s="177"/>
    </row>
    <row r="7" spans="1:19" ht="41.45" customHeight="1">
      <c r="A7" s="906"/>
      <c r="B7" s="189" t="s">
        <v>268</v>
      </c>
      <c r="C7" s="190" t="s">
        <v>269</v>
      </c>
      <c r="D7" s="190" t="s">
        <v>155</v>
      </c>
      <c r="E7" s="190" t="s">
        <v>157</v>
      </c>
      <c r="F7" s="190" t="s">
        <v>270</v>
      </c>
      <c r="G7" s="362" t="s">
        <v>271</v>
      </c>
      <c r="H7" s="190" t="s">
        <v>246</v>
      </c>
      <c r="I7" s="189" t="s">
        <v>247</v>
      </c>
      <c r="J7" s="189" t="s">
        <v>160</v>
      </c>
      <c r="K7" s="929"/>
      <c r="L7" s="177"/>
      <c r="M7" s="177"/>
      <c r="N7" s="177"/>
      <c r="O7" s="177"/>
      <c r="P7" s="177"/>
      <c r="Q7" s="177"/>
      <c r="R7" s="177"/>
      <c r="S7" s="177"/>
    </row>
    <row r="8" spans="1:19" ht="63.75">
      <c r="A8" s="210" t="s">
        <v>520</v>
      </c>
      <c r="B8" s="204"/>
      <c r="C8" s="207" t="s">
        <v>522</v>
      </c>
      <c r="D8" s="205" t="e">
        <f>B8*C8</f>
        <v>#VALUE!</v>
      </c>
      <c r="E8" s="206" t="s">
        <v>280</v>
      </c>
      <c r="F8" s="211"/>
      <c r="G8" s="222" t="s">
        <v>232</v>
      </c>
      <c r="H8" s="207" t="s">
        <v>178</v>
      </c>
      <c r="I8" s="204"/>
      <c r="J8" s="208" t="e">
        <f>H8*I8</f>
        <v>#VALUE!</v>
      </c>
      <c r="K8" s="209"/>
      <c r="L8" s="177"/>
      <c r="M8" s="177"/>
      <c r="N8" s="177"/>
      <c r="O8" s="177"/>
      <c r="P8" s="177"/>
      <c r="Q8" s="177"/>
      <c r="R8" s="177"/>
      <c r="S8" s="177"/>
    </row>
    <row r="9" spans="1:19">
      <c r="A9" s="901" t="s">
        <v>261</v>
      </c>
      <c r="B9" s="901"/>
      <c r="C9" s="901"/>
      <c r="D9" s="901"/>
      <c r="E9" s="901"/>
      <c r="F9" s="901"/>
      <c r="G9" s="901"/>
      <c r="H9" s="901"/>
      <c r="I9" s="901"/>
      <c r="J9" s="153" t="e">
        <f>SUM(J8)</f>
        <v>#VALUE!</v>
      </c>
      <c r="K9" s="153" t="e">
        <f>MIN(D8,J9)</f>
        <v>#VALUE!</v>
      </c>
      <c r="L9" s="177"/>
      <c r="M9" s="177"/>
      <c r="N9" s="177"/>
      <c r="O9" s="177"/>
      <c r="P9" s="177"/>
      <c r="Q9" s="177"/>
      <c r="R9" s="177"/>
      <c r="S9" s="177"/>
    </row>
    <row r="10" spans="1:19">
      <c r="A10" s="933"/>
      <c r="B10" s="933"/>
      <c r="C10" s="933"/>
      <c r="D10" s="933"/>
      <c r="E10" s="933"/>
      <c r="F10" s="933"/>
      <c r="G10" s="933"/>
      <c r="H10" s="933"/>
      <c r="I10" s="933"/>
      <c r="J10" s="180" t="s">
        <v>273</v>
      </c>
      <c r="K10" s="116" t="s">
        <v>115</v>
      </c>
      <c r="L10" s="177"/>
      <c r="M10" s="177"/>
      <c r="N10" s="177"/>
      <c r="O10" s="177"/>
      <c r="P10" s="177"/>
      <c r="Q10" s="177"/>
      <c r="R10" s="177"/>
      <c r="S10" s="177"/>
    </row>
    <row r="11" spans="1:19">
      <c r="A11" s="901" t="s">
        <v>265</v>
      </c>
      <c r="B11" s="901"/>
      <c r="C11" s="901"/>
      <c r="D11" s="901"/>
      <c r="E11" s="901"/>
      <c r="F11" s="901"/>
      <c r="G11" s="901"/>
      <c r="H11" s="901"/>
      <c r="I11" s="901"/>
      <c r="J11" s="901"/>
      <c r="K11" s="153" t="e">
        <f>SUM(K9)</f>
        <v>#VALUE!</v>
      </c>
    </row>
    <row r="12" spans="1:19">
      <c r="A12" s="927"/>
      <c r="B12" s="927"/>
      <c r="C12" s="927"/>
      <c r="D12" s="927"/>
      <c r="E12" s="927"/>
      <c r="F12" s="927"/>
      <c r="G12" s="927"/>
      <c r="H12" s="927"/>
      <c r="I12" s="927"/>
      <c r="J12" s="178" t="s">
        <v>116</v>
      </c>
      <c r="K12" s="178" t="s">
        <v>115</v>
      </c>
    </row>
    <row r="13" spans="1:19">
      <c r="A13" s="930" t="s">
        <v>15</v>
      </c>
      <c r="B13" s="930"/>
      <c r="C13" s="930"/>
      <c r="D13" s="930"/>
      <c r="E13" s="930"/>
      <c r="F13" s="930"/>
      <c r="G13" s="930"/>
      <c r="H13" s="930"/>
      <c r="I13" s="930"/>
      <c r="J13" s="930"/>
      <c r="K13" s="930"/>
    </row>
    <row r="14" spans="1:19">
      <c r="A14" s="115" t="s">
        <v>123</v>
      </c>
      <c r="B14" s="116" t="s">
        <v>124</v>
      </c>
      <c r="C14" s="116" t="s">
        <v>125</v>
      </c>
      <c r="D14" s="116" t="s">
        <v>126</v>
      </c>
      <c r="E14" s="116" t="s">
        <v>127</v>
      </c>
      <c r="F14" s="116" t="s">
        <v>137</v>
      </c>
      <c r="G14" s="116" t="s">
        <v>138</v>
      </c>
      <c r="H14" s="116" t="s">
        <v>139</v>
      </c>
      <c r="I14" s="116" t="s">
        <v>140</v>
      </c>
      <c r="J14" s="116">
        <v>10</v>
      </c>
      <c r="K14" s="116">
        <v>11</v>
      </c>
    </row>
    <row r="15" spans="1:19" ht="14.45" customHeight="1">
      <c r="A15" s="906" t="s">
        <v>20</v>
      </c>
      <c r="B15" s="931" t="s">
        <v>267</v>
      </c>
      <c r="C15" s="931"/>
      <c r="D15" s="931"/>
      <c r="E15" s="932" t="s">
        <v>245</v>
      </c>
      <c r="F15" s="932"/>
      <c r="G15" s="932"/>
      <c r="H15" s="932"/>
      <c r="I15" s="932"/>
      <c r="J15" s="932"/>
      <c r="K15" s="928" t="s">
        <v>272</v>
      </c>
    </row>
    <row r="16" spans="1:19" ht="38.25">
      <c r="A16" s="906"/>
      <c r="B16" s="189" t="s">
        <v>268</v>
      </c>
      <c r="C16" s="190" t="s">
        <v>269</v>
      </c>
      <c r="D16" s="190" t="s">
        <v>155</v>
      </c>
      <c r="E16" s="190" t="s">
        <v>157</v>
      </c>
      <c r="F16" s="190" t="s">
        <v>270</v>
      </c>
      <c r="G16" s="362" t="s">
        <v>271</v>
      </c>
      <c r="H16" s="190" t="s">
        <v>246</v>
      </c>
      <c r="I16" s="189" t="s">
        <v>247</v>
      </c>
      <c r="J16" s="189" t="s">
        <v>160</v>
      </c>
      <c r="K16" s="929"/>
    </row>
    <row r="17" spans="1:11" ht="102">
      <c r="A17" s="210" t="s">
        <v>520</v>
      </c>
      <c r="B17" s="204"/>
      <c r="C17" s="207" t="s">
        <v>522</v>
      </c>
      <c r="D17" s="205" t="e">
        <f>B17*C17</f>
        <v>#VALUE!</v>
      </c>
      <c r="E17" s="206" t="s">
        <v>280</v>
      </c>
      <c r="F17" s="211"/>
      <c r="G17" s="222" t="s">
        <v>391</v>
      </c>
      <c r="H17" s="207" t="s">
        <v>178</v>
      </c>
      <c r="I17" s="204"/>
      <c r="J17" s="208" t="e">
        <f>G17*H17*I17</f>
        <v>#VALUE!</v>
      </c>
      <c r="K17" s="209"/>
    </row>
    <row r="18" spans="1:11">
      <c r="A18" s="901" t="s">
        <v>261</v>
      </c>
      <c r="B18" s="901"/>
      <c r="C18" s="901"/>
      <c r="D18" s="901"/>
      <c r="E18" s="901"/>
      <c r="F18" s="901"/>
      <c r="G18" s="901"/>
      <c r="H18" s="901"/>
      <c r="I18" s="901"/>
      <c r="J18" s="153" t="e">
        <f>SUM(J17)</f>
        <v>#VALUE!</v>
      </c>
      <c r="K18" s="153" t="e">
        <f>MIN(D17,J18)</f>
        <v>#VALUE!</v>
      </c>
    </row>
    <row r="19" spans="1:11">
      <c r="A19" s="933"/>
      <c r="B19" s="933"/>
      <c r="C19" s="933"/>
      <c r="D19" s="933"/>
      <c r="E19" s="933"/>
      <c r="F19" s="933"/>
      <c r="G19" s="933"/>
      <c r="H19" s="933"/>
      <c r="I19" s="933"/>
      <c r="J19" s="180" t="s">
        <v>273</v>
      </c>
      <c r="K19" s="116" t="s">
        <v>115</v>
      </c>
    </row>
    <row r="20" spans="1:11">
      <c r="A20" s="901" t="s">
        <v>266</v>
      </c>
      <c r="B20" s="901"/>
      <c r="C20" s="901"/>
      <c r="D20" s="901"/>
      <c r="E20" s="901"/>
      <c r="F20" s="901"/>
      <c r="G20" s="901"/>
      <c r="H20" s="901"/>
      <c r="I20" s="901"/>
      <c r="J20" s="901"/>
      <c r="K20" s="153" t="e">
        <f>SUM(K18)</f>
        <v>#VALUE!</v>
      </c>
    </row>
    <row r="21" spans="1:11">
      <c r="A21" s="927"/>
      <c r="B21" s="927"/>
      <c r="C21" s="927"/>
      <c r="D21" s="927"/>
      <c r="E21" s="927"/>
      <c r="F21" s="927"/>
      <c r="G21" s="927"/>
      <c r="H21" s="927"/>
      <c r="I21" s="927"/>
      <c r="J21" s="178" t="s">
        <v>116</v>
      </c>
      <c r="K21" s="178" t="s">
        <v>115</v>
      </c>
    </row>
    <row r="24" spans="1:11">
      <c r="A24" s="291" t="s">
        <v>444</v>
      </c>
    </row>
    <row r="25" spans="1:11">
      <c r="A25" s="535" t="s">
        <v>794</v>
      </c>
      <c r="B25" s="536"/>
      <c r="C25" s="537"/>
      <c r="D25" s="537"/>
      <c r="E25" s="537"/>
      <c r="F25" s="537"/>
      <c r="G25" s="537"/>
      <c r="H25" s="537"/>
      <c r="I25" s="537"/>
    </row>
    <row r="26" spans="1:11">
      <c r="A26" s="535" t="s">
        <v>519</v>
      </c>
      <c r="B26" s="536"/>
      <c r="C26" s="537"/>
      <c r="D26" s="537"/>
      <c r="E26" s="537"/>
      <c r="F26" s="537"/>
      <c r="G26" s="537"/>
      <c r="H26" s="537"/>
      <c r="I26" s="537"/>
    </row>
  </sheetData>
  <mergeCells count="19">
    <mergeCell ref="A3:K3"/>
    <mergeCell ref="A4:K4"/>
    <mergeCell ref="B6:D6"/>
    <mergeCell ref="E6:J6"/>
    <mergeCell ref="A20:J20"/>
    <mergeCell ref="A21:I21"/>
    <mergeCell ref="K6:K7"/>
    <mergeCell ref="K15:K16"/>
    <mergeCell ref="A6:A7"/>
    <mergeCell ref="A12:I12"/>
    <mergeCell ref="A13:K13"/>
    <mergeCell ref="A15:A16"/>
    <mergeCell ref="B15:D15"/>
    <mergeCell ref="E15:J15"/>
    <mergeCell ref="A9:I9"/>
    <mergeCell ref="A11:J11"/>
    <mergeCell ref="A10:I10"/>
    <mergeCell ref="A18:I18"/>
    <mergeCell ref="A19:I19"/>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9569" r:id="rId4" name="Drop Down 1">
              <controlPr defaultSize="0" autoLine="0" autoPict="0">
                <anchor moveWithCells="1">
                  <from>
                    <xdr:col>5</xdr:col>
                    <xdr:colOff>66675</xdr:colOff>
                    <xdr:row>7</xdr:row>
                    <xdr:rowOff>104775</xdr:rowOff>
                  </from>
                  <to>
                    <xdr:col>5</xdr:col>
                    <xdr:colOff>1590675</xdr:colOff>
                    <xdr:row>7</xdr:row>
                    <xdr:rowOff>295275</xdr:rowOff>
                  </to>
                </anchor>
              </controlPr>
            </control>
          </mc:Choice>
        </mc:AlternateContent>
        <mc:AlternateContent xmlns:mc="http://schemas.openxmlformats.org/markup-compatibility/2006">
          <mc:Choice Requires="x14">
            <control shapeId="109570" r:id="rId5" name="Drop Down 2">
              <controlPr defaultSize="0" autoLine="0" autoPict="0">
                <anchor moveWithCells="1">
                  <from>
                    <xdr:col>5</xdr:col>
                    <xdr:colOff>66675</xdr:colOff>
                    <xdr:row>16</xdr:row>
                    <xdr:rowOff>104775</xdr:rowOff>
                  </from>
                  <to>
                    <xdr:col>5</xdr:col>
                    <xdr:colOff>1590675</xdr:colOff>
                    <xdr:row>16</xdr:row>
                    <xdr:rowOff>295275</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S37"/>
  <sheetViews>
    <sheetView showGridLines="0" topLeftCell="A2" zoomScale="85" zoomScaleNormal="85" workbookViewId="0">
      <selection activeCell="M6" sqref="M6"/>
    </sheetView>
  </sheetViews>
  <sheetFormatPr defaultColWidth="8.85546875" defaultRowHeight="14.25"/>
  <cols>
    <col min="1" max="1" width="17.85546875" style="113" customWidth="1"/>
    <col min="2" max="2" width="11.85546875" style="159" customWidth="1"/>
    <col min="3" max="5" width="11.85546875" style="113" customWidth="1"/>
    <col min="6" max="6" width="24.85546875" style="113" customWidth="1"/>
    <col min="7" max="7" width="23.5703125" style="113" customWidth="1"/>
    <col min="8" max="11" width="11.85546875" style="113" customWidth="1"/>
    <col min="12" max="16384" width="8.85546875" style="113"/>
  </cols>
  <sheetData>
    <row r="1" spans="1:19" ht="15">
      <c r="A1" s="74"/>
      <c r="B1" s="155" t="s">
        <v>198</v>
      </c>
      <c r="C1" s="75"/>
      <c r="D1" s="66" t="s">
        <v>199</v>
      </c>
      <c r="E1" s="76"/>
      <c r="F1" s="66" t="s">
        <v>200</v>
      </c>
      <c r="G1" s="66"/>
      <c r="H1" s="77"/>
      <c r="I1" s="66" t="s">
        <v>201</v>
      </c>
    </row>
    <row r="2" spans="1:19">
      <c r="A2" s="71"/>
      <c r="B2" s="70"/>
      <c r="C2" s="70"/>
      <c r="D2" s="69"/>
      <c r="E2" s="69"/>
      <c r="F2" s="69"/>
      <c r="G2" s="69"/>
      <c r="H2" s="69"/>
      <c r="I2" s="68"/>
    </row>
    <row r="3" spans="1:19" ht="15">
      <c r="A3" s="934" t="s">
        <v>524</v>
      </c>
      <c r="B3" s="934"/>
      <c r="C3" s="934"/>
      <c r="D3" s="934"/>
      <c r="E3" s="934"/>
      <c r="F3" s="934"/>
      <c r="G3" s="934"/>
      <c r="H3" s="934"/>
      <c r="I3" s="934"/>
      <c r="J3" s="934"/>
      <c r="K3" s="934"/>
      <c r="L3" s="179"/>
    </row>
    <row r="4" spans="1:19" ht="14.1" customHeight="1">
      <c r="A4" s="930" t="s">
        <v>14</v>
      </c>
      <c r="B4" s="930"/>
      <c r="C4" s="930"/>
      <c r="D4" s="930"/>
      <c r="E4" s="930"/>
      <c r="F4" s="930"/>
      <c r="G4" s="930"/>
      <c r="H4" s="930"/>
      <c r="I4" s="930"/>
      <c r="J4" s="930"/>
      <c r="K4" s="930"/>
    </row>
    <row r="5" spans="1:19">
      <c r="A5" s="115" t="s">
        <v>123</v>
      </c>
      <c r="B5" s="116" t="s">
        <v>124</v>
      </c>
      <c r="C5" s="116" t="s">
        <v>125</v>
      </c>
      <c r="D5" s="116" t="s">
        <v>126</v>
      </c>
      <c r="E5" s="116" t="s">
        <v>127</v>
      </c>
      <c r="F5" s="116" t="s">
        <v>137</v>
      </c>
      <c r="G5" s="116" t="s">
        <v>138</v>
      </c>
      <c r="H5" s="116" t="s">
        <v>139</v>
      </c>
      <c r="I5" s="116" t="s">
        <v>140</v>
      </c>
      <c r="J5" s="116">
        <v>10</v>
      </c>
      <c r="K5" s="116">
        <v>11</v>
      </c>
      <c r="L5" s="177"/>
      <c r="M5" s="177"/>
      <c r="N5" s="177"/>
      <c r="O5" s="177"/>
      <c r="P5" s="177"/>
      <c r="Q5" s="177"/>
      <c r="R5" s="177"/>
      <c r="S5" s="177"/>
    </row>
    <row r="6" spans="1:19" ht="14.45" customHeight="1">
      <c r="A6" s="906" t="s">
        <v>20</v>
      </c>
      <c r="B6" s="931" t="s">
        <v>267</v>
      </c>
      <c r="C6" s="931"/>
      <c r="D6" s="931"/>
      <c r="E6" s="932" t="s">
        <v>245</v>
      </c>
      <c r="F6" s="932"/>
      <c r="G6" s="932"/>
      <c r="H6" s="932"/>
      <c r="I6" s="932"/>
      <c r="J6" s="932"/>
      <c r="K6" s="928" t="s">
        <v>272</v>
      </c>
      <c r="L6" s="177"/>
      <c r="M6" s="177"/>
      <c r="N6" s="177"/>
      <c r="O6" s="177"/>
      <c r="P6" s="177"/>
      <c r="Q6" s="177"/>
      <c r="R6" s="177"/>
      <c r="S6" s="177"/>
    </row>
    <row r="7" spans="1:19" ht="41.45" customHeight="1">
      <c r="A7" s="906"/>
      <c r="B7" s="116" t="s">
        <v>251</v>
      </c>
      <c r="C7" s="118" t="s">
        <v>274</v>
      </c>
      <c r="D7" s="118" t="s">
        <v>155</v>
      </c>
      <c r="E7" s="118" t="s">
        <v>157</v>
      </c>
      <c r="F7" s="118" t="s">
        <v>270</v>
      </c>
      <c r="G7" s="118" t="s">
        <v>271</v>
      </c>
      <c r="H7" s="118" t="s">
        <v>246</v>
      </c>
      <c r="I7" s="116" t="s">
        <v>247</v>
      </c>
      <c r="J7" s="116" t="s">
        <v>160</v>
      </c>
      <c r="K7" s="929"/>
      <c r="L7" s="177"/>
      <c r="M7" s="177"/>
      <c r="N7" s="177"/>
      <c r="O7" s="177"/>
      <c r="P7" s="177"/>
      <c r="Q7" s="177"/>
      <c r="R7" s="177"/>
      <c r="S7" s="177"/>
    </row>
    <row r="8" spans="1:19" ht="63.75">
      <c r="A8" s="206" t="s">
        <v>520</v>
      </c>
      <c r="B8" s="182"/>
      <c r="C8" s="207" t="s">
        <v>522</v>
      </c>
      <c r="D8" s="205" t="e">
        <f>B8*C8</f>
        <v>#VALUE!</v>
      </c>
      <c r="E8" s="206" t="s">
        <v>280</v>
      </c>
      <c r="F8" s="206" t="s">
        <v>561</v>
      </c>
      <c r="G8" s="222"/>
      <c r="H8" s="207" t="s">
        <v>178</v>
      </c>
      <c r="I8" s="204"/>
      <c r="J8" s="208" t="e">
        <f>H8*I8</f>
        <v>#VALUE!</v>
      </c>
      <c r="K8" s="181"/>
      <c r="L8" s="177"/>
      <c r="M8" s="177"/>
      <c r="N8" s="177"/>
      <c r="O8" s="177"/>
      <c r="P8" s="177"/>
      <c r="Q8" s="177"/>
      <c r="R8" s="177"/>
      <c r="S8" s="177"/>
    </row>
    <row r="9" spans="1:19">
      <c r="A9" s="901" t="s">
        <v>261</v>
      </c>
      <c r="B9" s="901"/>
      <c r="C9" s="901"/>
      <c r="D9" s="901"/>
      <c r="E9" s="901"/>
      <c r="F9" s="901"/>
      <c r="G9" s="901"/>
      <c r="H9" s="901"/>
      <c r="I9" s="901"/>
      <c r="J9" s="153" t="e">
        <f>SUM(J8)</f>
        <v>#VALUE!</v>
      </c>
      <c r="K9" s="153" t="e">
        <f>MIN(D8,J9)</f>
        <v>#VALUE!</v>
      </c>
      <c r="L9" s="177"/>
      <c r="M9" s="177"/>
      <c r="N9" s="177"/>
      <c r="O9" s="177"/>
      <c r="P9" s="177"/>
      <c r="Q9" s="177"/>
      <c r="R9" s="177"/>
      <c r="S9" s="177"/>
    </row>
    <row r="10" spans="1:19">
      <c r="A10" s="933"/>
      <c r="B10" s="933"/>
      <c r="C10" s="933"/>
      <c r="D10" s="933"/>
      <c r="E10" s="933"/>
      <c r="F10" s="933"/>
      <c r="G10" s="933"/>
      <c r="H10" s="933"/>
      <c r="I10" s="933"/>
      <c r="J10" s="180" t="s">
        <v>273</v>
      </c>
      <c r="K10" s="116" t="s">
        <v>115</v>
      </c>
      <c r="L10" s="177"/>
      <c r="M10" s="177"/>
      <c r="N10" s="177"/>
      <c r="O10" s="177"/>
      <c r="P10" s="177"/>
      <c r="Q10" s="177"/>
      <c r="R10" s="177"/>
      <c r="S10" s="177"/>
    </row>
    <row r="11" spans="1:19">
      <c r="A11" s="901" t="s">
        <v>265</v>
      </c>
      <c r="B11" s="901"/>
      <c r="C11" s="901"/>
      <c r="D11" s="901"/>
      <c r="E11" s="901"/>
      <c r="F11" s="901"/>
      <c r="G11" s="901"/>
      <c r="H11" s="901"/>
      <c r="I11" s="901"/>
      <c r="J11" s="901"/>
      <c r="K11" s="153" t="e">
        <f>SUM(K9)</f>
        <v>#VALUE!</v>
      </c>
    </row>
    <row r="12" spans="1:19">
      <c r="A12" s="927"/>
      <c r="B12" s="927"/>
      <c r="C12" s="927"/>
      <c r="D12" s="927"/>
      <c r="E12" s="927"/>
      <c r="F12" s="927"/>
      <c r="G12" s="927"/>
      <c r="H12" s="927"/>
      <c r="I12" s="927"/>
      <c r="J12" s="178" t="s">
        <v>116</v>
      </c>
      <c r="K12" s="178" t="s">
        <v>115</v>
      </c>
    </row>
    <row r="13" spans="1:19">
      <c r="A13" s="930" t="s">
        <v>15</v>
      </c>
      <c r="B13" s="930"/>
      <c r="C13" s="930"/>
      <c r="D13" s="930"/>
      <c r="E13" s="930"/>
      <c r="F13" s="930"/>
      <c r="G13" s="930"/>
      <c r="H13" s="930"/>
      <c r="I13" s="930"/>
      <c r="J13" s="930"/>
      <c r="K13" s="930"/>
    </row>
    <row r="14" spans="1:19">
      <c r="A14" s="115" t="s">
        <v>123</v>
      </c>
      <c r="B14" s="116" t="s">
        <v>124</v>
      </c>
      <c r="C14" s="116" t="s">
        <v>125</v>
      </c>
      <c r="D14" s="116" t="s">
        <v>126</v>
      </c>
      <c r="E14" s="116" t="s">
        <v>127</v>
      </c>
      <c r="F14" s="116" t="s">
        <v>137</v>
      </c>
      <c r="G14" s="116" t="s">
        <v>138</v>
      </c>
      <c r="H14" s="116" t="s">
        <v>139</v>
      </c>
      <c r="I14" s="116" t="s">
        <v>140</v>
      </c>
      <c r="J14" s="116">
        <v>10</v>
      </c>
      <c r="K14" s="116">
        <v>11</v>
      </c>
    </row>
    <row r="15" spans="1:19" ht="14.45" customHeight="1">
      <c r="A15" s="906" t="s">
        <v>20</v>
      </c>
      <c r="B15" s="931" t="s">
        <v>267</v>
      </c>
      <c r="C15" s="931"/>
      <c r="D15" s="931"/>
      <c r="E15" s="932" t="s">
        <v>245</v>
      </c>
      <c r="F15" s="932"/>
      <c r="G15" s="932"/>
      <c r="H15" s="932"/>
      <c r="I15" s="932"/>
      <c r="J15" s="932"/>
      <c r="K15" s="928" t="s">
        <v>272</v>
      </c>
    </row>
    <row r="16" spans="1:19" ht="38.25">
      <c r="A16" s="906"/>
      <c r="B16" s="116" t="s">
        <v>251</v>
      </c>
      <c r="C16" s="118" t="s">
        <v>274</v>
      </c>
      <c r="D16" s="118" t="s">
        <v>155</v>
      </c>
      <c r="E16" s="118" t="s">
        <v>157</v>
      </c>
      <c r="F16" s="118" t="s">
        <v>270</v>
      </c>
      <c r="G16" s="118" t="s">
        <v>271</v>
      </c>
      <c r="H16" s="118" t="s">
        <v>246</v>
      </c>
      <c r="I16" s="116" t="s">
        <v>247</v>
      </c>
      <c r="J16" s="116" t="s">
        <v>160</v>
      </c>
      <c r="K16" s="929"/>
    </row>
    <row r="17" spans="1:11" ht="63.75">
      <c r="A17" s="206" t="s">
        <v>520</v>
      </c>
      <c r="B17" s="182"/>
      <c r="C17" s="207" t="s">
        <v>522</v>
      </c>
      <c r="D17" s="205" t="e">
        <f>B8*C8</f>
        <v>#VALUE!</v>
      </c>
      <c r="E17" s="206" t="s">
        <v>280</v>
      </c>
      <c r="F17" s="206" t="s">
        <v>561</v>
      </c>
      <c r="G17" s="222"/>
      <c r="H17" s="207" t="s">
        <v>178</v>
      </c>
      <c r="I17" s="204"/>
      <c r="J17" s="208" t="e">
        <f>G17*H17*I17</f>
        <v>#VALUE!</v>
      </c>
      <c r="K17" s="181"/>
    </row>
    <row r="18" spans="1:11">
      <c r="A18" s="901" t="s">
        <v>261</v>
      </c>
      <c r="B18" s="901"/>
      <c r="C18" s="901"/>
      <c r="D18" s="901"/>
      <c r="E18" s="901"/>
      <c r="F18" s="901"/>
      <c r="G18" s="901"/>
      <c r="H18" s="901"/>
      <c r="I18" s="901"/>
      <c r="J18" s="153" t="e">
        <f>SUM(J17)</f>
        <v>#VALUE!</v>
      </c>
      <c r="K18" s="153" t="e">
        <f>MIN(D17,J18)</f>
        <v>#VALUE!</v>
      </c>
    </row>
    <row r="19" spans="1:11">
      <c r="A19" s="933"/>
      <c r="B19" s="933"/>
      <c r="C19" s="933"/>
      <c r="D19" s="933"/>
      <c r="E19" s="933"/>
      <c r="F19" s="933"/>
      <c r="G19" s="933"/>
      <c r="H19" s="933"/>
      <c r="I19" s="933"/>
      <c r="J19" s="180" t="s">
        <v>273</v>
      </c>
      <c r="K19" s="116" t="s">
        <v>115</v>
      </c>
    </row>
    <row r="20" spans="1:11">
      <c r="A20" s="901" t="s">
        <v>266</v>
      </c>
      <c r="B20" s="901"/>
      <c r="C20" s="901"/>
      <c r="D20" s="901"/>
      <c r="E20" s="901"/>
      <c r="F20" s="901"/>
      <c r="G20" s="901"/>
      <c r="H20" s="901"/>
      <c r="I20" s="901"/>
      <c r="J20" s="901"/>
      <c r="K20" s="153" t="e">
        <f>SUM(K18)</f>
        <v>#VALUE!</v>
      </c>
    </row>
    <row r="21" spans="1:11">
      <c r="A21" s="927"/>
      <c r="B21" s="927"/>
      <c r="C21" s="927"/>
      <c r="D21" s="927"/>
      <c r="E21" s="927"/>
      <c r="F21" s="927"/>
      <c r="G21" s="927"/>
      <c r="H21" s="927"/>
      <c r="I21" s="927"/>
      <c r="J21" s="178" t="s">
        <v>116</v>
      </c>
      <c r="K21" s="178" t="s">
        <v>115</v>
      </c>
    </row>
    <row r="25" spans="1:11">
      <c r="A25" s="291" t="s">
        <v>444</v>
      </c>
    </row>
    <row r="26" spans="1:11" ht="42" customHeight="1">
      <c r="A26" s="935" t="s">
        <v>795</v>
      </c>
      <c r="B26" s="935"/>
      <c r="C26" s="935"/>
      <c r="D26" s="935"/>
      <c r="E26" s="935"/>
      <c r="F26" s="935"/>
      <c r="G26" s="935"/>
      <c r="H26" s="935"/>
    </row>
    <row r="28" spans="1:11">
      <c r="F28" s="507" t="s">
        <v>822</v>
      </c>
    </row>
    <row r="29" spans="1:11">
      <c r="F29" s="538" t="s">
        <v>823</v>
      </c>
    </row>
    <row r="30" spans="1:11">
      <c r="F30" s="538" t="s">
        <v>824</v>
      </c>
    </row>
    <row r="31" spans="1:11">
      <c r="F31" s="538" t="s">
        <v>825</v>
      </c>
    </row>
    <row r="32" spans="1:11">
      <c r="F32" s="538" t="s">
        <v>826</v>
      </c>
    </row>
    <row r="33" spans="6:6">
      <c r="F33" s="280"/>
    </row>
    <row r="34" spans="6:6">
      <c r="F34" s="280"/>
    </row>
    <row r="35" spans="6:6">
      <c r="F35" s="280"/>
    </row>
    <row r="36" spans="6:6">
      <c r="F36" s="280"/>
    </row>
    <row r="37" spans="6:6">
      <c r="F37" s="280"/>
    </row>
  </sheetData>
  <mergeCells count="20">
    <mergeCell ref="A3:K3"/>
    <mergeCell ref="A4:K4"/>
    <mergeCell ref="A6:A7"/>
    <mergeCell ref="B6:D6"/>
    <mergeCell ref="E6:J6"/>
    <mergeCell ref="K6:K7"/>
    <mergeCell ref="K15:K16"/>
    <mergeCell ref="A10:I10"/>
    <mergeCell ref="A11:J11"/>
    <mergeCell ref="A12:I12"/>
    <mergeCell ref="A13:K13"/>
    <mergeCell ref="A15:A16"/>
    <mergeCell ref="B15:D15"/>
    <mergeCell ref="E15:J15"/>
    <mergeCell ref="A9:I9"/>
    <mergeCell ref="A26:H26"/>
    <mergeCell ref="A18:I18"/>
    <mergeCell ref="A19:I19"/>
    <mergeCell ref="A20:J20"/>
    <mergeCell ref="A21:I21"/>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Q26"/>
  <sheetViews>
    <sheetView showGridLines="0" zoomScale="85" zoomScaleNormal="85" workbookViewId="0">
      <selection activeCell="M15" sqref="M15"/>
    </sheetView>
  </sheetViews>
  <sheetFormatPr defaultColWidth="8.85546875" defaultRowHeight="14.25"/>
  <cols>
    <col min="1" max="1" width="17.85546875" style="113" customWidth="1"/>
    <col min="2" max="2" width="11.85546875" style="159" customWidth="1"/>
    <col min="3" max="9" width="11.85546875" style="113" customWidth="1"/>
    <col min="10" max="16384" width="8.85546875" style="113"/>
  </cols>
  <sheetData>
    <row r="1" spans="1:17" ht="15">
      <c r="A1" s="74"/>
      <c r="B1" s="155" t="s">
        <v>198</v>
      </c>
      <c r="C1" s="75"/>
      <c r="D1" s="66" t="s">
        <v>199</v>
      </c>
      <c r="E1" s="76"/>
      <c r="F1" s="66" t="s">
        <v>200</v>
      </c>
      <c r="G1" s="66"/>
      <c r="H1" s="77"/>
      <c r="I1" s="66" t="s">
        <v>201</v>
      </c>
    </row>
    <row r="2" spans="1:17">
      <c r="A2" s="71"/>
      <c r="B2" s="70"/>
      <c r="C2" s="70"/>
      <c r="D2" s="69"/>
      <c r="E2" s="69"/>
      <c r="F2" s="69"/>
      <c r="G2" s="68"/>
    </row>
    <row r="3" spans="1:17" ht="15">
      <c r="A3" s="937" t="s">
        <v>521</v>
      </c>
      <c r="B3" s="937"/>
      <c r="C3" s="937"/>
      <c r="D3" s="937"/>
      <c r="E3" s="937"/>
      <c r="F3" s="937"/>
      <c r="G3" s="937"/>
      <c r="H3" s="937"/>
      <c r="I3" s="937"/>
      <c r="J3" s="179"/>
    </row>
    <row r="4" spans="1:17" ht="14.1" customHeight="1">
      <c r="A4" s="930" t="s">
        <v>14</v>
      </c>
      <c r="B4" s="930"/>
      <c r="C4" s="930"/>
      <c r="D4" s="930"/>
      <c r="E4" s="930"/>
      <c r="F4" s="930"/>
      <c r="G4" s="930"/>
      <c r="H4" s="930"/>
      <c r="I4" s="930"/>
    </row>
    <row r="5" spans="1:17">
      <c r="A5" s="115" t="s">
        <v>123</v>
      </c>
      <c r="B5" s="116" t="s">
        <v>124</v>
      </c>
      <c r="C5" s="116" t="s">
        <v>125</v>
      </c>
      <c r="D5" s="116" t="s">
        <v>126</v>
      </c>
      <c r="E5" s="116" t="s">
        <v>127</v>
      </c>
      <c r="F5" s="116" t="s">
        <v>137</v>
      </c>
      <c r="G5" s="116" t="s">
        <v>138</v>
      </c>
      <c r="H5" s="116" t="s">
        <v>139</v>
      </c>
      <c r="I5" s="116" t="s">
        <v>140</v>
      </c>
      <c r="J5" s="177"/>
      <c r="K5" s="177"/>
      <c r="L5" s="177"/>
      <c r="M5" s="177"/>
      <c r="N5" s="177"/>
      <c r="O5" s="177"/>
      <c r="P5" s="177"/>
      <c r="Q5" s="177"/>
    </row>
    <row r="6" spans="1:17" ht="14.45" customHeight="1">
      <c r="A6" s="906" t="s">
        <v>20</v>
      </c>
      <c r="B6" s="931" t="s">
        <v>267</v>
      </c>
      <c r="C6" s="931"/>
      <c r="D6" s="931"/>
      <c r="E6" s="932" t="s">
        <v>245</v>
      </c>
      <c r="F6" s="932"/>
      <c r="G6" s="932"/>
      <c r="H6" s="932"/>
      <c r="I6" s="928" t="s">
        <v>272</v>
      </c>
      <c r="J6" s="177"/>
      <c r="K6" s="177"/>
      <c r="L6" s="177"/>
      <c r="M6" s="177"/>
      <c r="N6" s="177"/>
      <c r="O6" s="177"/>
      <c r="P6" s="177"/>
      <c r="Q6" s="177"/>
    </row>
    <row r="7" spans="1:17" ht="41.45" customHeight="1">
      <c r="A7" s="906"/>
      <c r="B7" s="116" t="s">
        <v>251</v>
      </c>
      <c r="C7" s="118" t="s">
        <v>274</v>
      </c>
      <c r="D7" s="118" t="s">
        <v>155</v>
      </c>
      <c r="E7" s="118" t="s">
        <v>157</v>
      </c>
      <c r="F7" s="118" t="s">
        <v>246</v>
      </c>
      <c r="G7" s="116" t="s">
        <v>247</v>
      </c>
      <c r="H7" s="116" t="s">
        <v>160</v>
      </c>
      <c r="I7" s="929"/>
      <c r="J7" s="177"/>
      <c r="K7" s="177"/>
      <c r="L7" s="177"/>
      <c r="M7" s="177"/>
      <c r="N7" s="177"/>
      <c r="O7" s="177"/>
      <c r="P7" s="177"/>
      <c r="Q7" s="177"/>
    </row>
    <row r="8" spans="1:17" ht="76.5">
      <c r="A8" s="377" t="s">
        <v>520</v>
      </c>
      <c r="B8" s="182"/>
      <c r="C8" s="377" t="s">
        <v>522</v>
      </c>
      <c r="D8" s="205" t="e">
        <f>B8*C8</f>
        <v>#VALUE!</v>
      </c>
      <c r="E8" s="210" t="s">
        <v>280</v>
      </c>
      <c r="F8" s="235" t="s">
        <v>178</v>
      </c>
      <c r="G8" s="146"/>
      <c r="H8" s="203" t="e">
        <f>F8*G8</f>
        <v>#VALUE!</v>
      </c>
      <c r="I8" s="181"/>
      <c r="J8" s="177"/>
      <c r="K8" s="177"/>
      <c r="L8" s="177"/>
      <c r="M8" s="177"/>
      <c r="N8" s="177"/>
      <c r="O8" s="177"/>
      <c r="P8" s="177"/>
      <c r="Q8" s="177"/>
    </row>
    <row r="9" spans="1:17">
      <c r="A9" s="901" t="s">
        <v>261</v>
      </c>
      <c r="B9" s="901"/>
      <c r="C9" s="901"/>
      <c r="D9" s="901"/>
      <c r="E9" s="901"/>
      <c r="F9" s="901"/>
      <c r="G9" s="901"/>
      <c r="H9" s="153" t="e">
        <f>SUM(H8)</f>
        <v>#VALUE!</v>
      </c>
      <c r="I9" s="153" t="e">
        <f>MIN(D8,H9)</f>
        <v>#VALUE!</v>
      </c>
      <c r="J9" s="177"/>
      <c r="K9" s="177"/>
      <c r="L9" s="177"/>
      <c r="M9" s="177"/>
      <c r="N9" s="177"/>
      <c r="O9" s="177"/>
      <c r="P9" s="177"/>
      <c r="Q9" s="177"/>
    </row>
    <row r="10" spans="1:17">
      <c r="A10" s="933"/>
      <c r="B10" s="933"/>
      <c r="C10" s="933"/>
      <c r="D10" s="933"/>
      <c r="E10" s="933"/>
      <c r="F10" s="933"/>
      <c r="G10" s="933"/>
      <c r="H10" s="180" t="s">
        <v>273</v>
      </c>
      <c r="I10" s="116" t="s">
        <v>115</v>
      </c>
      <c r="J10" s="177"/>
      <c r="K10" s="177"/>
      <c r="L10" s="177"/>
      <c r="M10" s="177"/>
      <c r="N10" s="177"/>
      <c r="O10" s="177"/>
      <c r="P10" s="177"/>
      <c r="Q10" s="177"/>
    </row>
    <row r="11" spans="1:17">
      <c r="A11" s="901" t="s">
        <v>265</v>
      </c>
      <c r="B11" s="901"/>
      <c r="C11" s="901"/>
      <c r="D11" s="901"/>
      <c r="E11" s="901"/>
      <c r="F11" s="901"/>
      <c r="G11" s="901"/>
      <c r="H11" s="901"/>
      <c r="I11" s="153" t="e">
        <f>SUM(I9)</f>
        <v>#VALUE!</v>
      </c>
    </row>
    <row r="12" spans="1:17">
      <c r="A12" s="927"/>
      <c r="B12" s="927"/>
      <c r="C12" s="927"/>
      <c r="D12" s="927"/>
      <c r="E12" s="927"/>
      <c r="F12" s="927"/>
      <c r="G12" s="927"/>
      <c r="H12" s="178" t="s">
        <v>116</v>
      </c>
      <c r="I12" s="178" t="s">
        <v>115</v>
      </c>
    </row>
    <row r="13" spans="1:17">
      <c r="A13" s="930" t="s">
        <v>15</v>
      </c>
      <c r="B13" s="930"/>
      <c r="C13" s="930"/>
      <c r="D13" s="930"/>
      <c r="E13" s="930"/>
      <c r="F13" s="930"/>
      <c r="G13" s="930"/>
      <c r="H13" s="930"/>
      <c r="I13" s="930"/>
    </row>
    <row r="14" spans="1:17">
      <c r="A14" s="115" t="s">
        <v>123</v>
      </c>
      <c r="B14" s="116" t="s">
        <v>124</v>
      </c>
      <c r="C14" s="116" t="s">
        <v>125</v>
      </c>
      <c r="D14" s="116" t="s">
        <v>126</v>
      </c>
      <c r="E14" s="116" t="s">
        <v>127</v>
      </c>
      <c r="F14" s="116" t="s">
        <v>137</v>
      </c>
      <c r="G14" s="116" t="s">
        <v>138</v>
      </c>
      <c r="H14" s="116" t="s">
        <v>139</v>
      </c>
      <c r="I14" s="116" t="s">
        <v>140</v>
      </c>
    </row>
    <row r="15" spans="1:17" ht="14.45" customHeight="1">
      <c r="A15" s="906" t="s">
        <v>20</v>
      </c>
      <c r="B15" s="931" t="s">
        <v>267</v>
      </c>
      <c r="C15" s="931"/>
      <c r="D15" s="931"/>
      <c r="E15" s="932" t="s">
        <v>245</v>
      </c>
      <c r="F15" s="932"/>
      <c r="G15" s="932"/>
      <c r="H15" s="932"/>
      <c r="I15" s="928" t="s">
        <v>272</v>
      </c>
    </row>
    <row r="16" spans="1:17" ht="38.25">
      <c r="A16" s="906"/>
      <c r="B16" s="116" t="s">
        <v>251</v>
      </c>
      <c r="C16" s="118" t="s">
        <v>274</v>
      </c>
      <c r="D16" s="118" t="s">
        <v>155</v>
      </c>
      <c r="E16" s="118" t="s">
        <v>157</v>
      </c>
      <c r="F16" s="118" t="s">
        <v>246</v>
      </c>
      <c r="G16" s="116" t="s">
        <v>247</v>
      </c>
      <c r="H16" s="116" t="s">
        <v>160</v>
      </c>
      <c r="I16" s="929"/>
    </row>
    <row r="17" spans="1:13" ht="76.5">
      <c r="A17" s="377" t="s">
        <v>520</v>
      </c>
      <c r="B17" s="182"/>
      <c r="C17" s="377" t="s">
        <v>522</v>
      </c>
      <c r="D17" s="205" t="e">
        <f>B17*C17</f>
        <v>#VALUE!</v>
      </c>
      <c r="E17" s="210" t="s">
        <v>280</v>
      </c>
      <c r="F17" s="235" t="s">
        <v>178</v>
      </c>
      <c r="G17" s="146"/>
      <c r="H17" s="203" t="e">
        <f>F17*G17</f>
        <v>#VALUE!</v>
      </c>
      <c r="I17" s="181"/>
    </row>
    <row r="18" spans="1:13">
      <c r="A18" s="901" t="s">
        <v>261</v>
      </c>
      <c r="B18" s="901"/>
      <c r="C18" s="901"/>
      <c r="D18" s="901"/>
      <c r="E18" s="901"/>
      <c r="F18" s="901"/>
      <c r="G18" s="901"/>
      <c r="H18" s="153" t="e">
        <f>SUM(H17)</f>
        <v>#VALUE!</v>
      </c>
      <c r="I18" s="153" t="e">
        <f>MIN(D17,H18)</f>
        <v>#VALUE!</v>
      </c>
    </row>
    <row r="19" spans="1:13">
      <c r="A19" s="933"/>
      <c r="B19" s="933"/>
      <c r="C19" s="933"/>
      <c r="D19" s="933"/>
      <c r="E19" s="933"/>
      <c r="F19" s="933"/>
      <c r="G19" s="933"/>
      <c r="H19" s="180" t="s">
        <v>273</v>
      </c>
      <c r="I19" s="116" t="s">
        <v>115</v>
      </c>
    </row>
    <row r="20" spans="1:13">
      <c r="A20" s="901" t="s">
        <v>266</v>
      </c>
      <c r="B20" s="901"/>
      <c r="C20" s="901"/>
      <c r="D20" s="901"/>
      <c r="E20" s="901"/>
      <c r="F20" s="901"/>
      <c r="G20" s="901"/>
      <c r="H20" s="901"/>
      <c r="I20" s="153" t="e">
        <f>SUM(I18)</f>
        <v>#VALUE!</v>
      </c>
    </row>
    <row r="21" spans="1:13">
      <c r="A21" s="927"/>
      <c r="B21" s="927"/>
      <c r="C21" s="927"/>
      <c r="D21" s="927"/>
      <c r="E21" s="927"/>
      <c r="F21" s="927"/>
      <c r="G21" s="927"/>
      <c r="H21" s="178" t="s">
        <v>116</v>
      </c>
      <c r="I21" s="178" t="s">
        <v>115</v>
      </c>
    </row>
    <row r="25" spans="1:13">
      <c r="A25" s="291" t="s">
        <v>444</v>
      </c>
    </row>
    <row r="26" spans="1:13" ht="31.35" customHeight="1">
      <c r="A26" s="936" t="s">
        <v>796</v>
      </c>
      <c r="B26" s="936"/>
      <c r="C26" s="936"/>
      <c r="D26" s="936"/>
      <c r="E26" s="936"/>
      <c r="F26" s="936"/>
      <c r="G26" s="936"/>
      <c r="H26" s="936"/>
      <c r="I26" s="936"/>
      <c r="J26" s="936"/>
      <c r="K26" s="936"/>
      <c r="L26" s="936"/>
      <c r="M26" s="936"/>
    </row>
  </sheetData>
  <mergeCells count="20">
    <mergeCell ref="A3:I3"/>
    <mergeCell ref="A4:I4"/>
    <mergeCell ref="A6:A7"/>
    <mergeCell ref="B6:D6"/>
    <mergeCell ref="E6:H6"/>
    <mergeCell ref="I6:I7"/>
    <mergeCell ref="A9:G9"/>
    <mergeCell ref="A26:M26"/>
    <mergeCell ref="A18:G18"/>
    <mergeCell ref="A19:G19"/>
    <mergeCell ref="A20:H20"/>
    <mergeCell ref="A21:G21"/>
    <mergeCell ref="I15:I16"/>
    <mergeCell ref="A10:G10"/>
    <mergeCell ref="A11:H11"/>
    <mergeCell ref="A12:G12"/>
    <mergeCell ref="A13:I13"/>
    <mergeCell ref="A15:A16"/>
    <mergeCell ref="B15:D15"/>
    <mergeCell ref="E15:H15"/>
  </mergeCells>
  <pageMargins left="0.7" right="0.7" top="0.75" bottom="0.75" header="0.3" footer="0.3"/>
  <pageSetup orientation="portrait" r:id="rId1"/>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K34"/>
  <sheetViews>
    <sheetView showGridLines="0" zoomScale="90" zoomScaleNormal="90" workbookViewId="0">
      <selection activeCell="A35" sqref="A35"/>
    </sheetView>
  </sheetViews>
  <sheetFormatPr defaultColWidth="8.85546875" defaultRowHeight="14.25"/>
  <cols>
    <col min="1" max="1" width="17.85546875" style="113" customWidth="1"/>
    <col min="2" max="2" width="26.5703125" style="113" bestFit="1" customWidth="1"/>
    <col min="3" max="3" width="16.85546875" style="113" customWidth="1"/>
    <col min="4" max="4" width="15.42578125" style="113" customWidth="1"/>
    <col min="5" max="5" width="11.140625" style="113" customWidth="1"/>
    <col min="6" max="6" width="13.5703125" style="113" customWidth="1"/>
    <col min="7" max="7" width="12.85546875" style="113" customWidth="1"/>
    <col min="8" max="8" width="12.42578125" style="113" customWidth="1"/>
    <col min="9" max="16384" width="8.85546875" style="113"/>
  </cols>
  <sheetData>
    <row r="1" spans="1:11" ht="15">
      <c r="A1" s="74"/>
      <c r="B1" s="155" t="s">
        <v>198</v>
      </c>
      <c r="C1" s="75"/>
      <c r="D1" s="66" t="s">
        <v>199</v>
      </c>
      <c r="E1" s="139"/>
      <c r="F1" s="66" t="s">
        <v>200</v>
      </c>
      <c r="H1" s="77"/>
      <c r="I1" s="66" t="s">
        <v>201</v>
      </c>
      <c r="J1" s="66"/>
    </row>
    <row r="3" spans="1:11" ht="15">
      <c r="A3" s="959" t="s">
        <v>518</v>
      </c>
      <c r="B3" s="959"/>
      <c r="C3" s="959"/>
      <c r="D3" s="959"/>
      <c r="E3" s="959"/>
      <c r="F3" s="959"/>
      <c r="G3" s="959"/>
      <c r="H3" s="959"/>
    </row>
    <row r="4" spans="1:11" ht="54" customHeight="1">
      <c r="A4" s="960" t="s">
        <v>505</v>
      </c>
      <c r="B4" s="960"/>
      <c r="C4" s="960"/>
      <c r="D4" s="960"/>
      <c r="E4" s="960"/>
      <c r="F4" s="960"/>
      <c r="G4" s="960"/>
      <c r="H4" s="960"/>
    </row>
    <row r="5" spans="1:11" ht="14.45" customHeight="1">
      <c r="A5" s="961" t="s">
        <v>14</v>
      </c>
      <c r="B5" s="962"/>
      <c r="C5" s="962"/>
      <c r="D5" s="962"/>
      <c r="E5" s="962"/>
      <c r="F5" s="962"/>
      <c r="G5" s="962"/>
      <c r="H5" s="963"/>
    </row>
    <row r="6" spans="1:11">
      <c r="A6" s="160" t="s">
        <v>123</v>
      </c>
      <c r="B6" s="160" t="s">
        <v>124</v>
      </c>
      <c r="C6" s="160" t="s">
        <v>125</v>
      </c>
      <c r="D6" s="160" t="s">
        <v>126</v>
      </c>
      <c r="E6" s="160" t="s">
        <v>127</v>
      </c>
      <c r="F6" s="160" t="s">
        <v>137</v>
      </c>
      <c r="G6" s="160" t="s">
        <v>138</v>
      </c>
      <c r="H6" s="160" t="s">
        <v>139</v>
      </c>
      <c r="I6" s="119"/>
      <c r="J6" s="119"/>
      <c r="K6" s="120"/>
    </row>
    <row r="7" spans="1:11">
      <c r="A7" s="957" t="s">
        <v>20</v>
      </c>
      <c r="B7" s="957" t="s">
        <v>243</v>
      </c>
      <c r="C7" s="958" t="s">
        <v>412</v>
      </c>
      <c r="D7" s="958"/>
      <c r="E7" s="958"/>
      <c r="F7" s="958" t="s">
        <v>413</v>
      </c>
      <c r="G7" s="958"/>
      <c r="H7" s="958"/>
      <c r="I7" s="120"/>
      <c r="J7" s="120"/>
      <c r="K7" s="120"/>
    </row>
    <row r="8" spans="1:11" ht="38.25">
      <c r="A8" s="957"/>
      <c r="B8" s="957"/>
      <c r="C8" s="161" t="s">
        <v>221</v>
      </c>
      <c r="D8" s="190" t="s">
        <v>274</v>
      </c>
      <c r="E8" s="162" t="s">
        <v>155</v>
      </c>
      <c r="F8" s="162" t="s">
        <v>244</v>
      </c>
      <c r="G8" s="190" t="s">
        <v>274</v>
      </c>
      <c r="H8" s="191" t="s">
        <v>155</v>
      </c>
      <c r="I8" s="121"/>
      <c r="J8" s="121"/>
      <c r="K8" s="120"/>
    </row>
    <row r="9" spans="1:11" ht="25.5">
      <c r="A9" s="377" t="s">
        <v>520</v>
      </c>
      <c r="B9" s="166"/>
      <c r="C9" s="166"/>
      <c r="D9" s="464">
        <v>0.55000000000000004</v>
      </c>
      <c r="E9" s="230">
        <f>C9*D9</f>
        <v>0</v>
      </c>
      <c r="F9" s="167"/>
      <c r="G9" s="465">
        <v>8</v>
      </c>
      <c r="H9" s="230">
        <f>F9*G9</f>
        <v>0</v>
      </c>
      <c r="I9" s="121"/>
      <c r="J9" s="121"/>
      <c r="K9" s="120"/>
    </row>
    <row r="10" spans="1:11">
      <c r="A10" s="942"/>
      <c r="B10" s="943"/>
      <c r="C10" s="163" t="s">
        <v>140</v>
      </c>
      <c r="D10" s="163" t="s">
        <v>141</v>
      </c>
      <c r="E10" s="163" t="s">
        <v>142</v>
      </c>
      <c r="F10" s="163" t="s">
        <v>143</v>
      </c>
      <c r="G10" s="948" t="s">
        <v>144</v>
      </c>
      <c r="H10" s="948"/>
    </row>
    <row r="11" spans="1:11">
      <c r="A11" s="944"/>
      <c r="B11" s="945"/>
      <c r="C11" s="949" t="s">
        <v>245</v>
      </c>
      <c r="D11" s="950"/>
      <c r="E11" s="950"/>
      <c r="F11" s="951"/>
      <c r="G11" s="952" t="s">
        <v>272</v>
      </c>
      <c r="H11" s="953"/>
    </row>
    <row r="12" spans="1:11" ht="28.5" customHeight="1">
      <c r="A12" s="944"/>
      <c r="B12" s="945"/>
      <c r="C12" s="164" t="s">
        <v>157</v>
      </c>
      <c r="D12" s="164" t="s">
        <v>246</v>
      </c>
      <c r="E12" s="164" t="s">
        <v>247</v>
      </c>
      <c r="F12" s="164" t="s">
        <v>160</v>
      </c>
      <c r="G12" s="954"/>
      <c r="H12" s="955"/>
    </row>
    <row r="13" spans="1:11" ht="25.5">
      <c r="A13" s="946"/>
      <c r="B13" s="947"/>
      <c r="C13" s="212" t="s">
        <v>248</v>
      </c>
      <c r="D13" s="213" t="s">
        <v>249</v>
      </c>
      <c r="E13" s="168"/>
      <c r="F13" s="169" t="e">
        <f>D13*E13</f>
        <v>#VALUE!</v>
      </c>
      <c r="G13" s="956"/>
      <c r="H13" s="956"/>
    </row>
    <row r="14" spans="1:11">
      <c r="A14" s="938" t="s">
        <v>261</v>
      </c>
      <c r="B14" s="938"/>
      <c r="C14" s="938"/>
      <c r="D14" s="938"/>
      <c r="E14" s="938"/>
      <c r="F14" s="170" t="e">
        <f>SUM(F13)</f>
        <v>#VALUE!</v>
      </c>
      <c r="G14" s="939" t="e">
        <f>MIN(E9,H9,F14)</f>
        <v>#VALUE!</v>
      </c>
      <c r="H14" s="939"/>
    </row>
    <row r="15" spans="1:11">
      <c r="A15" s="940"/>
      <c r="B15" s="940"/>
      <c r="C15" s="940"/>
      <c r="D15" s="940"/>
      <c r="E15" s="940"/>
      <c r="F15" s="940"/>
      <c r="G15" s="165" t="s">
        <v>189</v>
      </c>
      <c r="H15" s="165" t="s">
        <v>115</v>
      </c>
    </row>
    <row r="16" spans="1:11">
      <c r="A16" s="941" t="s">
        <v>265</v>
      </c>
      <c r="B16" s="941"/>
      <c r="C16" s="941"/>
      <c r="D16" s="941"/>
      <c r="E16" s="941"/>
      <c r="F16" s="941"/>
      <c r="G16" s="939" t="e">
        <f>SUM(G14)</f>
        <v>#VALUE!</v>
      </c>
      <c r="H16" s="939"/>
    </row>
    <row r="17" spans="1:8">
      <c r="A17" s="887"/>
      <c r="B17" s="887"/>
      <c r="C17" s="887"/>
      <c r="D17" s="887"/>
      <c r="E17" s="887"/>
      <c r="F17" s="887"/>
      <c r="G17" s="171" t="s">
        <v>116</v>
      </c>
      <c r="H17" s="172" t="s">
        <v>115</v>
      </c>
    </row>
    <row r="18" spans="1:8">
      <c r="A18" s="961" t="s">
        <v>15</v>
      </c>
      <c r="B18" s="962"/>
      <c r="C18" s="962"/>
      <c r="D18" s="962"/>
      <c r="E18" s="962"/>
      <c r="F18" s="962"/>
      <c r="G18" s="962"/>
      <c r="H18" s="963"/>
    </row>
    <row r="19" spans="1:8">
      <c r="A19" s="160" t="s">
        <v>123</v>
      </c>
      <c r="B19" s="160" t="s">
        <v>124</v>
      </c>
      <c r="C19" s="160" t="s">
        <v>125</v>
      </c>
      <c r="D19" s="160" t="s">
        <v>126</v>
      </c>
      <c r="E19" s="160" t="s">
        <v>127</v>
      </c>
      <c r="F19" s="160" t="s">
        <v>137</v>
      </c>
      <c r="G19" s="160" t="s">
        <v>138</v>
      </c>
      <c r="H19" s="160" t="s">
        <v>139</v>
      </c>
    </row>
    <row r="20" spans="1:8" ht="14.1" customHeight="1">
      <c r="A20" s="957" t="s">
        <v>20</v>
      </c>
      <c r="B20" s="957" t="s">
        <v>243</v>
      </c>
      <c r="C20" s="958" t="s">
        <v>412</v>
      </c>
      <c r="D20" s="958"/>
      <c r="E20" s="958"/>
      <c r="F20" s="958" t="s">
        <v>413</v>
      </c>
      <c r="G20" s="958"/>
      <c r="H20" s="958"/>
    </row>
    <row r="21" spans="1:8" ht="38.25">
      <c r="A21" s="957"/>
      <c r="B21" s="957"/>
      <c r="C21" s="161" t="s">
        <v>221</v>
      </c>
      <c r="D21" s="190" t="s">
        <v>274</v>
      </c>
      <c r="E21" s="191" t="s">
        <v>155</v>
      </c>
      <c r="F21" s="162" t="s">
        <v>244</v>
      </c>
      <c r="G21" s="190" t="s">
        <v>274</v>
      </c>
      <c r="H21" s="191" t="s">
        <v>155</v>
      </c>
    </row>
    <row r="22" spans="1:8" ht="25.5">
      <c r="A22" s="377" t="s">
        <v>520</v>
      </c>
      <c r="B22" s="166"/>
      <c r="C22" s="166"/>
      <c r="D22" s="464">
        <v>0.55000000000000004</v>
      </c>
      <c r="E22" s="230">
        <f>C22*D22</f>
        <v>0</v>
      </c>
      <c r="F22" s="167"/>
      <c r="G22" s="465">
        <v>8</v>
      </c>
      <c r="H22" s="230">
        <f>F22*G22</f>
        <v>0</v>
      </c>
    </row>
    <row r="23" spans="1:8">
      <c r="A23" s="942"/>
      <c r="B23" s="943"/>
      <c r="C23" s="163" t="s">
        <v>140</v>
      </c>
      <c r="D23" s="163" t="s">
        <v>141</v>
      </c>
      <c r="E23" s="163" t="s">
        <v>142</v>
      </c>
      <c r="F23" s="163" t="s">
        <v>143</v>
      </c>
      <c r="G23" s="948" t="s">
        <v>144</v>
      </c>
      <c r="H23" s="948"/>
    </row>
    <row r="24" spans="1:8">
      <c r="A24" s="944"/>
      <c r="B24" s="945"/>
      <c r="C24" s="949" t="s">
        <v>245</v>
      </c>
      <c r="D24" s="950"/>
      <c r="E24" s="950"/>
      <c r="F24" s="951"/>
      <c r="G24" s="952" t="s">
        <v>272</v>
      </c>
      <c r="H24" s="953"/>
    </row>
    <row r="25" spans="1:8" ht="25.5">
      <c r="A25" s="944"/>
      <c r="B25" s="945"/>
      <c r="C25" s="164" t="s">
        <v>157</v>
      </c>
      <c r="D25" s="164" t="s">
        <v>246</v>
      </c>
      <c r="E25" s="164" t="s">
        <v>247</v>
      </c>
      <c r="F25" s="164" t="s">
        <v>160</v>
      </c>
      <c r="G25" s="954"/>
      <c r="H25" s="955"/>
    </row>
    <row r="26" spans="1:8" ht="25.5">
      <c r="A26" s="946"/>
      <c r="B26" s="947"/>
      <c r="C26" s="212" t="s">
        <v>248</v>
      </c>
      <c r="D26" s="213" t="s">
        <v>249</v>
      </c>
      <c r="E26" s="168"/>
      <c r="F26" s="169" t="e">
        <f>D26*E26</f>
        <v>#VALUE!</v>
      </c>
      <c r="G26" s="956"/>
      <c r="H26" s="956"/>
    </row>
    <row r="27" spans="1:8">
      <c r="A27" s="938" t="s">
        <v>261</v>
      </c>
      <c r="B27" s="938"/>
      <c r="C27" s="938"/>
      <c r="D27" s="938"/>
      <c r="E27" s="938"/>
      <c r="F27" s="170" t="e">
        <f>SUM(F26)</f>
        <v>#VALUE!</v>
      </c>
      <c r="G27" s="939" t="e">
        <f>MIN(E22,H22,F27)</f>
        <v>#VALUE!</v>
      </c>
      <c r="H27" s="939"/>
    </row>
    <row r="28" spans="1:8">
      <c r="A28" s="940"/>
      <c r="B28" s="940"/>
      <c r="C28" s="940"/>
      <c r="D28" s="940"/>
      <c r="E28" s="940"/>
      <c r="F28" s="940"/>
      <c r="G28" s="165" t="s">
        <v>189</v>
      </c>
      <c r="H28" s="165" t="s">
        <v>115</v>
      </c>
    </row>
    <row r="29" spans="1:8">
      <c r="A29" s="941" t="s">
        <v>266</v>
      </c>
      <c r="B29" s="941"/>
      <c r="C29" s="941"/>
      <c r="D29" s="941"/>
      <c r="E29" s="941"/>
      <c r="F29" s="941"/>
      <c r="G29" s="939" t="e">
        <f>SUM(G27)</f>
        <v>#VALUE!</v>
      </c>
      <c r="H29" s="939"/>
    </row>
    <row r="30" spans="1:8">
      <c r="A30" s="887"/>
      <c r="B30" s="887"/>
      <c r="C30" s="887"/>
      <c r="D30" s="887"/>
      <c r="E30" s="887"/>
      <c r="F30" s="887"/>
      <c r="G30" s="171" t="s">
        <v>116</v>
      </c>
      <c r="H30" s="172" t="s">
        <v>115</v>
      </c>
    </row>
    <row r="33" spans="1:9">
      <c r="A33" s="291" t="s">
        <v>444</v>
      </c>
    </row>
    <row r="34" spans="1:9" ht="39.6" customHeight="1">
      <c r="A34" s="936" t="s">
        <v>797</v>
      </c>
      <c r="B34" s="936"/>
      <c r="C34" s="936"/>
      <c r="D34" s="936"/>
      <c r="E34" s="936"/>
      <c r="F34" s="936"/>
      <c r="G34" s="936"/>
      <c r="H34" s="936"/>
      <c r="I34" s="936"/>
    </row>
  </sheetData>
  <mergeCells count="35">
    <mergeCell ref="A3:H3"/>
    <mergeCell ref="A4:H4"/>
    <mergeCell ref="A5:H5"/>
    <mergeCell ref="A18:H18"/>
    <mergeCell ref="A17:F17"/>
    <mergeCell ref="A7:A8"/>
    <mergeCell ref="B7:B8"/>
    <mergeCell ref="C7:E7"/>
    <mergeCell ref="F7:H7"/>
    <mergeCell ref="A10:B13"/>
    <mergeCell ref="G10:H10"/>
    <mergeCell ref="C11:F11"/>
    <mergeCell ref="G11:H12"/>
    <mergeCell ref="G13:H13"/>
    <mergeCell ref="A14:E14"/>
    <mergeCell ref="G14:H14"/>
    <mergeCell ref="A15:F15"/>
    <mergeCell ref="A16:F16"/>
    <mergeCell ref="G16:H16"/>
    <mergeCell ref="A20:A21"/>
    <mergeCell ref="B20:B21"/>
    <mergeCell ref="C20:E20"/>
    <mergeCell ref="F20:H20"/>
    <mergeCell ref="A23:B26"/>
    <mergeCell ref="G23:H23"/>
    <mergeCell ref="C24:F24"/>
    <mergeCell ref="G24:H25"/>
    <mergeCell ref="G26:H26"/>
    <mergeCell ref="A34:I34"/>
    <mergeCell ref="A30:F30"/>
    <mergeCell ref="A27:E27"/>
    <mergeCell ref="G27:H27"/>
    <mergeCell ref="A28:F28"/>
    <mergeCell ref="A29:F29"/>
    <mergeCell ref="G29:H29"/>
  </mergeCells>
  <pageMargins left="0.7" right="0.7" top="0.75" bottom="0.75" header="0.3" footer="0.3"/>
  <pageSetup orientation="portrait" r:id="rId1"/>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Q35"/>
  <sheetViews>
    <sheetView showGridLines="0" zoomScale="85" zoomScaleNormal="85" workbookViewId="0">
      <selection activeCell="S23" sqref="S23"/>
    </sheetView>
  </sheetViews>
  <sheetFormatPr defaultColWidth="10" defaultRowHeight="15"/>
  <cols>
    <col min="1" max="1" width="10" style="66"/>
    <col min="2" max="2" width="25.85546875" style="66" customWidth="1"/>
    <col min="3" max="12" width="4.85546875" style="66" customWidth="1"/>
    <col min="13" max="13" width="10" style="66" customWidth="1"/>
    <col min="14" max="14" width="9.85546875" style="66" customWidth="1"/>
    <col min="15" max="16" width="10" style="66" customWidth="1"/>
    <col min="17" max="17" width="12.140625" style="66" customWidth="1"/>
    <col min="18" max="16384" width="10" style="66"/>
  </cols>
  <sheetData>
    <row r="1" spans="1:17">
      <c r="A1" s="74"/>
      <c r="B1" s="155" t="s">
        <v>198</v>
      </c>
      <c r="C1" s="75"/>
      <c r="D1" s="75"/>
      <c r="E1" s="66" t="s">
        <v>199</v>
      </c>
      <c r="H1" s="985"/>
      <c r="I1" s="985"/>
      <c r="J1" s="333"/>
      <c r="K1" s="333"/>
      <c r="L1" s="333"/>
      <c r="M1" s="66" t="s">
        <v>200</v>
      </c>
      <c r="O1" s="77"/>
      <c r="P1" s="66" t="s">
        <v>201</v>
      </c>
    </row>
    <row r="2" spans="1:17" s="112" customFormat="1">
      <c r="B2" s="122"/>
      <c r="C2" s="122"/>
      <c r="D2" s="122"/>
      <c r="E2" s="122"/>
      <c r="F2" s="122"/>
      <c r="G2" s="122"/>
      <c r="H2" s="122"/>
      <c r="I2" s="122"/>
      <c r="J2" s="122"/>
      <c r="K2" s="122"/>
      <c r="L2" s="122"/>
      <c r="M2" s="122"/>
      <c r="N2" s="122"/>
      <c r="O2" s="122"/>
      <c r="P2" s="122"/>
      <c r="Q2" s="122"/>
    </row>
    <row r="3" spans="1:17">
      <c r="B3" s="987" t="s">
        <v>813</v>
      </c>
      <c r="C3" s="988"/>
      <c r="D3" s="988"/>
      <c r="E3" s="988"/>
      <c r="F3" s="988"/>
      <c r="G3" s="988"/>
      <c r="H3" s="988"/>
      <c r="I3" s="988"/>
      <c r="J3" s="988"/>
      <c r="K3" s="988"/>
      <c r="L3" s="988"/>
      <c r="M3" s="988"/>
      <c r="N3" s="988"/>
      <c r="O3" s="988"/>
      <c r="P3" s="988"/>
      <c r="Q3" s="989"/>
    </row>
    <row r="4" spans="1:17" ht="30.6" customHeight="1">
      <c r="B4" s="990" t="s">
        <v>812</v>
      </c>
      <c r="C4" s="990"/>
      <c r="D4" s="990"/>
      <c r="E4" s="990"/>
      <c r="F4" s="990"/>
      <c r="G4" s="990"/>
      <c r="H4" s="990"/>
      <c r="I4" s="990"/>
      <c r="J4" s="990"/>
      <c r="K4" s="990"/>
      <c r="L4" s="990"/>
      <c r="M4" s="990"/>
      <c r="N4" s="990"/>
      <c r="O4" s="990"/>
      <c r="P4" s="990"/>
      <c r="Q4" s="990"/>
    </row>
    <row r="5" spans="1:17" ht="12.75" customHeight="1">
      <c r="B5" s="973" t="s">
        <v>14</v>
      </c>
      <c r="C5" s="974"/>
      <c r="D5" s="974"/>
      <c r="E5" s="974"/>
      <c r="F5" s="974"/>
      <c r="G5" s="974"/>
      <c r="H5" s="974"/>
      <c r="I5" s="974"/>
      <c r="J5" s="974"/>
      <c r="K5" s="974"/>
      <c r="L5" s="974"/>
      <c r="M5" s="974"/>
      <c r="N5" s="974"/>
      <c r="O5" s="974"/>
      <c r="P5" s="974"/>
      <c r="Q5" s="975"/>
    </row>
    <row r="6" spans="1:17" ht="19.5" customHeight="1">
      <c r="B6" s="173" t="s">
        <v>123</v>
      </c>
      <c r="C6" s="991" t="s">
        <v>124</v>
      </c>
      <c r="D6" s="992"/>
      <c r="E6" s="992"/>
      <c r="F6" s="992"/>
      <c r="G6" s="992"/>
      <c r="H6" s="992"/>
      <c r="I6" s="992"/>
      <c r="J6" s="992"/>
      <c r="K6" s="992"/>
      <c r="L6" s="993"/>
      <c r="M6" s="174" t="s">
        <v>125</v>
      </c>
      <c r="N6" s="174" t="s">
        <v>126</v>
      </c>
      <c r="O6" s="174" t="s">
        <v>127</v>
      </c>
      <c r="P6" s="174" t="s">
        <v>137</v>
      </c>
      <c r="Q6" s="175" t="s">
        <v>138</v>
      </c>
    </row>
    <row r="7" spans="1:17" ht="28.35" customHeight="1">
      <c r="B7" s="977" t="s">
        <v>20</v>
      </c>
      <c r="C7" s="721" t="s">
        <v>583</v>
      </c>
      <c r="D7" s="722"/>
      <c r="E7" s="722"/>
      <c r="F7" s="722"/>
      <c r="G7" s="722"/>
      <c r="H7" s="722"/>
      <c r="I7" s="722"/>
      <c r="J7" s="964"/>
      <c r="K7" s="964"/>
      <c r="L7" s="965"/>
      <c r="M7" s="980" t="s">
        <v>190</v>
      </c>
      <c r="N7" s="981"/>
      <c r="O7" s="981"/>
      <c r="P7" s="982"/>
      <c r="Q7" s="977" t="s">
        <v>193</v>
      </c>
    </row>
    <row r="8" spans="1:17" ht="28.35" customHeight="1">
      <c r="B8" s="978"/>
      <c r="C8" s="335">
        <v>1</v>
      </c>
      <c r="D8" s="335" t="s">
        <v>171</v>
      </c>
      <c r="E8" s="335" t="s">
        <v>172</v>
      </c>
      <c r="F8" s="335" t="s">
        <v>173</v>
      </c>
      <c r="G8" s="335" t="s">
        <v>174</v>
      </c>
      <c r="H8" s="335" t="s">
        <v>175</v>
      </c>
      <c r="I8" s="336" t="s">
        <v>176</v>
      </c>
      <c r="J8" s="336" t="s">
        <v>496</v>
      </c>
      <c r="K8" s="336" t="s">
        <v>497</v>
      </c>
      <c r="L8" s="336" t="s">
        <v>498</v>
      </c>
      <c r="M8" s="969" t="s">
        <v>157</v>
      </c>
      <c r="N8" s="969" t="s">
        <v>246</v>
      </c>
      <c r="O8" s="969" t="s">
        <v>159</v>
      </c>
      <c r="P8" s="969" t="s">
        <v>191</v>
      </c>
      <c r="Q8" s="983"/>
    </row>
    <row r="9" spans="1:17" ht="14.45" customHeight="1">
      <c r="B9" s="979"/>
      <c r="C9" s="966" t="s">
        <v>192</v>
      </c>
      <c r="D9" s="967"/>
      <c r="E9" s="967"/>
      <c r="F9" s="968"/>
      <c r="G9" s="966" t="s">
        <v>192</v>
      </c>
      <c r="H9" s="967"/>
      <c r="I9" s="968"/>
      <c r="J9" s="966" t="s">
        <v>582</v>
      </c>
      <c r="K9" s="967"/>
      <c r="L9" s="967"/>
      <c r="M9" s="969"/>
      <c r="N9" s="969"/>
      <c r="O9" s="969"/>
      <c r="P9" s="969"/>
      <c r="Q9" s="984"/>
    </row>
    <row r="10" spans="1:17" s="123" customFormat="1" ht="63.75">
      <c r="B10" s="376" t="s">
        <v>517</v>
      </c>
      <c r="C10" s="337"/>
      <c r="D10" s="337"/>
      <c r="E10" s="337"/>
      <c r="F10" s="338"/>
      <c r="G10" s="338"/>
      <c r="H10" s="338"/>
      <c r="I10" s="338"/>
      <c r="J10" s="338"/>
      <c r="K10" s="338"/>
      <c r="L10" s="338"/>
      <c r="M10" s="212" t="s">
        <v>248</v>
      </c>
      <c r="N10" s="213" t="s">
        <v>281</v>
      </c>
      <c r="O10" s="176"/>
      <c r="P10" s="214" t="e">
        <f>N10*O10</f>
        <v>#VALUE!</v>
      </c>
      <c r="Q10" s="216" t="s">
        <v>481</v>
      </c>
    </row>
    <row r="11" spans="1:17">
      <c r="B11" s="986"/>
      <c r="C11" s="986"/>
      <c r="D11" s="986"/>
      <c r="E11" s="986"/>
      <c r="F11" s="986"/>
      <c r="G11" s="986"/>
      <c r="H11" s="986"/>
      <c r="I11" s="986"/>
      <c r="J11" s="986"/>
      <c r="K11" s="986"/>
      <c r="L11" s="986"/>
      <c r="M11" s="986"/>
      <c r="N11" s="986"/>
      <c r="O11" s="986" t="s">
        <v>189</v>
      </c>
      <c r="P11" s="986"/>
      <c r="Q11" s="67" t="s">
        <v>115</v>
      </c>
    </row>
    <row r="12" spans="1:17">
      <c r="B12" s="970" t="s">
        <v>139</v>
      </c>
      <c r="C12" s="970"/>
      <c r="D12" s="970"/>
      <c r="E12" s="970"/>
      <c r="F12" s="970"/>
      <c r="G12" s="970"/>
      <c r="H12" s="970"/>
      <c r="I12" s="970"/>
      <c r="J12" s="970"/>
      <c r="K12" s="970"/>
      <c r="L12" s="738" t="s">
        <v>140</v>
      </c>
      <c r="M12" s="739"/>
      <c r="N12" s="739"/>
      <c r="O12" s="739"/>
      <c r="P12" s="739"/>
      <c r="Q12" s="740"/>
    </row>
    <row r="13" spans="1:17" ht="38.1" customHeight="1">
      <c r="B13" s="419" t="s">
        <v>584</v>
      </c>
      <c r="C13" s="972" t="s">
        <v>834</v>
      </c>
      <c r="D13" s="972"/>
      <c r="E13" s="972"/>
      <c r="F13" s="972"/>
      <c r="G13" s="972"/>
      <c r="H13" s="972"/>
      <c r="I13" s="972"/>
      <c r="J13" s="972"/>
      <c r="K13" s="972"/>
      <c r="L13" s="971" t="s">
        <v>820</v>
      </c>
      <c r="M13" s="971"/>
      <c r="N13" s="971"/>
      <c r="O13" s="971"/>
      <c r="P13" s="971"/>
      <c r="Q13" s="215">
        <f>SUM(Q10)</f>
        <v>0</v>
      </c>
    </row>
    <row r="14" spans="1:17">
      <c r="B14" s="973" t="s">
        <v>15</v>
      </c>
      <c r="C14" s="974"/>
      <c r="D14" s="974"/>
      <c r="E14" s="974"/>
      <c r="F14" s="974"/>
      <c r="G14" s="974"/>
      <c r="H14" s="974"/>
      <c r="I14" s="974"/>
      <c r="J14" s="974"/>
      <c r="K14" s="974"/>
      <c r="L14" s="974"/>
      <c r="M14" s="974"/>
      <c r="N14" s="974"/>
      <c r="O14" s="974"/>
      <c r="P14" s="974"/>
      <c r="Q14" s="975"/>
    </row>
    <row r="15" spans="1:17">
      <c r="B15" s="173" t="s">
        <v>123</v>
      </c>
      <c r="C15" s="976" t="s">
        <v>124</v>
      </c>
      <c r="D15" s="976"/>
      <c r="E15" s="976"/>
      <c r="F15" s="976"/>
      <c r="G15" s="976"/>
      <c r="H15" s="976"/>
      <c r="I15" s="976"/>
      <c r="J15" s="332"/>
      <c r="K15" s="332"/>
      <c r="L15" s="332"/>
      <c r="M15" s="174" t="s">
        <v>125</v>
      </c>
      <c r="N15" s="174" t="s">
        <v>126</v>
      </c>
      <c r="O15" s="174" t="s">
        <v>127</v>
      </c>
      <c r="P15" s="174" t="s">
        <v>137</v>
      </c>
      <c r="Q15" s="175" t="s">
        <v>138</v>
      </c>
    </row>
    <row r="16" spans="1:17" ht="28.35" customHeight="1">
      <c r="B16" s="977" t="s">
        <v>20</v>
      </c>
      <c r="C16" s="721" t="s">
        <v>583</v>
      </c>
      <c r="D16" s="722"/>
      <c r="E16" s="722"/>
      <c r="F16" s="722"/>
      <c r="G16" s="722"/>
      <c r="H16" s="722"/>
      <c r="I16" s="722"/>
      <c r="J16" s="964"/>
      <c r="K16" s="964"/>
      <c r="L16" s="965"/>
      <c r="M16" s="980" t="s">
        <v>190</v>
      </c>
      <c r="N16" s="981"/>
      <c r="O16" s="981"/>
      <c r="P16" s="982"/>
      <c r="Q16" s="977" t="s">
        <v>193</v>
      </c>
    </row>
    <row r="17" spans="2:17" ht="28.35" customHeight="1">
      <c r="B17" s="978"/>
      <c r="C17" s="335">
        <v>1</v>
      </c>
      <c r="D17" s="335" t="s">
        <v>171</v>
      </c>
      <c r="E17" s="335" t="s">
        <v>172</v>
      </c>
      <c r="F17" s="335" t="s">
        <v>173</v>
      </c>
      <c r="G17" s="335" t="s">
        <v>174</v>
      </c>
      <c r="H17" s="335" t="s">
        <v>175</v>
      </c>
      <c r="I17" s="336" t="s">
        <v>176</v>
      </c>
      <c r="J17" s="336" t="s">
        <v>496</v>
      </c>
      <c r="K17" s="336" t="s">
        <v>497</v>
      </c>
      <c r="L17" s="336" t="s">
        <v>498</v>
      </c>
      <c r="M17" s="969" t="s">
        <v>157</v>
      </c>
      <c r="N17" s="969" t="s">
        <v>246</v>
      </c>
      <c r="O17" s="969" t="s">
        <v>159</v>
      </c>
      <c r="P17" s="969" t="s">
        <v>191</v>
      </c>
      <c r="Q17" s="983"/>
    </row>
    <row r="18" spans="2:17" ht="14.45" customHeight="1">
      <c r="B18" s="979"/>
      <c r="C18" s="966" t="s">
        <v>192</v>
      </c>
      <c r="D18" s="967"/>
      <c r="E18" s="967"/>
      <c r="F18" s="968"/>
      <c r="G18" s="966" t="s">
        <v>192</v>
      </c>
      <c r="H18" s="967"/>
      <c r="I18" s="968"/>
      <c r="J18" s="966" t="s">
        <v>582</v>
      </c>
      <c r="K18" s="967"/>
      <c r="L18" s="968"/>
      <c r="M18" s="969"/>
      <c r="N18" s="969"/>
      <c r="O18" s="969"/>
      <c r="P18" s="969"/>
      <c r="Q18" s="984"/>
    </row>
    <row r="19" spans="2:17" ht="63.75">
      <c r="B19" s="376" t="s">
        <v>517</v>
      </c>
      <c r="C19" s="337"/>
      <c r="D19" s="337"/>
      <c r="E19" s="337"/>
      <c r="F19" s="338"/>
      <c r="G19" s="338"/>
      <c r="H19" s="338"/>
      <c r="I19" s="338"/>
      <c r="J19" s="338"/>
      <c r="K19" s="338"/>
      <c r="L19" s="338"/>
      <c r="M19" s="212" t="s">
        <v>248</v>
      </c>
      <c r="N19" s="213" t="s">
        <v>281</v>
      </c>
      <c r="O19" s="176"/>
      <c r="P19" s="214" t="e">
        <f>N19*O19</f>
        <v>#VALUE!</v>
      </c>
      <c r="Q19" s="216" t="s">
        <v>481</v>
      </c>
    </row>
    <row r="20" spans="2:17">
      <c r="B20" s="986"/>
      <c r="C20" s="986"/>
      <c r="D20" s="986"/>
      <c r="E20" s="986"/>
      <c r="F20" s="986"/>
      <c r="G20" s="986"/>
      <c r="H20" s="986"/>
      <c r="I20" s="986"/>
      <c r="J20" s="986"/>
      <c r="K20" s="986"/>
      <c r="L20" s="986"/>
      <c r="M20" s="986"/>
      <c r="N20" s="986"/>
      <c r="O20" s="986" t="s">
        <v>189</v>
      </c>
      <c r="P20" s="986"/>
      <c r="Q20" s="67" t="s">
        <v>115</v>
      </c>
    </row>
    <row r="21" spans="2:17">
      <c r="B21" s="1002" t="s">
        <v>139</v>
      </c>
      <c r="C21" s="1002"/>
      <c r="D21" s="1002"/>
      <c r="E21" s="1002"/>
      <c r="F21" s="1002"/>
      <c r="G21" s="1002"/>
      <c r="H21" s="1002"/>
      <c r="I21" s="1002"/>
      <c r="J21" s="1002"/>
      <c r="K21" s="739" t="s">
        <v>140</v>
      </c>
      <c r="L21" s="739"/>
      <c r="M21" s="739"/>
      <c r="N21" s="739"/>
      <c r="O21" s="739"/>
      <c r="P21" s="739"/>
      <c r="Q21" s="740"/>
    </row>
    <row r="22" spans="2:17" ht="43.5" customHeight="1">
      <c r="B22" s="419" t="s">
        <v>584</v>
      </c>
      <c r="C22" s="972" t="s">
        <v>834</v>
      </c>
      <c r="D22" s="972"/>
      <c r="E22" s="972"/>
      <c r="F22" s="972"/>
      <c r="G22" s="972"/>
      <c r="H22" s="972"/>
      <c r="I22" s="972"/>
      <c r="J22" s="972"/>
      <c r="K22" s="998" t="s">
        <v>821</v>
      </c>
      <c r="L22" s="999"/>
      <c r="M22" s="999"/>
      <c r="N22" s="999"/>
      <c r="O22" s="999"/>
      <c r="P22" s="1000"/>
      <c r="Q22" s="215">
        <f>SUM(Q19)</f>
        <v>0</v>
      </c>
    </row>
    <row r="23" spans="2:17" ht="60" customHeight="1">
      <c r="B23" s="1001" t="s">
        <v>691</v>
      </c>
      <c r="C23" s="1001"/>
      <c r="D23" s="1001"/>
      <c r="E23" s="1001"/>
      <c r="F23" s="1001"/>
      <c r="G23" s="1001"/>
      <c r="H23" s="1001"/>
      <c r="I23" s="1001"/>
      <c r="J23" s="1001"/>
      <c r="K23" s="1001"/>
      <c r="L23" s="1001"/>
      <c r="M23" s="1001"/>
      <c r="N23" s="1001"/>
      <c r="O23" s="1001"/>
      <c r="P23" s="1001"/>
      <c r="Q23" s="1001"/>
    </row>
    <row r="24" spans="2:17" ht="17.25">
      <c r="B24" s="418" t="s">
        <v>581</v>
      </c>
      <c r="C24" s="331"/>
      <c r="D24" s="331"/>
      <c r="E24" s="331"/>
      <c r="F24" s="331"/>
      <c r="G24" s="331"/>
      <c r="H24" s="331"/>
      <c r="I24" s="331"/>
      <c r="J24" s="331"/>
      <c r="K24" s="331"/>
      <c r="L24" s="331"/>
      <c r="M24" s="331"/>
      <c r="N24" s="331"/>
      <c r="O24" s="331"/>
      <c r="P24" s="331"/>
      <c r="Q24" s="331"/>
    </row>
    <row r="25" spans="2:17">
      <c r="B25" s="341"/>
    </row>
    <row r="26" spans="2:17">
      <c r="C26" s="996" t="s">
        <v>319</v>
      </c>
      <c r="D26" s="997"/>
      <c r="E26" s="997"/>
      <c r="F26" s="997"/>
      <c r="G26" s="997"/>
      <c r="H26" s="997"/>
      <c r="I26" s="997"/>
      <c r="J26" s="339"/>
      <c r="K26" s="339"/>
      <c r="L26" s="339"/>
    </row>
    <row r="27" spans="2:17" ht="208.35" customHeight="1">
      <c r="C27" s="995" t="s">
        <v>318</v>
      </c>
      <c r="D27" s="995"/>
      <c r="E27" s="995"/>
      <c r="F27" s="995"/>
      <c r="G27" s="995"/>
      <c r="H27" s="995"/>
      <c r="I27" s="995"/>
      <c r="J27" s="340"/>
      <c r="K27" s="340"/>
      <c r="L27" s="340"/>
    </row>
    <row r="28" spans="2:17">
      <c r="C28" s="342" t="s">
        <v>491</v>
      </c>
      <c r="D28" s="331"/>
      <c r="E28" s="331"/>
      <c r="F28" s="331"/>
      <c r="G28" s="331"/>
      <c r="H28" s="331"/>
      <c r="I28" s="331"/>
    </row>
    <row r="29" spans="2:17">
      <c r="C29" s="342" t="s">
        <v>492</v>
      </c>
      <c r="D29" s="331"/>
      <c r="E29" s="331"/>
      <c r="F29" s="331"/>
      <c r="G29" s="331"/>
      <c r="H29" s="331"/>
      <c r="I29" s="331"/>
    </row>
    <row r="30" spans="2:17">
      <c r="C30" s="342" t="s">
        <v>493</v>
      </c>
      <c r="D30" s="331"/>
      <c r="E30" s="331"/>
      <c r="F30" s="331"/>
      <c r="G30" s="331"/>
      <c r="H30" s="331"/>
      <c r="I30" s="331"/>
    </row>
    <row r="31" spans="2:17">
      <c r="C31" s="342" t="s">
        <v>492</v>
      </c>
      <c r="D31" s="331"/>
      <c r="E31" s="331"/>
      <c r="F31" s="331"/>
      <c r="G31" s="331"/>
      <c r="H31" s="331"/>
      <c r="I31" s="331"/>
    </row>
    <row r="32" spans="2:17">
      <c r="C32" s="342" t="s">
        <v>494</v>
      </c>
      <c r="D32" s="331"/>
      <c r="E32" s="331"/>
      <c r="F32" s="331"/>
      <c r="G32" s="331"/>
      <c r="H32" s="331"/>
      <c r="I32" s="331"/>
    </row>
    <row r="33" spans="2:17">
      <c r="C33" s="342" t="s">
        <v>495</v>
      </c>
      <c r="D33" s="331"/>
      <c r="E33" s="331"/>
      <c r="F33" s="331"/>
      <c r="G33" s="331"/>
      <c r="H33" s="331"/>
      <c r="I33" s="331"/>
    </row>
    <row r="34" spans="2:17">
      <c r="B34" s="291" t="s">
        <v>444</v>
      </c>
    </row>
    <row r="35" spans="2:17" ht="69.599999999999994" customHeight="1">
      <c r="B35" s="994" t="s">
        <v>798</v>
      </c>
      <c r="C35" s="994"/>
      <c r="D35" s="994"/>
      <c r="E35" s="994"/>
      <c r="F35" s="994"/>
      <c r="G35" s="994"/>
      <c r="H35" s="994"/>
      <c r="I35" s="994"/>
      <c r="J35" s="994"/>
      <c r="K35" s="994"/>
      <c r="L35" s="994"/>
      <c r="M35" s="994"/>
      <c r="N35" s="994"/>
      <c r="O35" s="994"/>
      <c r="P35" s="994"/>
      <c r="Q35" s="994"/>
    </row>
  </sheetData>
  <mergeCells count="45">
    <mergeCell ref="M17:M18"/>
    <mergeCell ref="N17:N18"/>
    <mergeCell ref="O17:O18"/>
    <mergeCell ref="B35:Q35"/>
    <mergeCell ref="C22:J22"/>
    <mergeCell ref="C27:I27"/>
    <mergeCell ref="C26:I26"/>
    <mergeCell ref="B20:N20"/>
    <mergeCell ref="O20:P20"/>
    <mergeCell ref="K21:Q21"/>
    <mergeCell ref="K22:P22"/>
    <mergeCell ref="B23:Q23"/>
    <mergeCell ref="B21:J21"/>
    <mergeCell ref="H1:I1"/>
    <mergeCell ref="B11:N11"/>
    <mergeCell ref="B5:Q5"/>
    <mergeCell ref="B3:Q3"/>
    <mergeCell ref="B4:Q4"/>
    <mergeCell ref="B7:B9"/>
    <mergeCell ref="M7:P7"/>
    <mergeCell ref="Q7:Q9"/>
    <mergeCell ref="M8:M9"/>
    <mergeCell ref="N8:N9"/>
    <mergeCell ref="O8:O9"/>
    <mergeCell ref="P8:P9"/>
    <mergeCell ref="C6:L6"/>
    <mergeCell ref="G9:I9"/>
    <mergeCell ref="O11:P11"/>
    <mergeCell ref="J9:L9"/>
    <mergeCell ref="C7:L7"/>
    <mergeCell ref="C9:F9"/>
    <mergeCell ref="P17:P18"/>
    <mergeCell ref="C18:F18"/>
    <mergeCell ref="G18:I18"/>
    <mergeCell ref="J18:L18"/>
    <mergeCell ref="L12:Q12"/>
    <mergeCell ref="B12:K12"/>
    <mergeCell ref="L13:P13"/>
    <mergeCell ref="C13:K13"/>
    <mergeCell ref="C16:L16"/>
    <mergeCell ref="B14:Q14"/>
    <mergeCell ref="C15:I15"/>
    <mergeCell ref="B16:B18"/>
    <mergeCell ref="M16:P16"/>
    <mergeCell ref="Q16:Q18"/>
  </mergeCells>
  <pageMargins left="0.5" right="0.5"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72759" r:id="rId4" name="Check Box 55">
              <controlPr defaultSize="0" autoFill="0" autoLine="0" autoPict="0">
                <anchor moveWithCells="1" sizeWithCells="1">
                  <from>
                    <xdr:col>8</xdr:col>
                    <xdr:colOff>38100</xdr:colOff>
                    <xdr:row>9</xdr:row>
                    <xdr:rowOff>47625</xdr:rowOff>
                  </from>
                  <to>
                    <xdr:col>8</xdr:col>
                    <xdr:colOff>266700</xdr:colOff>
                    <xdr:row>10</xdr:row>
                    <xdr:rowOff>0</xdr:rowOff>
                  </to>
                </anchor>
              </controlPr>
            </control>
          </mc:Choice>
        </mc:AlternateContent>
        <mc:AlternateContent xmlns:mc="http://schemas.openxmlformats.org/markup-compatibility/2006">
          <mc:Choice Requires="x14">
            <control shapeId="72760" r:id="rId5" name="Check Box 56">
              <controlPr defaultSize="0" autoFill="0" autoLine="0" autoPict="0">
                <anchor moveWithCells="1" sizeWithCells="1">
                  <from>
                    <xdr:col>7</xdr:col>
                    <xdr:colOff>66675</xdr:colOff>
                    <xdr:row>9</xdr:row>
                    <xdr:rowOff>219075</xdr:rowOff>
                  </from>
                  <to>
                    <xdr:col>7</xdr:col>
                    <xdr:colOff>295275</xdr:colOff>
                    <xdr:row>9</xdr:row>
                    <xdr:rowOff>695325</xdr:rowOff>
                  </to>
                </anchor>
              </controlPr>
            </control>
          </mc:Choice>
        </mc:AlternateContent>
        <mc:AlternateContent xmlns:mc="http://schemas.openxmlformats.org/markup-compatibility/2006">
          <mc:Choice Requires="x14">
            <control shapeId="72761" r:id="rId6" name="Check Box 57">
              <controlPr defaultSize="0" autoFill="0" autoLine="0" autoPict="0">
                <anchor moveWithCells="1" sizeWithCells="1">
                  <from>
                    <xdr:col>6</xdr:col>
                    <xdr:colOff>66675</xdr:colOff>
                    <xdr:row>9</xdr:row>
                    <xdr:rowOff>47625</xdr:rowOff>
                  </from>
                  <to>
                    <xdr:col>6</xdr:col>
                    <xdr:colOff>295275</xdr:colOff>
                    <xdr:row>10</xdr:row>
                    <xdr:rowOff>0</xdr:rowOff>
                  </to>
                </anchor>
              </controlPr>
            </control>
          </mc:Choice>
        </mc:AlternateContent>
        <mc:AlternateContent xmlns:mc="http://schemas.openxmlformats.org/markup-compatibility/2006">
          <mc:Choice Requires="x14">
            <control shapeId="72762" r:id="rId7" name="Check Box 58">
              <controlPr defaultSize="0" autoFill="0" autoLine="0" autoPict="0">
                <anchor moveWithCells="1" sizeWithCells="1">
                  <from>
                    <xdr:col>5</xdr:col>
                    <xdr:colOff>38100</xdr:colOff>
                    <xdr:row>9</xdr:row>
                    <xdr:rowOff>47625</xdr:rowOff>
                  </from>
                  <to>
                    <xdr:col>5</xdr:col>
                    <xdr:colOff>266700</xdr:colOff>
                    <xdr:row>10</xdr:row>
                    <xdr:rowOff>0</xdr:rowOff>
                  </to>
                </anchor>
              </controlPr>
            </control>
          </mc:Choice>
        </mc:AlternateContent>
        <mc:AlternateContent xmlns:mc="http://schemas.openxmlformats.org/markup-compatibility/2006">
          <mc:Choice Requires="x14">
            <control shapeId="72763" r:id="rId8" name="Check Box 59">
              <controlPr defaultSize="0" autoFill="0" autoLine="0" autoPict="0">
                <anchor moveWithCells="1" sizeWithCells="1">
                  <from>
                    <xdr:col>4</xdr:col>
                    <xdr:colOff>38100</xdr:colOff>
                    <xdr:row>9</xdr:row>
                    <xdr:rowOff>47625</xdr:rowOff>
                  </from>
                  <to>
                    <xdr:col>4</xdr:col>
                    <xdr:colOff>266700</xdr:colOff>
                    <xdr:row>10</xdr:row>
                    <xdr:rowOff>0</xdr:rowOff>
                  </to>
                </anchor>
              </controlPr>
            </control>
          </mc:Choice>
        </mc:AlternateContent>
        <mc:AlternateContent xmlns:mc="http://schemas.openxmlformats.org/markup-compatibility/2006">
          <mc:Choice Requires="x14">
            <control shapeId="72764" r:id="rId9" name="Check Box 60">
              <controlPr defaultSize="0" autoFill="0" autoLine="0" autoPict="0">
                <anchor moveWithCells="1" sizeWithCells="1">
                  <from>
                    <xdr:col>3</xdr:col>
                    <xdr:colOff>38100</xdr:colOff>
                    <xdr:row>9</xdr:row>
                    <xdr:rowOff>47625</xdr:rowOff>
                  </from>
                  <to>
                    <xdr:col>3</xdr:col>
                    <xdr:colOff>266700</xdr:colOff>
                    <xdr:row>10</xdr:row>
                    <xdr:rowOff>0</xdr:rowOff>
                  </to>
                </anchor>
              </controlPr>
            </control>
          </mc:Choice>
        </mc:AlternateContent>
        <mc:AlternateContent xmlns:mc="http://schemas.openxmlformats.org/markup-compatibility/2006">
          <mc:Choice Requires="x14">
            <control shapeId="72765" r:id="rId10" name="Check Box 61">
              <controlPr defaultSize="0" autoFill="0" autoLine="0" autoPict="0">
                <anchor moveWithCells="1" sizeWithCells="1">
                  <from>
                    <xdr:col>2</xdr:col>
                    <xdr:colOff>47625</xdr:colOff>
                    <xdr:row>9</xdr:row>
                    <xdr:rowOff>47625</xdr:rowOff>
                  </from>
                  <to>
                    <xdr:col>2</xdr:col>
                    <xdr:colOff>276225</xdr:colOff>
                    <xdr:row>10</xdr:row>
                    <xdr:rowOff>0</xdr:rowOff>
                  </to>
                </anchor>
              </controlPr>
            </control>
          </mc:Choice>
        </mc:AlternateContent>
        <mc:AlternateContent xmlns:mc="http://schemas.openxmlformats.org/markup-compatibility/2006">
          <mc:Choice Requires="x14">
            <control shapeId="72780" r:id="rId11" name="Check Box 76">
              <controlPr defaultSize="0" autoFill="0" autoLine="0" autoPict="0">
                <anchor moveWithCells="1" sizeWithCells="1">
                  <from>
                    <xdr:col>8</xdr:col>
                    <xdr:colOff>38100</xdr:colOff>
                    <xdr:row>18</xdr:row>
                    <xdr:rowOff>47625</xdr:rowOff>
                  </from>
                  <to>
                    <xdr:col>8</xdr:col>
                    <xdr:colOff>266700</xdr:colOff>
                    <xdr:row>19</xdr:row>
                    <xdr:rowOff>0</xdr:rowOff>
                  </to>
                </anchor>
              </controlPr>
            </control>
          </mc:Choice>
        </mc:AlternateContent>
        <mc:AlternateContent xmlns:mc="http://schemas.openxmlformats.org/markup-compatibility/2006">
          <mc:Choice Requires="x14">
            <control shapeId="72781" r:id="rId12" name="Check Box 77">
              <controlPr defaultSize="0" autoFill="0" autoLine="0" autoPict="0">
                <anchor moveWithCells="1" sizeWithCells="1">
                  <from>
                    <xdr:col>7</xdr:col>
                    <xdr:colOff>66675</xdr:colOff>
                    <xdr:row>18</xdr:row>
                    <xdr:rowOff>219075</xdr:rowOff>
                  </from>
                  <to>
                    <xdr:col>7</xdr:col>
                    <xdr:colOff>295275</xdr:colOff>
                    <xdr:row>18</xdr:row>
                    <xdr:rowOff>695325</xdr:rowOff>
                  </to>
                </anchor>
              </controlPr>
            </control>
          </mc:Choice>
        </mc:AlternateContent>
        <mc:AlternateContent xmlns:mc="http://schemas.openxmlformats.org/markup-compatibility/2006">
          <mc:Choice Requires="x14">
            <control shapeId="72782" r:id="rId13" name="Check Box 78">
              <controlPr defaultSize="0" autoFill="0" autoLine="0" autoPict="0">
                <anchor moveWithCells="1" sizeWithCells="1">
                  <from>
                    <xdr:col>6</xdr:col>
                    <xdr:colOff>66675</xdr:colOff>
                    <xdr:row>18</xdr:row>
                    <xdr:rowOff>47625</xdr:rowOff>
                  </from>
                  <to>
                    <xdr:col>6</xdr:col>
                    <xdr:colOff>295275</xdr:colOff>
                    <xdr:row>19</xdr:row>
                    <xdr:rowOff>0</xdr:rowOff>
                  </to>
                </anchor>
              </controlPr>
            </control>
          </mc:Choice>
        </mc:AlternateContent>
        <mc:AlternateContent xmlns:mc="http://schemas.openxmlformats.org/markup-compatibility/2006">
          <mc:Choice Requires="x14">
            <control shapeId="72783" r:id="rId14" name="Check Box 79">
              <controlPr defaultSize="0" autoFill="0" autoLine="0" autoPict="0">
                <anchor moveWithCells="1" sizeWithCells="1">
                  <from>
                    <xdr:col>5</xdr:col>
                    <xdr:colOff>38100</xdr:colOff>
                    <xdr:row>18</xdr:row>
                    <xdr:rowOff>47625</xdr:rowOff>
                  </from>
                  <to>
                    <xdr:col>5</xdr:col>
                    <xdr:colOff>266700</xdr:colOff>
                    <xdr:row>19</xdr:row>
                    <xdr:rowOff>0</xdr:rowOff>
                  </to>
                </anchor>
              </controlPr>
            </control>
          </mc:Choice>
        </mc:AlternateContent>
        <mc:AlternateContent xmlns:mc="http://schemas.openxmlformats.org/markup-compatibility/2006">
          <mc:Choice Requires="x14">
            <control shapeId="72784" r:id="rId15" name="Check Box 80">
              <controlPr defaultSize="0" autoFill="0" autoLine="0" autoPict="0">
                <anchor moveWithCells="1" sizeWithCells="1">
                  <from>
                    <xdr:col>4</xdr:col>
                    <xdr:colOff>38100</xdr:colOff>
                    <xdr:row>18</xdr:row>
                    <xdr:rowOff>47625</xdr:rowOff>
                  </from>
                  <to>
                    <xdr:col>4</xdr:col>
                    <xdr:colOff>266700</xdr:colOff>
                    <xdr:row>19</xdr:row>
                    <xdr:rowOff>0</xdr:rowOff>
                  </to>
                </anchor>
              </controlPr>
            </control>
          </mc:Choice>
        </mc:AlternateContent>
        <mc:AlternateContent xmlns:mc="http://schemas.openxmlformats.org/markup-compatibility/2006">
          <mc:Choice Requires="x14">
            <control shapeId="72785" r:id="rId16" name="Check Box 81">
              <controlPr defaultSize="0" autoFill="0" autoLine="0" autoPict="0">
                <anchor moveWithCells="1" sizeWithCells="1">
                  <from>
                    <xdr:col>3</xdr:col>
                    <xdr:colOff>38100</xdr:colOff>
                    <xdr:row>18</xdr:row>
                    <xdr:rowOff>47625</xdr:rowOff>
                  </from>
                  <to>
                    <xdr:col>3</xdr:col>
                    <xdr:colOff>266700</xdr:colOff>
                    <xdr:row>19</xdr:row>
                    <xdr:rowOff>0</xdr:rowOff>
                  </to>
                </anchor>
              </controlPr>
            </control>
          </mc:Choice>
        </mc:AlternateContent>
        <mc:AlternateContent xmlns:mc="http://schemas.openxmlformats.org/markup-compatibility/2006">
          <mc:Choice Requires="x14">
            <control shapeId="72786" r:id="rId17" name="Check Box 82">
              <controlPr defaultSize="0" autoFill="0" autoLine="0" autoPict="0">
                <anchor moveWithCells="1" sizeWithCells="1">
                  <from>
                    <xdr:col>2</xdr:col>
                    <xdr:colOff>47625</xdr:colOff>
                    <xdr:row>18</xdr:row>
                    <xdr:rowOff>47625</xdr:rowOff>
                  </from>
                  <to>
                    <xdr:col>2</xdr:col>
                    <xdr:colOff>276225</xdr:colOff>
                    <xdr:row>19</xdr:row>
                    <xdr:rowOff>0</xdr:rowOff>
                  </to>
                </anchor>
              </controlPr>
            </control>
          </mc:Choice>
        </mc:AlternateContent>
        <mc:AlternateContent xmlns:mc="http://schemas.openxmlformats.org/markup-compatibility/2006">
          <mc:Choice Requires="x14">
            <control shapeId="72791" r:id="rId18" name="Check Box 87">
              <controlPr defaultSize="0" autoFill="0" autoLine="0" autoPict="0">
                <anchor moveWithCells="1" sizeWithCells="1">
                  <from>
                    <xdr:col>9</xdr:col>
                    <xdr:colOff>38100</xdr:colOff>
                    <xdr:row>9</xdr:row>
                    <xdr:rowOff>47625</xdr:rowOff>
                  </from>
                  <to>
                    <xdr:col>9</xdr:col>
                    <xdr:colOff>266700</xdr:colOff>
                    <xdr:row>10</xdr:row>
                    <xdr:rowOff>0</xdr:rowOff>
                  </to>
                </anchor>
              </controlPr>
            </control>
          </mc:Choice>
        </mc:AlternateContent>
        <mc:AlternateContent xmlns:mc="http://schemas.openxmlformats.org/markup-compatibility/2006">
          <mc:Choice Requires="x14">
            <control shapeId="72792" r:id="rId19" name="Check Box 88">
              <controlPr defaultSize="0" autoFill="0" autoLine="0" autoPict="0">
                <anchor moveWithCells="1" sizeWithCells="1">
                  <from>
                    <xdr:col>10</xdr:col>
                    <xdr:colOff>38100</xdr:colOff>
                    <xdr:row>9</xdr:row>
                    <xdr:rowOff>47625</xdr:rowOff>
                  </from>
                  <to>
                    <xdr:col>10</xdr:col>
                    <xdr:colOff>266700</xdr:colOff>
                    <xdr:row>10</xdr:row>
                    <xdr:rowOff>0</xdr:rowOff>
                  </to>
                </anchor>
              </controlPr>
            </control>
          </mc:Choice>
        </mc:AlternateContent>
        <mc:AlternateContent xmlns:mc="http://schemas.openxmlformats.org/markup-compatibility/2006">
          <mc:Choice Requires="x14">
            <control shapeId="72793" r:id="rId20" name="Check Box 89">
              <controlPr defaultSize="0" autoFill="0" autoLine="0" autoPict="0">
                <anchor moveWithCells="1" sizeWithCells="1">
                  <from>
                    <xdr:col>11</xdr:col>
                    <xdr:colOff>38100</xdr:colOff>
                    <xdr:row>9</xdr:row>
                    <xdr:rowOff>47625</xdr:rowOff>
                  </from>
                  <to>
                    <xdr:col>11</xdr:col>
                    <xdr:colOff>266700</xdr:colOff>
                    <xdr:row>10</xdr:row>
                    <xdr:rowOff>0</xdr:rowOff>
                  </to>
                </anchor>
              </controlPr>
            </control>
          </mc:Choice>
        </mc:AlternateContent>
        <mc:AlternateContent xmlns:mc="http://schemas.openxmlformats.org/markup-compatibility/2006">
          <mc:Choice Requires="x14">
            <control shapeId="72794" r:id="rId21" name="Check Box 90">
              <controlPr defaultSize="0" autoFill="0" autoLine="0" autoPict="0">
                <anchor moveWithCells="1" sizeWithCells="1">
                  <from>
                    <xdr:col>9</xdr:col>
                    <xdr:colOff>38100</xdr:colOff>
                    <xdr:row>18</xdr:row>
                    <xdr:rowOff>47625</xdr:rowOff>
                  </from>
                  <to>
                    <xdr:col>9</xdr:col>
                    <xdr:colOff>266700</xdr:colOff>
                    <xdr:row>19</xdr:row>
                    <xdr:rowOff>0</xdr:rowOff>
                  </to>
                </anchor>
              </controlPr>
            </control>
          </mc:Choice>
        </mc:AlternateContent>
        <mc:AlternateContent xmlns:mc="http://schemas.openxmlformats.org/markup-compatibility/2006">
          <mc:Choice Requires="x14">
            <control shapeId="72795" r:id="rId22" name="Check Box 91">
              <controlPr defaultSize="0" autoFill="0" autoLine="0" autoPict="0">
                <anchor moveWithCells="1" sizeWithCells="1">
                  <from>
                    <xdr:col>10</xdr:col>
                    <xdr:colOff>38100</xdr:colOff>
                    <xdr:row>18</xdr:row>
                    <xdr:rowOff>47625</xdr:rowOff>
                  </from>
                  <to>
                    <xdr:col>10</xdr:col>
                    <xdr:colOff>266700</xdr:colOff>
                    <xdr:row>19</xdr:row>
                    <xdr:rowOff>0</xdr:rowOff>
                  </to>
                </anchor>
              </controlPr>
            </control>
          </mc:Choice>
        </mc:AlternateContent>
        <mc:AlternateContent xmlns:mc="http://schemas.openxmlformats.org/markup-compatibility/2006">
          <mc:Choice Requires="x14">
            <control shapeId="72796" r:id="rId23" name="Check Box 92">
              <controlPr defaultSize="0" autoFill="0" autoLine="0" autoPict="0">
                <anchor moveWithCells="1" sizeWithCells="1">
                  <from>
                    <xdr:col>11</xdr:col>
                    <xdr:colOff>38100</xdr:colOff>
                    <xdr:row>18</xdr:row>
                    <xdr:rowOff>47625</xdr:rowOff>
                  </from>
                  <to>
                    <xdr:col>11</xdr:col>
                    <xdr:colOff>266700</xdr:colOff>
                    <xdr:row>19</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2"/>
  <sheetViews>
    <sheetView workbookViewId="0">
      <selection activeCell="C21" sqref="C21"/>
    </sheetView>
  </sheetViews>
  <sheetFormatPr defaultRowHeight="15"/>
  <cols>
    <col min="1" max="1" width="31.42578125" customWidth="1"/>
    <col min="2" max="2" width="97.5703125" customWidth="1"/>
    <col min="3" max="3" width="39.85546875" customWidth="1"/>
  </cols>
  <sheetData>
    <row r="1" spans="1:3">
      <c r="A1" s="430" t="s">
        <v>77</v>
      </c>
      <c r="B1" s="431" t="s">
        <v>592</v>
      </c>
      <c r="C1" s="430" t="s">
        <v>593</v>
      </c>
    </row>
    <row r="2" spans="1:3">
      <c r="A2" t="s">
        <v>594</v>
      </c>
      <c r="B2" s="432" t="s">
        <v>595</v>
      </c>
      <c r="C2" t="s">
        <v>611</v>
      </c>
    </row>
    <row r="3" spans="1:3">
      <c r="A3" t="s">
        <v>609</v>
      </c>
      <c r="B3" s="432" t="s">
        <v>610</v>
      </c>
      <c r="C3" t="s">
        <v>604</v>
      </c>
    </row>
    <row r="4" spans="1:3">
      <c r="A4" t="s">
        <v>596</v>
      </c>
      <c r="B4" s="432" t="s">
        <v>597</v>
      </c>
      <c r="C4" s="44" t="s">
        <v>604</v>
      </c>
    </row>
    <row r="5" spans="1:3" s="44" customFormat="1">
      <c r="A5" s="44" t="s">
        <v>632</v>
      </c>
      <c r="B5" s="432" t="s">
        <v>631</v>
      </c>
      <c r="C5" s="44" t="s">
        <v>630</v>
      </c>
    </row>
    <row r="6" spans="1:3">
      <c r="A6" t="s">
        <v>605</v>
      </c>
      <c r="B6" s="432" t="s">
        <v>612</v>
      </c>
      <c r="C6" s="44" t="s">
        <v>604</v>
      </c>
    </row>
    <row r="7" spans="1:3">
      <c r="A7" t="s">
        <v>606</v>
      </c>
      <c r="B7" s="432" t="s">
        <v>613</v>
      </c>
      <c r="C7" s="44" t="s">
        <v>615</v>
      </c>
    </row>
    <row r="8" spans="1:3">
      <c r="A8" t="s">
        <v>607</v>
      </c>
      <c r="B8" s="432" t="s">
        <v>614</v>
      </c>
      <c r="C8" s="44" t="s">
        <v>615</v>
      </c>
    </row>
    <row r="9" spans="1:3">
      <c r="A9" t="s">
        <v>616</v>
      </c>
      <c r="B9" s="432" t="s">
        <v>613</v>
      </c>
      <c r="C9" t="s">
        <v>642</v>
      </c>
    </row>
    <row r="10" spans="1:3" s="44" customFormat="1">
      <c r="A10" s="44" t="s">
        <v>628</v>
      </c>
      <c r="B10" s="432" t="s">
        <v>621</v>
      </c>
      <c r="C10" s="44" t="s">
        <v>647</v>
      </c>
    </row>
    <row r="11" spans="1:3">
      <c r="A11" s="44" t="s">
        <v>617</v>
      </c>
      <c r="B11" s="432" t="s">
        <v>624</v>
      </c>
      <c r="C11" s="44" t="s">
        <v>642</v>
      </c>
    </row>
    <row r="12" spans="1:3">
      <c r="A12" s="44" t="s">
        <v>618</v>
      </c>
      <c r="B12" s="432" t="s">
        <v>625</v>
      </c>
      <c r="C12" s="44" t="s">
        <v>599</v>
      </c>
    </row>
    <row r="13" spans="1:3">
      <c r="A13" s="44" t="s">
        <v>619</v>
      </c>
      <c r="B13" s="432" t="s">
        <v>625</v>
      </c>
      <c r="C13" s="44" t="s">
        <v>599</v>
      </c>
    </row>
    <row r="14" spans="1:3">
      <c r="A14" s="44" t="s">
        <v>620</v>
      </c>
      <c r="B14" s="432" t="s">
        <v>626</v>
      </c>
      <c r="C14" s="44" t="s">
        <v>646</v>
      </c>
    </row>
    <row r="15" spans="1:3">
      <c r="A15" t="s">
        <v>627</v>
      </c>
      <c r="B15" s="432" t="s">
        <v>626</v>
      </c>
      <c r="C15" t="s">
        <v>599</v>
      </c>
    </row>
    <row r="16" spans="1:3">
      <c r="A16" t="s">
        <v>629</v>
      </c>
      <c r="B16" s="432" t="s">
        <v>623</v>
      </c>
      <c r="C16" t="s">
        <v>630</v>
      </c>
    </row>
    <row r="17" spans="1:3">
      <c r="A17" t="s">
        <v>633</v>
      </c>
      <c r="B17" s="432" t="s">
        <v>622</v>
      </c>
      <c r="C17" t="s">
        <v>630</v>
      </c>
    </row>
    <row r="18" spans="1:3">
      <c r="A18" t="s">
        <v>634</v>
      </c>
      <c r="B18" s="432" t="s">
        <v>631</v>
      </c>
      <c r="C18" t="s">
        <v>635</v>
      </c>
    </row>
    <row r="19" spans="1:3" s="44" customFormat="1">
      <c r="A19" s="44" t="s">
        <v>636</v>
      </c>
      <c r="B19" s="432" t="s">
        <v>612</v>
      </c>
      <c r="C19" s="44" t="s">
        <v>600</v>
      </c>
    </row>
    <row r="20" spans="1:3" s="44" customFormat="1">
      <c r="A20" s="44" t="s">
        <v>637</v>
      </c>
      <c r="B20" s="432" t="s">
        <v>612</v>
      </c>
      <c r="C20" s="44" t="s">
        <v>600</v>
      </c>
    </row>
    <row r="21" spans="1:3" s="44" customFormat="1">
      <c r="A21" s="44" t="s">
        <v>67</v>
      </c>
      <c r="B21" s="432" t="s">
        <v>612</v>
      </c>
      <c r="C21" s="44" t="s">
        <v>600</v>
      </c>
    </row>
    <row r="22" spans="1:3">
      <c r="A22" s="44" t="s">
        <v>68</v>
      </c>
      <c r="B22" s="432" t="s">
        <v>639</v>
      </c>
      <c r="C22" t="s">
        <v>600</v>
      </c>
    </row>
    <row r="23" spans="1:3">
      <c r="A23" s="44" t="s">
        <v>638</v>
      </c>
      <c r="B23" s="432" t="s">
        <v>639</v>
      </c>
      <c r="C23" t="s">
        <v>600</v>
      </c>
    </row>
    <row r="24" spans="1:3">
      <c r="A24" s="44" t="s">
        <v>69</v>
      </c>
      <c r="B24" s="432" t="s">
        <v>640</v>
      </c>
      <c r="C24" s="44" t="s">
        <v>600</v>
      </c>
    </row>
    <row r="25" spans="1:3">
      <c r="A25" s="44" t="s">
        <v>240</v>
      </c>
      <c r="B25" s="432" t="s">
        <v>613</v>
      </c>
      <c r="C25" s="44" t="s">
        <v>600</v>
      </c>
    </row>
    <row r="26" spans="1:3">
      <c r="A26" s="44" t="s">
        <v>643</v>
      </c>
      <c r="B26" s="432" t="s">
        <v>625</v>
      </c>
      <c r="C26" t="s">
        <v>601</v>
      </c>
    </row>
    <row r="27" spans="1:3">
      <c r="A27" t="s">
        <v>644</v>
      </c>
      <c r="B27" s="432" t="s">
        <v>645</v>
      </c>
      <c r="C27" t="s">
        <v>602</v>
      </c>
    </row>
    <row r="28" spans="1:3">
      <c r="A28" t="s">
        <v>651</v>
      </c>
      <c r="B28" s="432" t="s">
        <v>640</v>
      </c>
      <c r="C28" t="s">
        <v>603</v>
      </c>
    </row>
    <row r="29" spans="1:3">
      <c r="A29" t="s">
        <v>648</v>
      </c>
      <c r="B29" s="432" t="s">
        <v>641</v>
      </c>
      <c r="C29" t="s">
        <v>649</v>
      </c>
    </row>
    <row r="30" spans="1:3">
      <c r="A30" t="s">
        <v>652</v>
      </c>
      <c r="B30" s="432" t="s">
        <v>650</v>
      </c>
      <c r="C30" s="43" t="s">
        <v>873</v>
      </c>
    </row>
    <row r="31" spans="1:3">
      <c r="A31" t="s">
        <v>653</v>
      </c>
      <c r="B31" s="432" t="s">
        <v>598</v>
      </c>
      <c r="C31" s="43" t="s">
        <v>654</v>
      </c>
    </row>
    <row r="32" spans="1:3" s="44" customFormat="1">
      <c r="A32" s="43" t="s">
        <v>854</v>
      </c>
      <c r="B32" s="432" t="s">
        <v>856</v>
      </c>
      <c r="C32" s="43" t="s">
        <v>855</v>
      </c>
    </row>
  </sheetData>
  <hyperlinks>
    <hyperlink ref="B2" r:id="rId1" location="page=127" xr:uid="{00000000-0004-0000-0100-000000000000}"/>
    <hyperlink ref="B3" r:id="rId2" location="page=134" xr:uid="{00000000-0004-0000-0100-000001000000}"/>
    <hyperlink ref="B4" r:id="rId3" location="page=177" xr:uid="{00000000-0004-0000-0100-000002000000}"/>
    <hyperlink ref="B6" r:id="rId4" location="page=180" xr:uid="{00000000-0004-0000-0100-000003000000}"/>
    <hyperlink ref="B8" r:id="rId5" location="page=253" xr:uid="{00000000-0004-0000-0100-000004000000}"/>
    <hyperlink ref="B7" r:id="rId6" location="page=225" xr:uid="{00000000-0004-0000-0100-000005000000}"/>
    <hyperlink ref="B9" r:id="rId7" location="page=225" xr:uid="{00000000-0004-0000-0100-000006000000}"/>
    <hyperlink ref="B11" r:id="rId8" location="page=229" xr:uid="{00000000-0004-0000-0100-000007000000}"/>
    <hyperlink ref="B12" r:id="rId9" location="page=230" xr:uid="{00000000-0004-0000-0100-000008000000}"/>
    <hyperlink ref="B13" r:id="rId10" location="page=230" xr:uid="{00000000-0004-0000-0100-000009000000}"/>
    <hyperlink ref="B14" r:id="rId11" location="page=231" xr:uid="{00000000-0004-0000-0100-00000A000000}"/>
    <hyperlink ref="B15" r:id="rId12" location="page=231" xr:uid="{00000000-0004-0000-0100-00000B000000}"/>
    <hyperlink ref="B10" r:id="rId13" location="page=225" display="https://www.energy.ca.gov/2018publications/CEC-400-2018-020/CEC-400-2018-020-CMF.pdf#page=225" xr:uid="{00000000-0004-0000-0100-00000C000000}"/>
    <hyperlink ref="B16" r:id="rId14" location="page=228" xr:uid="{00000000-0004-0000-0100-00000D000000}"/>
    <hyperlink ref="B5" r:id="rId15" location="page=177" display="https://www.energy.ca.gov/2018publications/CEC-400-2018-020/CEC-400-2018-020-CMF.pdf#page=177" xr:uid="{00000000-0004-0000-0100-00000E000000}"/>
    <hyperlink ref="B17" r:id="rId16" location="page=227" xr:uid="{00000000-0004-0000-0100-00000F000000}"/>
    <hyperlink ref="B18" r:id="rId17" location="page=178" xr:uid="{00000000-0004-0000-0100-000010000000}"/>
    <hyperlink ref="B19" r:id="rId18" location="page=180" xr:uid="{00000000-0004-0000-0100-000011000000}"/>
    <hyperlink ref="B21" r:id="rId19" location="page=180" xr:uid="{00000000-0004-0000-0100-000012000000}"/>
    <hyperlink ref="B20" r:id="rId20" location="page=180" xr:uid="{00000000-0004-0000-0100-000013000000}"/>
    <hyperlink ref="B22:B23" r:id="rId21" location="page=180" display="https://www.energy.ca.gov/2018publications/CEC-400-2018-020/CEC-400-2018-020-CMF.pdf#page=180" xr:uid="{00000000-0004-0000-0100-000014000000}"/>
    <hyperlink ref="B22" r:id="rId22" location="page=183" xr:uid="{00000000-0004-0000-0100-000015000000}"/>
    <hyperlink ref="B23" r:id="rId23" location="page=183" xr:uid="{00000000-0004-0000-0100-000016000000}"/>
    <hyperlink ref="B24" r:id="rId24" location="page=234" xr:uid="{00000000-0004-0000-0100-000017000000}"/>
    <hyperlink ref="B25" r:id="rId25" location="page=225" xr:uid="{00000000-0004-0000-0100-000018000000}"/>
    <hyperlink ref="B26" r:id="rId26" location="page=230" xr:uid="{00000000-0004-0000-0100-000019000000}"/>
    <hyperlink ref="B27" r:id="rId27" location="page=236" xr:uid="{00000000-0004-0000-0100-00001A000000}"/>
    <hyperlink ref="B28" r:id="rId28" location="page=234" xr:uid="{00000000-0004-0000-0100-00001B000000}"/>
    <hyperlink ref="B29" r:id="rId29" location="page=235" xr:uid="{00000000-0004-0000-0100-00001C000000}"/>
    <hyperlink ref="B30" r:id="rId30" location="page=209" xr:uid="{00000000-0004-0000-0100-00001D000000}"/>
    <hyperlink ref="B31" r:id="rId31" location="page=259" xr:uid="{00000000-0004-0000-0100-00001E000000}"/>
    <hyperlink ref="B32" r:id="rId32" location="page=211" xr:uid="{00000000-0004-0000-0100-00001F000000}"/>
  </hyperlinks>
  <pageMargins left="0.7" right="0.7" top="0.75" bottom="0.75" header="0.3" footer="0.3"/>
  <pageSetup orientation="portrait" r:id="rId33"/>
  <legacyDrawing r:id="rId34"/>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T40"/>
  <sheetViews>
    <sheetView showGridLines="0" topLeftCell="A16" zoomScale="85" zoomScaleNormal="85" workbookViewId="0">
      <selection activeCell="F24" sqref="F24"/>
    </sheetView>
  </sheetViews>
  <sheetFormatPr defaultColWidth="10" defaultRowHeight="14.25"/>
  <cols>
    <col min="1" max="1" width="10" style="124"/>
    <col min="2" max="2" width="7.85546875" style="124" customWidth="1"/>
    <col min="3" max="3" width="22.85546875" style="124" customWidth="1"/>
    <col min="4" max="4" width="11.140625" style="124" customWidth="1"/>
    <col min="5" max="5" width="16" style="124" customWidth="1"/>
    <col min="6" max="6" width="14.5703125" style="124" customWidth="1"/>
    <col min="7" max="7" width="14.140625" style="124" customWidth="1"/>
    <col min="8" max="8" width="11.140625" style="124" customWidth="1"/>
    <col min="9" max="9" width="24.140625" style="124" customWidth="1"/>
    <col min="10" max="10" width="12.140625" style="124" customWidth="1"/>
    <col min="11" max="11" width="16" style="124" customWidth="1"/>
    <col min="12" max="12" width="14" style="124" customWidth="1"/>
    <col min="13" max="13" width="17.42578125" style="124" customWidth="1"/>
    <col min="14" max="16384" width="10" style="124"/>
  </cols>
  <sheetData>
    <row r="1" spans="2:20" ht="15">
      <c r="B1" s="74"/>
      <c r="C1" s="155" t="s">
        <v>198</v>
      </c>
      <c r="D1" s="75"/>
      <c r="E1" s="66" t="s">
        <v>199</v>
      </c>
      <c r="F1" s="66"/>
      <c r="G1" s="66"/>
      <c r="H1" s="66"/>
      <c r="I1" s="66"/>
      <c r="J1" s="367"/>
      <c r="K1" s="66" t="s">
        <v>200</v>
      </c>
      <c r="M1" s="77"/>
      <c r="N1" s="66" t="s">
        <v>201</v>
      </c>
    </row>
    <row r="3" spans="2:20" ht="15">
      <c r="B3" s="1040" t="s">
        <v>540</v>
      </c>
      <c r="C3" s="1040"/>
      <c r="D3" s="1040"/>
      <c r="E3" s="1040"/>
      <c r="F3" s="1040"/>
      <c r="G3" s="1040"/>
      <c r="H3" s="1040"/>
      <c r="I3" s="1040"/>
      <c r="J3" s="1040"/>
      <c r="K3" s="1040"/>
      <c r="L3" s="1040"/>
      <c r="M3" s="1040"/>
    </row>
    <row r="4" spans="2:20" ht="47.45" customHeight="1">
      <c r="B4" s="1043" t="s">
        <v>815</v>
      </c>
      <c r="C4" s="1043"/>
      <c r="D4" s="1043"/>
      <c r="E4" s="1043"/>
      <c r="F4" s="1043"/>
      <c r="G4" s="1043"/>
      <c r="H4" s="1043"/>
      <c r="I4" s="1043"/>
      <c r="J4" s="1043"/>
      <c r="K4" s="1043"/>
      <c r="L4" s="1043"/>
      <c r="M4" s="1043"/>
      <c r="Q4" s="451"/>
      <c r="R4" s="128"/>
      <c r="S4" s="128"/>
      <c r="T4" s="128"/>
    </row>
    <row r="5" spans="2:20" s="44" customFormat="1" ht="19.5" customHeight="1">
      <c r="B5" s="363" t="s">
        <v>123</v>
      </c>
      <c r="C5" s="387" t="s">
        <v>58</v>
      </c>
      <c r="D5" s="1022" t="s">
        <v>541</v>
      </c>
      <c r="E5" s="1022"/>
      <c r="F5" s="1022"/>
      <c r="G5" s="1022"/>
      <c r="H5" s="1022"/>
      <c r="I5" s="1022"/>
      <c r="J5" s="1022"/>
      <c r="K5" s="1022"/>
      <c r="L5" s="1022"/>
      <c r="M5" s="1022"/>
      <c r="N5" s="183"/>
    </row>
    <row r="6" spans="2:20" s="44" customFormat="1" ht="15" customHeight="1">
      <c r="B6" s="1026" t="s">
        <v>124</v>
      </c>
      <c r="C6" s="1028" t="s">
        <v>58</v>
      </c>
      <c r="D6" s="1036" t="s">
        <v>553</v>
      </c>
      <c r="E6" s="1037"/>
      <c r="F6" s="1037"/>
      <c r="G6" s="1037"/>
      <c r="H6" s="1037"/>
      <c r="I6" s="1030" t="s">
        <v>550</v>
      </c>
      <c r="J6" s="1031"/>
      <c r="K6" s="1032" t="s">
        <v>210</v>
      </c>
      <c r="L6" s="1028" t="s">
        <v>58</v>
      </c>
      <c r="M6" s="1044" t="s">
        <v>554</v>
      </c>
      <c r="N6" s="183"/>
    </row>
    <row r="7" spans="2:20" s="44" customFormat="1" ht="34.5" customHeight="1">
      <c r="B7" s="1027"/>
      <c r="C7" s="1029"/>
      <c r="D7" s="1038"/>
      <c r="E7" s="1039"/>
      <c r="F7" s="1039"/>
      <c r="G7" s="1039"/>
      <c r="H7" s="1039"/>
      <c r="I7" s="1035"/>
      <c r="J7" s="1035"/>
      <c r="K7" s="1032"/>
      <c r="L7" s="1029"/>
      <c r="M7" s="1045"/>
      <c r="N7" s="183"/>
    </row>
    <row r="8" spans="2:20" ht="21" customHeight="1">
      <c r="B8" s="1008" t="s">
        <v>590</v>
      </c>
      <c r="C8" s="1008"/>
      <c r="D8" s="1008"/>
      <c r="E8" s="1008"/>
      <c r="F8" s="1008"/>
      <c r="G8" s="1008"/>
      <c r="H8" s="1008"/>
      <c r="I8" s="1008"/>
      <c r="J8" s="1008"/>
      <c r="K8" s="1008"/>
      <c r="L8" s="1008"/>
      <c r="M8" s="1008"/>
    </row>
    <row r="9" spans="2:20" ht="14.25" customHeight="1">
      <c r="B9" s="391" t="s">
        <v>125</v>
      </c>
      <c r="C9" s="391" t="s">
        <v>126</v>
      </c>
      <c r="D9" s="391" t="s">
        <v>127</v>
      </c>
      <c r="E9" s="391" t="s">
        <v>137</v>
      </c>
      <c r="F9" s="391" t="s">
        <v>138</v>
      </c>
      <c r="G9" s="391" t="s">
        <v>139</v>
      </c>
      <c r="H9" s="391" t="s">
        <v>140</v>
      </c>
      <c r="I9" s="391" t="s">
        <v>141</v>
      </c>
      <c r="J9" s="391" t="s">
        <v>142</v>
      </c>
      <c r="K9" s="391" t="s">
        <v>143</v>
      </c>
      <c r="L9" s="391" t="s">
        <v>144</v>
      </c>
      <c r="M9" s="391" t="s">
        <v>145</v>
      </c>
    </row>
    <row r="10" spans="2:20" ht="14.25" customHeight="1">
      <c r="B10" s="1041" t="s">
        <v>542</v>
      </c>
      <c r="C10" s="1041"/>
      <c r="D10" s="1041"/>
      <c r="E10" s="1041"/>
      <c r="F10" s="1041"/>
      <c r="G10" s="1041"/>
      <c r="H10" s="1041" t="s">
        <v>543</v>
      </c>
      <c r="I10" s="1041"/>
      <c r="J10" s="1041"/>
      <c r="K10" s="1041"/>
      <c r="L10" s="1041"/>
      <c r="M10" s="1041"/>
    </row>
    <row r="11" spans="2:20" ht="26.45" customHeight="1">
      <c r="B11" s="392" t="s">
        <v>27</v>
      </c>
      <c r="C11" s="391" t="s">
        <v>26</v>
      </c>
      <c r="D11" s="391" t="s">
        <v>225</v>
      </c>
      <c r="E11" s="391" t="s">
        <v>25</v>
      </c>
      <c r="F11" s="391" t="s">
        <v>544</v>
      </c>
      <c r="G11" s="391" t="s">
        <v>209</v>
      </c>
      <c r="H11" s="402" t="s">
        <v>27</v>
      </c>
      <c r="I11" s="391" t="s">
        <v>205</v>
      </c>
      <c r="J11" s="391" t="s">
        <v>225</v>
      </c>
      <c r="K11" s="391" t="s">
        <v>25</v>
      </c>
      <c r="L11" s="391" t="s">
        <v>544</v>
      </c>
      <c r="M11" s="391" t="s">
        <v>209</v>
      </c>
      <c r="P11" s="125"/>
    </row>
    <row r="12" spans="2:20" ht="20.45" customHeight="1">
      <c r="B12" s="217"/>
      <c r="C12" s="217"/>
      <c r="D12" s="217"/>
      <c r="E12" s="436" t="s">
        <v>658</v>
      </c>
      <c r="F12" s="393"/>
      <c r="G12" s="394">
        <f>D12*F12</f>
        <v>0</v>
      </c>
      <c r="H12" s="217"/>
      <c r="I12" s="217"/>
      <c r="J12" s="217"/>
      <c r="K12" s="390"/>
      <c r="L12" s="434">
        <f>F12</f>
        <v>0</v>
      </c>
      <c r="M12" s="394">
        <f>J12*L12</f>
        <v>0</v>
      </c>
      <c r="P12" s="125"/>
    </row>
    <row r="13" spans="2:20" ht="15">
      <c r="B13" s="1042"/>
      <c r="C13" s="1042"/>
      <c r="D13" s="1042"/>
      <c r="E13" s="1042"/>
      <c r="F13" s="93"/>
      <c r="G13" s="93"/>
      <c r="H13" s="93"/>
      <c r="I13" s="388"/>
      <c r="J13" s="389"/>
      <c r="K13" s="389"/>
    </row>
    <row r="14" spans="2:20" ht="33.75" customHeight="1">
      <c r="B14" s="397" t="e">
        <f>(G14-M14)/G14</f>
        <v>#VALUE!</v>
      </c>
      <c r="C14" s="1033" t="s">
        <v>547</v>
      </c>
      <c r="D14" s="1034"/>
      <c r="E14" s="1025" t="s">
        <v>545</v>
      </c>
      <c r="F14" s="1025"/>
      <c r="G14" s="395" t="s">
        <v>552</v>
      </c>
      <c r="H14" s="1021" t="s">
        <v>546</v>
      </c>
      <c r="I14" s="1021"/>
      <c r="J14" s="1021"/>
      <c r="K14" s="1021"/>
      <c r="L14" s="1021"/>
      <c r="M14" s="395" t="s">
        <v>551</v>
      </c>
      <c r="N14" s="1003" t="s">
        <v>784</v>
      </c>
      <c r="O14" s="1003"/>
      <c r="P14" s="1003"/>
    </row>
    <row r="15" spans="2:20" ht="21.75" customHeight="1">
      <c r="B15" s="400" t="s">
        <v>548</v>
      </c>
      <c r="C15" s="401"/>
      <c r="D15" s="401"/>
      <c r="E15" s="401"/>
      <c r="F15" s="401"/>
      <c r="G15" s="398"/>
      <c r="H15" s="396"/>
      <c r="I15" s="396"/>
      <c r="J15" s="396"/>
      <c r="K15" s="396"/>
      <c r="L15" s="396"/>
      <c r="M15" s="398"/>
      <c r="N15" s="1003"/>
      <c r="O15" s="1003"/>
      <c r="P15" s="1003"/>
    </row>
    <row r="16" spans="2:20" ht="24" customHeight="1">
      <c r="B16" s="400" t="s">
        <v>549</v>
      </c>
      <c r="C16" s="401"/>
      <c r="D16" s="401"/>
      <c r="E16" s="401"/>
      <c r="F16" s="401"/>
      <c r="G16" s="398"/>
      <c r="H16" s="396"/>
      <c r="I16" s="396"/>
      <c r="J16" s="396"/>
      <c r="K16" s="396"/>
      <c r="L16" s="396"/>
      <c r="M16" s="398"/>
      <c r="N16" s="1003"/>
      <c r="O16" s="1003"/>
      <c r="P16" s="1003"/>
    </row>
    <row r="17" spans="2:16" ht="21" customHeight="1">
      <c r="B17" s="1008" t="s">
        <v>555</v>
      </c>
      <c r="C17" s="1008"/>
      <c r="D17" s="1008"/>
      <c r="E17" s="1008"/>
      <c r="F17" s="1008"/>
      <c r="G17" s="1008"/>
      <c r="H17" s="1008"/>
      <c r="I17" s="1008"/>
      <c r="J17" s="1008"/>
      <c r="K17" s="1008"/>
      <c r="L17" s="1008"/>
      <c r="M17" s="1008"/>
    </row>
    <row r="18" spans="2:16" ht="14.25" customHeight="1">
      <c r="B18" s="1009" t="s">
        <v>206</v>
      </c>
      <c r="C18" s="1010"/>
      <c r="D18" s="1009" t="s">
        <v>207</v>
      </c>
      <c r="E18" s="1010"/>
      <c r="F18" s="1009" t="s">
        <v>223</v>
      </c>
      <c r="G18" s="1010"/>
      <c r="H18" s="1009" t="s">
        <v>224</v>
      </c>
      <c r="I18" s="1010"/>
      <c r="J18" s="1009" t="s">
        <v>559</v>
      </c>
      <c r="K18" s="1019"/>
      <c r="L18" s="1019"/>
      <c r="M18" s="1010"/>
    </row>
    <row r="19" spans="2:16" s="127" customFormat="1" ht="39.75" customHeight="1">
      <c r="B19" s="1011" t="s">
        <v>20</v>
      </c>
      <c r="C19" s="1011"/>
      <c r="D19" s="1011" t="s">
        <v>556</v>
      </c>
      <c r="E19" s="1011"/>
      <c r="F19" s="1023" t="s">
        <v>557</v>
      </c>
      <c r="G19" s="1011"/>
      <c r="H19" s="1020" t="s">
        <v>558</v>
      </c>
      <c r="I19" s="1024"/>
      <c r="J19" s="1020" t="s">
        <v>560</v>
      </c>
      <c r="K19" s="1020"/>
      <c r="L19" s="1020"/>
      <c r="M19" s="1020"/>
      <c r="N19" s="399"/>
      <c r="O19" s="399"/>
      <c r="P19" s="126"/>
    </row>
    <row r="20" spans="2:16" s="127" customFormat="1" ht="15.75" customHeight="1">
      <c r="B20" s="1015"/>
      <c r="C20" s="1015"/>
      <c r="D20" s="1016" t="s">
        <v>561</v>
      </c>
      <c r="E20" s="1016"/>
      <c r="F20" s="1016" t="s">
        <v>561</v>
      </c>
      <c r="G20" s="1016"/>
      <c r="H20" s="1018" t="s">
        <v>561</v>
      </c>
      <c r="I20" s="1018"/>
      <c r="J20" s="1017"/>
      <c r="K20" s="1017"/>
      <c r="L20" s="1017"/>
      <c r="M20" s="1017"/>
      <c r="N20" s="399"/>
      <c r="O20" s="399"/>
      <c r="P20" s="126"/>
    </row>
    <row r="21" spans="2:16" s="127" customFormat="1" ht="15.75" customHeight="1">
      <c r="B21" s="400"/>
      <c r="C21" s="401"/>
      <c r="D21" s="401"/>
      <c r="E21" s="401"/>
      <c r="F21" s="401"/>
      <c r="G21" s="398"/>
      <c r="H21" s="396"/>
      <c r="I21" s="396"/>
      <c r="J21" s="396"/>
      <c r="K21" s="396"/>
      <c r="L21" s="396"/>
      <c r="M21" s="398"/>
      <c r="N21" s="399"/>
      <c r="O21" s="399"/>
      <c r="P21" s="126"/>
    </row>
    <row r="22" spans="2:16" s="127" customFormat="1" ht="15.75" customHeight="1">
      <c r="B22" s="400"/>
      <c r="C22" s="401"/>
      <c r="D22" s="401"/>
      <c r="E22" s="401"/>
      <c r="F22" s="401"/>
      <c r="G22" s="398"/>
      <c r="H22" s="396"/>
      <c r="I22" s="396"/>
      <c r="J22" s="396"/>
      <c r="K22" s="396"/>
      <c r="L22" s="396"/>
      <c r="M22" s="398"/>
      <c r="N22" s="399"/>
      <c r="O22" s="399"/>
      <c r="P22" s="126"/>
    </row>
    <row r="23" spans="2:16" s="127" customFormat="1" ht="29.1" customHeight="1">
      <c r="B23" s="400"/>
      <c r="C23" s="401"/>
      <c r="D23" s="437"/>
      <c r="E23" s="440" t="s">
        <v>659</v>
      </c>
      <c r="I23" s="437"/>
      <c r="J23" s="396"/>
      <c r="K23" s="396"/>
      <c r="L23" s="396"/>
      <c r="M23" s="398"/>
      <c r="N23" s="399"/>
      <c r="O23" s="399"/>
      <c r="P23" s="126"/>
    </row>
    <row r="24" spans="2:16" s="127" customFormat="1" ht="15.75" customHeight="1">
      <c r="B24" s="400"/>
      <c r="C24" s="401"/>
      <c r="D24" s="438"/>
      <c r="E24" s="441" t="s">
        <v>275</v>
      </c>
      <c r="I24" s="447"/>
      <c r="J24" s="396"/>
      <c r="K24" s="396"/>
      <c r="L24" s="396"/>
      <c r="M24" s="398"/>
      <c r="N24" s="399"/>
      <c r="O24" s="399"/>
      <c r="P24" s="126"/>
    </row>
    <row r="25" spans="2:16" s="127" customFormat="1" ht="15.75" customHeight="1">
      <c r="B25" s="400"/>
      <c r="C25" s="401"/>
      <c r="D25" s="438"/>
      <c r="E25" s="441" t="s">
        <v>660</v>
      </c>
      <c r="I25" s="447"/>
      <c r="J25" s="396"/>
      <c r="K25" s="396"/>
      <c r="L25" s="396"/>
      <c r="M25" s="398"/>
      <c r="N25" s="399"/>
      <c r="O25" s="399"/>
      <c r="P25" s="126"/>
    </row>
    <row r="26" spans="2:16">
      <c r="B26" s="128"/>
      <c r="C26" s="128"/>
      <c r="D26" s="439"/>
      <c r="E26" s="433" t="s">
        <v>661</v>
      </c>
      <c r="I26" s="447"/>
      <c r="J26" s="128"/>
      <c r="K26" s="128"/>
    </row>
    <row r="27" spans="2:16">
      <c r="B27" s="128"/>
      <c r="C27" s="128"/>
      <c r="D27" s="128"/>
      <c r="E27" s="442" t="s">
        <v>277</v>
      </c>
      <c r="I27" s="446"/>
      <c r="J27" s="128"/>
      <c r="K27" s="128"/>
    </row>
    <row r="28" spans="2:16">
      <c r="B28" s="128"/>
      <c r="C28" s="128"/>
      <c r="D28" s="128"/>
      <c r="E28" s="128"/>
      <c r="I28" s="446"/>
      <c r="J28" s="128"/>
      <c r="K28" s="128"/>
    </row>
    <row r="29" spans="2:16" ht="15">
      <c r="B29" s="128"/>
      <c r="C29" s="128"/>
      <c r="D29" s="445" t="s">
        <v>562</v>
      </c>
      <c r="E29" s="445"/>
      <c r="F29" s="1012" t="s">
        <v>564</v>
      </c>
      <c r="G29" s="1012"/>
      <c r="H29" s="1012" t="s">
        <v>565</v>
      </c>
      <c r="I29" s="1012"/>
      <c r="J29" s="128"/>
      <c r="K29" s="128"/>
    </row>
    <row r="30" spans="2:16" ht="15">
      <c r="B30" s="128"/>
      <c r="C30" s="128"/>
      <c r="D30" s="1048" t="s">
        <v>563</v>
      </c>
      <c r="E30" s="1049"/>
      <c r="F30" s="1004" t="s">
        <v>38</v>
      </c>
      <c r="G30" s="1005"/>
      <c r="H30" s="1013" t="s">
        <v>663</v>
      </c>
      <c r="I30" s="1013"/>
      <c r="J30" s="128"/>
      <c r="K30" s="128"/>
    </row>
    <row r="31" spans="2:16">
      <c r="B31" s="128"/>
      <c r="C31" s="128"/>
      <c r="D31" s="128"/>
      <c r="E31" s="128"/>
      <c r="F31" s="1004" t="s">
        <v>566</v>
      </c>
      <c r="G31" s="1005"/>
      <c r="H31" s="1013" t="s">
        <v>664</v>
      </c>
      <c r="I31" s="1013"/>
      <c r="J31" s="128"/>
      <c r="K31" s="128"/>
    </row>
    <row r="32" spans="2:16">
      <c r="B32" s="128"/>
      <c r="C32" s="128"/>
      <c r="D32" s="128"/>
      <c r="E32" s="128"/>
      <c r="F32" s="1006" t="s">
        <v>52</v>
      </c>
      <c r="G32" s="1007"/>
      <c r="H32" s="1013" t="s">
        <v>665</v>
      </c>
      <c r="I32" s="1013"/>
      <c r="J32" s="128"/>
      <c r="K32" s="128"/>
    </row>
    <row r="33" spans="1:9">
      <c r="B33" s="291" t="s">
        <v>444</v>
      </c>
      <c r="F33" s="1006" t="s">
        <v>567</v>
      </c>
      <c r="G33" s="1007"/>
      <c r="H33" s="1014" t="s">
        <v>569</v>
      </c>
      <c r="I33" s="1014"/>
    </row>
    <row r="34" spans="1:9" s="128" customFormat="1" ht="14.45" customHeight="1">
      <c r="B34" s="1047" t="s">
        <v>799</v>
      </c>
      <c r="C34" s="1047"/>
      <c r="D34" s="1047"/>
      <c r="E34" s="1047"/>
      <c r="F34" s="1006" t="s">
        <v>568</v>
      </c>
      <c r="G34" s="1007"/>
      <c r="H34" s="1014" t="s">
        <v>570</v>
      </c>
      <c r="I34" s="1014"/>
    </row>
    <row r="35" spans="1:9" ht="14.1" customHeight="1">
      <c r="B35" s="1047"/>
      <c r="C35" s="1047"/>
      <c r="D35" s="1047"/>
      <c r="E35" s="1047"/>
      <c r="F35" s="448"/>
      <c r="G35" s="448"/>
      <c r="H35" s="1046" t="s">
        <v>662</v>
      </c>
      <c r="I35" s="1046"/>
    </row>
    <row r="36" spans="1:9" ht="14.1" customHeight="1">
      <c r="B36" s="1047"/>
      <c r="C36" s="1047"/>
      <c r="D36" s="1047"/>
      <c r="E36" s="1047"/>
      <c r="F36" s="448"/>
      <c r="G36" s="448"/>
      <c r="H36" s="1046" t="s">
        <v>311</v>
      </c>
      <c r="I36" s="1046"/>
    </row>
    <row r="37" spans="1:9">
      <c r="B37" s="1047"/>
      <c r="C37" s="1047"/>
      <c r="D37" s="1047"/>
      <c r="E37" s="1047"/>
      <c r="H37" s="1046" t="s">
        <v>666</v>
      </c>
      <c r="I37" s="1046"/>
    </row>
    <row r="38" spans="1:9">
      <c r="B38" s="1047"/>
      <c r="C38" s="1047"/>
      <c r="D38" s="1047"/>
      <c r="E38" s="1047"/>
      <c r="H38" s="1046" t="s">
        <v>312</v>
      </c>
      <c r="I38" s="1046"/>
    </row>
    <row r="39" spans="1:9">
      <c r="H39" s="1046" t="s">
        <v>567</v>
      </c>
      <c r="I39" s="1046"/>
    </row>
    <row r="40" spans="1:9">
      <c r="H40" s="1046" t="s">
        <v>568</v>
      </c>
      <c r="I40" s="1046"/>
    </row>
  </sheetData>
  <mergeCells count="55">
    <mergeCell ref="H39:I39"/>
    <mergeCell ref="H40:I40"/>
    <mergeCell ref="B34:E38"/>
    <mergeCell ref="D30:E30"/>
    <mergeCell ref="H35:I35"/>
    <mergeCell ref="H36:I36"/>
    <mergeCell ref="H37:I37"/>
    <mergeCell ref="H38:I38"/>
    <mergeCell ref="C14:D14"/>
    <mergeCell ref="I7:J7"/>
    <mergeCell ref="D6:H7"/>
    <mergeCell ref="B3:M3"/>
    <mergeCell ref="B10:G10"/>
    <mergeCell ref="B13:E13"/>
    <mergeCell ref="H10:M10"/>
    <mergeCell ref="B4:M4"/>
    <mergeCell ref="M6:M7"/>
    <mergeCell ref="L6:L7"/>
    <mergeCell ref="J18:M18"/>
    <mergeCell ref="J19:M19"/>
    <mergeCell ref="H14:L14"/>
    <mergeCell ref="B8:M8"/>
    <mergeCell ref="D5:M5"/>
    <mergeCell ref="D18:E18"/>
    <mergeCell ref="D19:E19"/>
    <mergeCell ref="F18:G18"/>
    <mergeCell ref="F19:G19"/>
    <mergeCell ref="H18:I18"/>
    <mergeCell ref="H19:I19"/>
    <mergeCell ref="E14:F14"/>
    <mergeCell ref="B6:B7"/>
    <mergeCell ref="C6:C7"/>
    <mergeCell ref="I6:J6"/>
    <mergeCell ref="K6:K7"/>
    <mergeCell ref="B20:C20"/>
    <mergeCell ref="D20:E20"/>
    <mergeCell ref="J20:M20"/>
    <mergeCell ref="F20:G20"/>
    <mergeCell ref="H20:I20"/>
    <mergeCell ref="N14:P16"/>
    <mergeCell ref="F31:G31"/>
    <mergeCell ref="F32:G32"/>
    <mergeCell ref="F33:G33"/>
    <mergeCell ref="F34:G34"/>
    <mergeCell ref="B17:M17"/>
    <mergeCell ref="B18:C18"/>
    <mergeCell ref="B19:C19"/>
    <mergeCell ref="F29:G29"/>
    <mergeCell ref="F30:G30"/>
    <mergeCell ref="H32:I32"/>
    <mergeCell ref="H33:I33"/>
    <mergeCell ref="H34:I34"/>
    <mergeCell ref="H29:I29"/>
    <mergeCell ref="H30:I30"/>
    <mergeCell ref="H31:I31"/>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14018" r:id="rId4" name="Drop Down 2">
              <controlPr defaultSize="0" autoLine="0" autoPict="0">
                <anchor moveWithCells="1">
                  <from>
                    <xdr:col>10</xdr:col>
                    <xdr:colOff>28575</xdr:colOff>
                    <xdr:row>11</xdr:row>
                    <xdr:rowOff>28575</xdr:rowOff>
                  </from>
                  <to>
                    <xdr:col>10</xdr:col>
                    <xdr:colOff>904875</xdr:colOff>
                    <xdr:row>11</xdr:row>
                    <xdr:rowOff>219075</xdr:rowOff>
                  </to>
                </anchor>
              </controlPr>
            </control>
          </mc:Choice>
        </mc:AlternateContent>
      </controls>
    </mc:Choice>
  </mc:AlternateConten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T18"/>
  <sheetViews>
    <sheetView showGridLines="0" zoomScale="85" zoomScaleNormal="85" workbookViewId="0">
      <selection activeCell="A15" sqref="A15:M18"/>
    </sheetView>
  </sheetViews>
  <sheetFormatPr defaultColWidth="8.85546875" defaultRowHeight="14.25"/>
  <cols>
    <col min="1" max="2" width="17.85546875" style="113" customWidth="1"/>
    <col min="3" max="3" width="11.85546875" style="159" customWidth="1"/>
    <col min="4" max="9" width="11.85546875" style="113" customWidth="1"/>
    <col min="10" max="16384" width="8.85546875" style="113"/>
  </cols>
  <sheetData>
    <row r="1" spans="1:20" ht="15">
      <c r="A1" s="74"/>
      <c r="B1" s="74"/>
      <c r="C1" s="155" t="s">
        <v>198</v>
      </c>
      <c r="D1" s="75"/>
      <c r="E1" s="66" t="s">
        <v>199</v>
      </c>
      <c r="F1" s="435"/>
      <c r="G1" s="66" t="s">
        <v>200</v>
      </c>
      <c r="H1" s="66"/>
      <c r="I1" s="77"/>
      <c r="J1" s="66" t="s">
        <v>201</v>
      </c>
    </row>
    <row r="2" spans="1:20">
      <c r="A2" s="71"/>
      <c r="B2" s="71"/>
      <c r="C2" s="70"/>
      <c r="D2" s="70"/>
      <c r="E2" s="69"/>
      <c r="F2" s="69"/>
      <c r="G2" s="69"/>
      <c r="H2" s="68"/>
    </row>
    <row r="3" spans="1:20" ht="15">
      <c r="A3" s="937" t="s">
        <v>677</v>
      </c>
      <c r="B3" s="937"/>
      <c r="C3" s="937"/>
      <c r="D3" s="937"/>
      <c r="E3" s="937"/>
      <c r="F3" s="937"/>
      <c r="G3" s="937"/>
      <c r="H3" s="937"/>
      <c r="I3" s="937"/>
      <c r="J3" s="179"/>
    </row>
    <row r="4" spans="1:20" s="124" customFormat="1" ht="64.349999999999994" customHeight="1">
      <c r="A4" s="1043" t="s">
        <v>816</v>
      </c>
      <c r="B4" s="1043"/>
      <c r="C4" s="1043"/>
      <c r="D4" s="1043"/>
      <c r="E4" s="1043"/>
      <c r="F4" s="1043"/>
      <c r="G4" s="1043"/>
      <c r="H4" s="1043"/>
      <c r="I4" s="1043"/>
      <c r="J4" s="452"/>
      <c r="K4" s="452"/>
      <c r="L4" s="452"/>
      <c r="M4" s="452"/>
      <c r="Q4" s="451"/>
      <c r="R4" s="128"/>
      <c r="S4" s="128"/>
      <c r="T4" s="128"/>
    </row>
    <row r="5" spans="1:20">
      <c r="A5" s="454" t="s">
        <v>123</v>
      </c>
      <c r="B5" s="454" t="s">
        <v>124</v>
      </c>
      <c r="C5" s="455" t="s">
        <v>125</v>
      </c>
      <c r="D5" s="455" t="s">
        <v>126</v>
      </c>
      <c r="E5" s="455" t="s">
        <v>127</v>
      </c>
      <c r="F5" s="455" t="s">
        <v>137</v>
      </c>
      <c r="G5" s="455" t="s">
        <v>138</v>
      </c>
      <c r="H5" s="455" t="s">
        <v>139</v>
      </c>
      <c r="I5" s="455" t="s">
        <v>140</v>
      </c>
      <c r="J5" s="177"/>
      <c r="K5" s="177"/>
      <c r="L5" s="177"/>
      <c r="M5" s="177"/>
      <c r="N5" s="177"/>
      <c r="O5" s="177"/>
      <c r="P5" s="177"/>
      <c r="Q5" s="177"/>
    </row>
    <row r="6" spans="1:20" ht="14.45" customHeight="1">
      <c r="A6" s="1050" t="s">
        <v>20</v>
      </c>
      <c r="B6" s="1054" t="s">
        <v>54</v>
      </c>
      <c r="C6" s="1051" t="s">
        <v>267</v>
      </c>
      <c r="D6" s="1051"/>
      <c r="E6" s="1051"/>
      <c r="F6" s="1052" t="s">
        <v>245</v>
      </c>
      <c r="G6" s="1052"/>
      <c r="H6" s="1052"/>
      <c r="I6" s="1052"/>
      <c r="J6" s="177"/>
      <c r="K6" s="177"/>
      <c r="L6" s="177"/>
      <c r="M6" s="177"/>
      <c r="N6" s="177"/>
      <c r="O6" s="177"/>
      <c r="P6" s="177"/>
      <c r="Q6" s="177"/>
    </row>
    <row r="7" spans="1:20" ht="41.45" customHeight="1">
      <c r="A7" s="1050"/>
      <c r="B7" s="1054"/>
      <c r="C7" s="455" t="s">
        <v>251</v>
      </c>
      <c r="D7" s="456" t="s">
        <v>274</v>
      </c>
      <c r="E7" s="456" t="s">
        <v>672</v>
      </c>
      <c r="F7" s="456" t="s">
        <v>157</v>
      </c>
      <c r="G7" s="456" t="s">
        <v>246</v>
      </c>
      <c r="H7" s="455" t="s">
        <v>247</v>
      </c>
      <c r="I7" s="455" t="s">
        <v>160</v>
      </c>
      <c r="J7" s="177"/>
      <c r="K7" s="177"/>
      <c r="L7" s="177"/>
      <c r="M7" s="177"/>
      <c r="N7" s="177"/>
      <c r="O7" s="177"/>
      <c r="P7" s="177"/>
      <c r="Q7" s="177"/>
    </row>
    <row r="8" spans="1:20" ht="63.75">
      <c r="A8" s="453"/>
      <c r="B8" s="463" t="s">
        <v>690</v>
      </c>
      <c r="C8" s="182"/>
      <c r="D8" s="210" t="s">
        <v>671</v>
      </c>
      <c r="E8" s="205" t="e">
        <f>C8*D8</f>
        <v>#VALUE!</v>
      </c>
      <c r="F8" s="235" t="s">
        <v>280</v>
      </c>
      <c r="G8" s="235" t="s">
        <v>673</v>
      </c>
      <c r="H8" s="146"/>
      <c r="I8" s="203" t="e">
        <f>G8*H8</f>
        <v>#VALUE!</v>
      </c>
      <c r="J8" s="177"/>
      <c r="K8" s="177"/>
      <c r="L8" s="177"/>
      <c r="M8" s="177"/>
      <c r="N8" s="177"/>
      <c r="O8" s="177"/>
      <c r="P8" s="177"/>
      <c r="Q8" s="177"/>
    </row>
    <row r="9" spans="1:20">
      <c r="A9" s="1055" t="s">
        <v>675</v>
      </c>
      <c r="B9" s="1056"/>
      <c r="C9" s="1056"/>
      <c r="D9" s="1057"/>
      <c r="E9" s="153" t="e">
        <f>SUM(E8)</f>
        <v>#VALUE!</v>
      </c>
      <c r="F9" s="1055" t="s">
        <v>674</v>
      </c>
      <c r="G9" s="1056"/>
      <c r="H9" s="1057"/>
      <c r="I9" s="153" t="e">
        <f>SUM(I8)</f>
        <v>#VALUE!</v>
      </c>
      <c r="J9" s="177"/>
      <c r="K9" s="177"/>
      <c r="L9" s="177"/>
      <c r="M9" s="177"/>
      <c r="N9" s="177"/>
      <c r="O9" s="177"/>
      <c r="P9" s="177"/>
      <c r="Q9" s="177"/>
    </row>
    <row r="10" spans="1:20">
      <c r="A10" s="933"/>
      <c r="B10" s="933"/>
      <c r="C10" s="933"/>
      <c r="D10" s="933"/>
      <c r="E10" s="933"/>
      <c r="F10" s="933"/>
      <c r="G10" s="933"/>
      <c r="H10" s="933"/>
      <c r="I10" s="180"/>
      <c r="J10" s="177"/>
      <c r="K10" s="177"/>
      <c r="L10" s="177"/>
      <c r="M10" s="177"/>
      <c r="N10" s="177"/>
      <c r="O10" s="177"/>
      <c r="P10" s="177"/>
      <c r="Q10" s="177"/>
    </row>
    <row r="11" spans="1:20">
      <c r="A11" s="1053" t="s">
        <v>676</v>
      </c>
      <c r="B11" s="1053"/>
      <c r="C11" s="1053"/>
      <c r="D11" s="1053"/>
      <c r="E11" s="1053"/>
      <c r="F11" s="1053"/>
      <c r="G11" s="1053"/>
      <c r="H11" s="1053"/>
      <c r="I11" s="457" t="e">
        <f>(I9/E9)</f>
        <v>#VALUE!</v>
      </c>
    </row>
    <row r="12" spans="1:20">
      <c r="A12" s="1058"/>
      <c r="B12" s="1058"/>
      <c r="C12" s="1058"/>
      <c r="D12" s="1058"/>
      <c r="E12" s="1058"/>
      <c r="F12" s="1058"/>
      <c r="G12" s="1058"/>
      <c r="H12" s="1058"/>
      <c r="I12" s="458"/>
    </row>
    <row r="15" spans="1:20">
      <c r="A15" s="291" t="s">
        <v>444</v>
      </c>
      <c r="B15" s="291"/>
    </row>
    <row r="16" spans="1:20">
      <c r="A16" s="936" t="s">
        <v>800</v>
      </c>
      <c r="B16" s="936"/>
      <c r="C16" s="936"/>
      <c r="D16" s="936"/>
      <c r="E16" s="936"/>
      <c r="F16" s="936"/>
      <c r="G16" s="936"/>
      <c r="H16" s="936"/>
      <c r="I16" s="936"/>
      <c r="J16" s="936"/>
      <c r="K16" s="936"/>
      <c r="L16" s="936"/>
      <c r="M16" s="936"/>
    </row>
    <row r="17" spans="1:13">
      <c r="A17" s="936"/>
      <c r="B17" s="936"/>
      <c r="C17" s="936"/>
      <c r="D17" s="936"/>
      <c r="E17" s="936"/>
      <c r="F17" s="936"/>
      <c r="G17" s="936"/>
      <c r="H17" s="936"/>
      <c r="I17" s="936"/>
      <c r="J17" s="936"/>
      <c r="K17" s="936"/>
      <c r="L17" s="936"/>
      <c r="M17" s="936"/>
    </row>
    <row r="18" spans="1:13">
      <c r="A18" s="936"/>
      <c r="B18" s="936"/>
      <c r="C18" s="936"/>
      <c r="D18" s="936"/>
      <c r="E18" s="936"/>
      <c r="F18" s="936"/>
      <c r="G18" s="936"/>
      <c r="H18" s="936"/>
      <c r="I18" s="936"/>
      <c r="J18" s="936"/>
      <c r="K18" s="936"/>
      <c r="L18" s="936"/>
      <c r="M18" s="936"/>
    </row>
  </sheetData>
  <mergeCells count="12">
    <mergeCell ref="A16:M18"/>
    <mergeCell ref="A4:I4"/>
    <mergeCell ref="B6:B7"/>
    <mergeCell ref="A9:D9"/>
    <mergeCell ref="A10:H10"/>
    <mergeCell ref="A12:H12"/>
    <mergeCell ref="F9:H9"/>
    <mergeCell ref="A3:I3"/>
    <mergeCell ref="A6:A7"/>
    <mergeCell ref="C6:E6"/>
    <mergeCell ref="F6:I6"/>
    <mergeCell ref="A11:H11"/>
  </mergeCells>
  <pageMargins left="0.7" right="0.7" top="0.75" bottom="0.75" header="0.3" footer="0.3"/>
  <pageSetup orientation="portrait" r:id="rId1"/>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99CC"/>
  </sheetPr>
  <dimension ref="A1:R37"/>
  <sheetViews>
    <sheetView topLeftCell="A16" zoomScale="90" zoomScaleNormal="90" workbookViewId="0">
      <selection activeCell="D31" sqref="D31"/>
    </sheetView>
  </sheetViews>
  <sheetFormatPr defaultColWidth="9.140625" defaultRowHeight="15"/>
  <cols>
    <col min="1" max="1" width="9.140625" style="44"/>
    <col min="2" max="2" width="10.5703125" style="44" customWidth="1"/>
    <col min="3" max="3" width="10.42578125" style="44" customWidth="1"/>
    <col min="4" max="4" width="22.85546875" style="44" customWidth="1"/>
    <col min="5" max="5" width="27.140625" style="44" customWidth="1"/>
    <col min="6" max="6" width="13.42578125" style="44" customWidth="1"/>
    <col min="7" max="7" width="19.5703125" style="44" customWidth="1"/>
    <col min="8" max="16384" width="9.140625" style="44"/>
  </cols>
  <sheetData>
    <row r="1" spans="1:18">
      <c r="A1" s="1066" t="s">
        <v>839</v>
      </c>
      <c r="B1" s="1066"/>
      <c r="C1" s="1066"/>
      <c r="D1" s="1066"/>
      <c r="E1" s="1066"/>
      <c r="F1" s="1066"/>
      <c r="G1" s="1066"/>
      <c r="H1" s="517"/>
    </row>
    <row r="2" spans="1:18" ht="82.5" customHeight="1">
      <c r="A2" s="862" t="s">
        <v>840</v>
      </c>
      <c r="B2" s="862"/>
      <c r="C2" s="862"/>
      <c r="D2" s="862"/>
      <c r="E2" s="862"/>
      <c r="F2" s="862"/>
      <c r="G2" s="862"/>
      <c r="H2" s="412"/>
      <c r="I2" s="1070" t="s">
        <v>841</v>
      </c>
      <c r="J2" s="1070"/>
      <c r="K2" s="1070"/>
    </row>
    <row r="3" spans="1:18">
      <c r="A3" s="509" t="s">
        <v>123</v>
      </c>
      <c r="B3" s="583" t="s">
        <v>843</v>
      </c>
      <c r="C3" s="1071"/>
      <c r="D3" s="584"/>
      <c r="E3" s="1072" t="s">
        <v>658</v>
      </c>
      <c r="F3" s="1073"/>
      <c r="G3" s="1074"/>
    </row>
    <row r="4" spans="1:18" s="124" customFormat="1" ht="21" customHeight="1">
      <c r="A4" s="1008" t="s">
        <v>842</v>
      </c>
      <c r="B4" s="1008"/>
      <c r="C4" s="1008"/>
      <c r="D4" s="1008"/>
      <c r="E4" s="1008"/>
      <c r="F4" s="1008"/>
      <c r="G4" s="1008"/>
      <c r="H4" s="522"/>
      <c r="I4" s="522"/>
      <c r="J4" s="522"/>
      <c r="K4" s="522"/>
      <c r="L4" s="522"/>
      <c r="M4" s="522"/>
      <c r="N4" s="523"/>
      <c r="O4" s="523"/>
      <c r="P4" s="523"/>
      <c r="Q4" s="523"/>
      <c r="R4" s="523"/>
    </row>
    <row r="5" spans="1:18" ht="27" customHeight="1">
      <c r="A5" s="518"/>
      <c r="B5" s="519" t="s">
        <v>418</v>
      </c>
      <c r="C5" s="519" t="s">
        <v>837</v>
      </c>
      <c r="D5" s="853" t="s">
        <v>838</v>
      </c>
      <c r="E5" s="853"/>
      <c r="F5" s="853"/>
      <c r="G5" s="853"/>
      <c r="H5" s="524"/>
      <c r="I5" s="524"/>
      <c r="J5" s="525"/>
      <c r="K5" s="525"/>
      <c r="L5" s="525"/>
      <c r="M5" s="525"/>
      <c r="N5" s="525"/>
      <c r="O5" s="525"/>
      <c r="P5" s="525"/>
      <c r="Q5" s="525"/>
      <c r="R5" s="525"/>
    </row>
    <row r="6" spans="1:18">
      <c r="A6" s="509" t="s">
        <v>124</v>
      </c>
      <c r="B6" s="387" t="s">
        <v>58</v>
      </c>
      <c r="C6" s="527"/>
      <c r="D6" s="1022" t="s">
        <v>849</v>
      </c>
      <c r="E6" s="1022"/>
      <c r="F6" s="1022"/>
      <c r="G6" s="1022"/>
    </row>
    <row r="7" spans="1:18">
      <c r="A7" s="509" t="s">
        <v>125</v>
      </c>
      <c r="B7" s="387" t="s">
        <v>58</v>
      </c>
      <c r="C7" s="527"/>
      <c r="D7" s="1067" t="s">
        <v>851</v>
      </c>
      <c r="E7" s="1068"/>
      <c r="F7" s="1068"/>
      <c r="G7" s="1069"/>
    </row>
    <row r="8" spans="1:18">
      <c r="A8" s="509" t="s">
        <v>126</v>
      </c>
      <c r="B8" s="387" t="s">
        <v>58</v>
      </c>
      <c r="C8" s="527"/>
      <c r="D8" s="1022" t="s">
        <v>850</v>
      </c>
      <c r="E8" s="1022"/>
      <c r="F8" s="1022"/>
      <c r="G8" s="1022"/>
    </row>
    <row r="9" spans="1:18">
      <c r="A9" s="509" t="s">
        <v>127</v>
      </c>
      <c r="B9" s="387" t="s">
        <v>58</v>
      </c>
      <c r="C9" s="387" t="s">
        <v>58</v>
      </c>
      <c r="D9" s="1075" t="s">
        <v>852</v>
      </c>
      <c r="E9" s="1076"/>
      <c r="F9" s="1076"/>
      <c r="G9" s="1077"/>
      <c r="H9" s="520"/>
      <c r="J9" s="521"/>
      <c r="K9" s="521"/>
      <c r="L9" s="521"/>
      <c r="M9" s="521"/>
    </row>
    <row r="10" spans="1:18" s="124" customFormat="1" ht="21" customHeight="1">
      <c r="A10" s="1008" t="s">
        <v>844</v>
      </c>
      <c r="B10" s="1008"/>
      <c r="C10" s="1008"/>
      <c r="D10" s="1008"/>
      <c r="E10" s="1008"/>
      <c r="F10" s="1008"/>
      <c r="G10" s="1008"/>
      <c r="H10" s="522"/>
      <c r="I10" s="522"/>
      <c r="J10" s="522"/>
      <c r="K10" s="522"/>
      <c r="L10" s="522"/>
      <c r="M10" s="522"/>
      <c r="N10" s="523"/>
      <c r="O10" s="523"/>
      <c r="P10" s="523"/>
      <c r="Q10" s="523"/>
      <c r="R10" s="523"/>
    </row>
    <row r="11" spans="1:18" ht="27" customHeight="1">
      <c r="A11" s="518"/>
      <c r="B11" s="519" t="s">
        <v>418</v>
      </c>
      <c r="C11" s="519" t="s">
        <v>837</v>
      </c>
      <c r="D11" s="853" t="s">
        <v>838</v>
      </c>
      <c r="E11" s="853"/>
      <c r="F11" s="853"/>
      <c r="G11" s="853"/>
      <c r="H11" s="524"/>
      <c r="I11" s="524"/>
      <c r="J11" s="525"/>
      <c r="K11" s="525"/>
      <c r="L11" s="525"/>
      <c r="M11" s="525"/>
      <c r="N11" s="525"/>
      <c r="O11" s="525"/>
      <c r="P11" s="525"/>
      <c r="Q11" s="525"/>
      <c r="R11" s="525"/>
    </row>
    <row r="12" spans="1:18" ht="28.35" customHeight="1">
      <c r="A12" s="509" t="s">
        <v>137</v>
      </c>
      <c r="B12" s="387" t="s">
        <v>58</v>
      </c>
      <c r="C12" s="527"/>
      <c r="D12" s="1022" t="s">
        <v>853</v>
      </c>
      <c r="E12" s="1022"/>
      <c r="F12" s="1022"/>
      <c r="G12" s="1022"/>
    </row>
    <row r="13" spans="1:18" ht="36.75" customHeight="1">
      <c r="A13" s="509" t="s">
        <v>138</v>
      </c>
      <c r="B13" s="387" t="s">
        <v>58</v>
      </c>
      <c r="C13" s="527"/>
      <c r="D13" s="1022" t="s">
        <v>857</v>
      </c>
      <c r="E13" s="1022"/>
      <c r="F13" s="1022"/>
      <c r="G13" s="1022"/>
    </row>
    <row r="14" spans="1:18" ht="66" customHeight="1">
      <c r="A14" s="510" t="s">
        <v>139</v>
      </c>
      <c r="B14" s="387" t="s">
        <v>58</v>
      </c>
      <c r="C14" s="527"/>
      <c r="D14" s="1022" t="s">
        <v>859</v>
      </c>
      <c r="E14" s="1022"/>
      <c r="F14" s="1022"/>
      <c r="G14" s="1022"/>
    </row>
    <row r="15" spans="1:18">
      <c r="A15" s="510" t="s">
        <v>140</v>
      </c>
      <c r="B15" s="387" t="s">
        <v>58</v>
      </c>
      <c r="C15" s="387" t="s">
        <v>58</v>
      </c>
      <c r="D15" s="1022" t="s">
        <v>858</v>
      </c>
      <c r="E15" s="1022"/>
      <c r="F15" s="1022"/>
      <c r="G15" s="1022"/>
    </row>
    <row r="16" spans="1:18" ht="37.5" customHeight="1">
      <c r="A16" s="510" t="s">
        <v>141</v>
      </c>
      <c r="B16" s="387" t="s">
        <v>58</v>
      </c>
      <c r="C16" s="527"/>
      <c r="D16" s="1022" t="s">
        <v>860</v>
      </c>
      <c r="E16" s="1022"/>
      <c r="F16" s="1022"/>
      <c r="G16" s="1022"/>
    </row>
    <row r="17" spans="1:18">
      <c r="A17" s="510" t="s">
        <v>142</v>
      </c>
      <c r="B17" s="1061" t="s">
        <v>861</v>
      </c>
      <c r="C17" s="1062"/>
      <c r="D17" s="1062"/>
      <c r="E17" s="1063"/>
      <c r="F17" s="1064"/>
      <c r="G17" s="1065"/>
    </row>
    <row r="18" spans="1:18" s="124" customFormat="1" ht="21" customHeight="1">
      <c r="A18" s="1008" t="s">
        <v>862</v>
      </c>
      <c r="B18" s="1008"/>
      <c r="C18" s="1008"/>
      <c r="D18" s="1008"/>
      <c r="E18" s="1008"/>
      <c r="F18" s="1008"/>
      <c r="G18" s="1008"/>
      <c r="H18" s="522"/>
      <c r="I18" s="522"/>
      <c r="J18" s="522"/>
      <c r="K18" s="522"/>
      <c r="L18" s="522"/>
      <c r="M18" s="522"/>
      <c r="N18" s="523"/>
      <c r="O18" s="523"/>
      <c r="P18" s="523"/>
      <c r="Q18" s="523"/>
      <c r="R18" s="523"/>
    </row>
    <row r="19" spans="1:18" s="124" customFormat="1" ht="29.1" customHeight="1">
      <c r="A19" s="532"/>
      <c r="B19" s="519" t="s">
        <v>418</v>
      </c>
      <c r="C19" s="519" t="s">
        <v>837</v>
      </c>
      <c r="D19" s="853" t="s">
        <v>838</v>
      </c>
      <c r="E19" s="853"/>
      <c r="F19" s="853"/>
      <c r="G19" s="853"/>
      <c r="H19" s="522"/>
      <c r="I19" s="522"/>
      <c r="J19" s="522"/>
      <c r="K19" s="522"/>
      <c r="L19" s="522"/>
      <c r="M19" s="522"/>
      <c r="N19" s="523"/>
      <c r="O19" s="523"/>
      <c r="P19" s="523"/>
      <c r="Q19" s="523"/>
      <c r="R19" s="523"/>
    </row>
    <row r="20" spans="1:18" ht="37.5" customHeight="1">
      <c r="A20" s="510" t="s">
        <v>143</v>
      </c>
      <c r="B20" s="387" t="s">
        <v>58</v>
      </c>
      <c r="C20" s="387" t="s">
        <v>58</v>
      </c>
      <c r="D20" s="1022" t="s">
        <v>863</v>
      </c>
      <c r="E20" s="1022"/>
      <c r="F20" s="1022"/>
      <c r="G20" s="1022"/>
    </row>
    <row r="21" spans="1:18" ht="36.75" customHeight="1">
      <c r="A21" s="510" t="s">
        <v>144</v>
      </c>
      <c r="B21" s="387" t="s">
        <v>58</v>
      </c>
      <c r="C21" s="527"/>
      <c r="D21" s="1022" t="s">
        <v>864</v>
      </c>
      <c r="E21" s="1022"/>
      <c r="F21" s="1022"/>
      <c r="G21" s="1022"/>
    </row>
    <row r="22" spans="1:18" ht="37.5" customHeight="1">
      <c r="A22" s="510" t="s">
        <v>145</v>
      </c>
      <c r="B22" s="387" t="s">
        <v>58</v>
      </c>
      <c r="C22" s="527"/>
      <c r="D22" s="1022" t="s">
        <v>865</v>
      </c>
      <c r="E22" s="1022"/>
      <c r="F22" s="1022"/>
      <c r="G22" s="1022"/>
    </row>
    <row r="23" spans="1:18" ht="36.75" customHeight="1">
      <c r="A23" s="510" t="s">
        <v>206</v>
      </c>
      <c r="B23" s="387" t="s">
        <v>58</v>
      </c>
      <c r="C23" s="527"/>
      <c r="D23" s="1022" t="s">
        <v>866</v>
      </c>
      <c r="E23" s="1022"/>
      <c r="F23" s="1022"/>
      <c r="G23" s="1022"/>
    </row>
    <row r="24" spans="1:18">
      <c r="A24" s="510" t="s">
        <v>207</v>
      </c>
      <c r="B24" s="387" t="s">
        <v>58</v>
      </c>
      <c r="C24" s="387" t="s">
        <v>58</v>
      </c>
      <c r="D24" s="1022" t="s">
        <v>867</v>
      </c>
      <c r="E24" s="1022"/>
      <c r="F24" s="1022"/>
      <c r="G24" s="1022"/>
    </row>
    <row r="25" spans="1:18" ht="37.5" customHeight="1">
      <c r="A25" s="510" t="s">
        <v>223</v>
      </c>
      <c r="B25" s="387" t="s">
        <v>58</v>
      </c>
      <c r="C25" s="527"/>
      <c r="D25" s="1022" t="s">
        <v>868</v>
      </c>
      <c r="E25" s="1022"/>
      <c r="F25" s="1022"/>
      <c r="G25" s="1022"/>
    </row>
    <row r="26" spans="1:18">
      <c r="A26" s="510" t="s">
        <v>224</v>
      </c>
      <c r="B26" s="1061" t="s">
        <v>869</v>
      </c>
      <c r="C26" s="1062"/>
      <c r="D26" s="1062"/>
      <c r="E26" s="1063"/>
      <c r="F26" s="1064"/>
      <c r="G26" s="1065"/>
    </row>
    <row r="27" spans="1:18" s="43" customFormat="1">
      <c r="A27" s="528"/>
      <c r="B27" s="529"/>
      <c r="C27" s="529"/>
      <c r="D27" s="529"/>
      <c r="E27" s="530"/>
      <c r="F27" s="530"/>
      <c r="G27" s="530"/>
    </row>
    <row r="29" spans="1:18">
      <c r="E29" s="1059" t="s">
        <v>845</v>
      </c>
      <c r="F29" s="1059"/>
      <c r="G29" s="1059"/>
    </row>
    <row r="30" spans="1:18">
      <c r="E30" s="1060" t="s">
        <v>846</v>
      </c>
      <c r="F30" s="1060"/>
      <c r="G30" s="1060"/>
      <c r="H30" s="526" t="s">
        <v>870</v>
      </c>
    </row>
    <row r="31" spans="1:18">
      <c r="E31" s="1060" t="s">
        <v>847</v>
      </c>
      <c r="F31" s="1060"/>
      <c r="G31" s="1060"/>
      <c r="H31" s="526" t="s">
        <v>871</v>
      </c>
    </row>
    <row r="32" spans="1:18">
      <c r="E32" s="1060" t="s">
        <v>848</v>
      </c>
      <c r="F32" s="1060"/>
      <c r="G32" s="1060"/>
      <c r="H32" s="526" t="s">
        <v>872</v>
      </c>
    </row>
    <row r="34" spans="1:13">
      <c r="A34" s="291" t="s">
        <v>444</v>
      </c>
      <c r="B34" s="291"/>
      <c r="C34" s="159"/>
      <c r="D34" s="113"/>
      <c r="E34" s="113"/>
      <c r="F34" s="113"/>
      <c r="G34" s="113"/>
      <c r="H34" s="113"/>
      <c r="I34" s="113"/>
      <c r="J34" s="113"/>
      <c r="K34" s="113"/>
      <c r="L34" s="113"/>
      <c r="M34" s="113"/>
    </row>
    <row r="35" spans="1:13">
      <c r="A35" s="936" t="s">
        <v>877</v>
      </c>
      <c r="B35" s="936"/>
      <c r="C35" s="936"/>
      <c r="D35" s="936"/>
      <c r="E35" s="936"/>
      <c r="F35" s="936"/>
      <c r="G35" s="936"/>
      <c r="H35" s="936"/>
      <c r="I35" s="936"/>
      <c r="J35" s="936"/>
      <c r="K35" s="936"/>
      <c r="L35" s="936"/>
      <c r="M35" s="936"/>
    </row>
    <row r="36" spans="1:13">
      <c r="A36" s="936"/>
      <c r="B36" s="936"/>
      <c r="C36" s="936"/>
      <c r="D36" s="936"/>
      <c r="E36" s="936"/>
      <c r="F36" s="936"/>
      <c r="G36" s="936"/>
      <c r="H36" s="936"/>
      <c r="I36" s="936"/>
      <c r="J36" s="936"/>
      <c r="K36" s="936"/>
      <c r="L36" s="936"/>
      <c r="M36" s="936"/>
    </row>
    <row r="37" spans="1:13">
      <c r="A37" s="936"/>
      <c r="B37" s="936"/>
      <c r="C37" s="936"/>
      <c r="D37" s="936"/>
      <c r="E37" s="936"/>
      <c r="F37" s="936"/>
      <c r="G37" s="936"/>
      <c r="H37" s="936"/>
      <c r="I37" s="936"/>
      <c r="J37" s="936"/>
      <c r="K37" s="936"/>
      <c r="L37" s="936"/>
      <c r="M37" s="936"/>
    </row>
  </sheetData>
  <mergeCells count="35">
    <mergeCell ref="D11:G11"/>
    <mergeCell ref="D19:G19"/>
    <mergeCell ref="A18:G18"/>
    <mergeCell ref="D20:G20"/>
    <mergeCell ref="B17:E17"/>
    <mergeCell ref="F17:G17"/>
    <mergeCell ref="D12:G12"/>
    <mergeCell ref="D13:G13"/>
    <mergeCell ref="D14:G14"/>
    <mergeCell ref="D15:G15"/>
    <mergeCell ref="D16:G16"/>
    <mergeCell ref="I2:K2"/>
    <mergeCell ref="A4:G4"/>
    <mergeCell ref="B3:D3"/>
    <mergeCell ref="E3:G3"/>
    <mergeCell ref="A10:G10"/>
    <mergeCell ref="D8:G8"/>
    <mergeCell ref="D9:G9"/>
    <mergeCell ref="A1:G1"/>
    <mergeCell ref="A2:G2"/>
    <mergeCell ref="D5:G5"/>
    <mergeCell ref="D6:G6"/>
    <mergeCell ref="D7:G7"/>
    <mergeCell ref="A35:M37"/>
    <mergeCell ref="D21:G21"/>
    <mergeCell ref="D22:G22"/>
    <mergeCell ref="D23:G23"/>
    <mergeCell ref="D24:G24"/>
    <mergeCell ref="D25:G25"/>
    <mergeCell ref="E29:G29"/>
    <mergeCell ref="E30:G30"/>
    <mergeCell ref="E31:G31"/>
    <mergeCell ref="E32:G32"/>
    <mergeCell ref="B26:E26"/>
    <mergeCell ref="F26:G26"/>
  </mergeCells>
  <conditionalFormatting sqref="D9">
    <cfRule type="duplicateValues" dxfId="0" priority="1"/>
  </conditionalFormatting>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H16"/>
  <sheetViews>
    <sheetView showGridLines="0" tabSelected="1" zoomScale="85" zoomScaleNormal="85" workbookViewId="0">
      <selection activeCell="B8" sqref="B8"/>
    </sheetView>
  </sheetViews>
  <sheetFormatPr defaultRowHeight="15"/>
  <cols>
    <col min="4" max="4" width="102.85546875" customWidth="1"/>
  </cols>
  <sheetData>
    <row r="1" spans="2:8" s="44" customFormat="1"/>
    <row r="3" spans="2:8">
      <c r="B3" s="1078" t="s">
        <v>830</v>
      </c>
      <c r="C3" s="1079"/>
      <c r="D3" s="1079"/>
      <c r="E3" s="1079"/>
      <c r="F3" s="1080"/>
      <c r="G3" s="286"/>
      <c r="H3" s="286"/>
    </row>
    <row r="4" spans="2:8" ht="95.45" customHeight="1">
      <c r="B4" s="1081" t="s">
        <v>817</v>
      </c>
      <c r="C4" s="1082"/>
      <c r="D4" s="1082"/>
      <c r="E4" s="1082"/>
      <c r="F4" s="1083"/>
    </row>
    <row r="5" spans="2:8">
      <c r="B5" s="1089" t="s">
        <v>418</v>
      </c>
      <c r="C5" s="1089" t="s">
        <v>419</v>
      </c>
      <c r="D5" s="1087" t="s">
        <v>420</v>
      </c>
      <c r="E5" s="1085" t="s">
        <v>229</v>
      </c>
      <c r="F5" s="1086"/>
    </row>
    <row r="6" spans="2:8">
      <c r="B6" s="1090"/>
      <c r="C6" s="1090"/>
      <c r="D6" s="1088"/>
      <c r="E6" s="287" t="s">
        <v>230</v>
      </c>
      <c r="F6" s="287" t="s">
        <v>231</v>
      </c>
    </row>
    <row r="7" spans="2:8">
      <c r="B7" s="288"/>
      <c r="C7" s="288"/>
      <c r="D7" s="289" t="s">
        <v>421</v>
      </c>
      <c r="E7" s="288"/>
      <c r="F7" s="288"/>
    </row>
    <row r="8" spans="2:8" ht="26.25">
      <c r="B8" s="288"/>
      <c r="C8" s="288"/>
      <c r="D8" s="289" t="s">
        <v>422</v>
      </c>
      <c r="E8" s="288"/>
      <c r="F8" s="288"/>
    </row>
    <row r="9" spans="2:8" ht="26.25">
      <c r="B9" s="288"/>
      <c r="C9" s="288"/>
      <c r="D9" s="289" t="s">
        <v>423</v>
      </c>
      <c r="E9" s="288"/>
      <c r="F9" s="288"/>
    </row>
    <row r="10" spans="2:8">
      <c r="B10" s="288"/>
      <c r="C10" s="288"/>
      <c r="D10" s="289" t="s">
        <v>424</v>
      </c>
      <c r="E10" s="288"/>
      <c r="F10" s="288"/>
    </row>
    <row r="11" spans="2:8" ht="26.25">
      <c r="B11" s="288"/>
      <c r="C11" s="288"/>
      <c r="D11" s="289" t="s">
        <v>425</v>
      </c>
      <c r="E11" s="288"/>
      <c r="F11" s="288"/>
    </row>
    <row r="14" spans="2:8">
      <c r="B14" s="291" t="s">
        <v>444</v>
      </c>
    </row>
    <row r="15" spans="2:8" ht="45.6" customHeight="1">
      <c r="B15" s="1084" t="s">
        <v>801</v>
      </c>
      <c r="C15" s="1084"/>
      <c r="D15" s="1084"/>
      <c r="E15" s="1084"/>
      <c r="F15" s="1084"/>
    </row>
    <row r="16" spans="2:8">
      <c r="B16" s="5"/>
    </row>
  </sheetData>
  <mergeCells count="7">
    <mergeCell ref="B3:F3"/>
    <mergeCell ref="B4:F4"/>
    <mergeCell ref="B15:F15"/>
    <mergeCell ref="E5:F5"/>
    <mergeCell ref="D5:D6"/>
    <mergeCell ref="C5:C6"/>
    <mergeCell ref="B5:B6"/>
  </mergeCells>
  <pageMargins left="0.7" right="0.7" top="0.75" bottom="0.75" header="0.3" footer="0.3"/>
  <pageSetup orientation="portrait" verticalDpi="90" r:id="rId1"/>
  <drawing r:id="rId2"/>
  <legacyDrawing r:id="rId3"/>
  <mc:AlternateContent xmlns:mc="http://schemas.openxmlformats.org/markup-compatibility/2006">
    <mc:Choice Requires="x14">
      <controls>
        <mc:AlternateContent xmlns:mc="http://schemas.openxmlformats.org/markup-compatibility/2006">
          <mc:Choice Requires="x14">
            <control shapeId="126977" r:id="rId4" name="Option Button 1">
              <controlPr defaultSize="0" autoFill="0" autoLine="0" autoPict="0">
                <anchor moveWithCells="1">
                  <from>
                    <xdr:col>1</xdr:col>
                    <xdr:colOff>228600</xdr:colOff>
                    <xdr:row>5</xdr:row>
                    <xdr:rowOff>180975</xdr:rowOff>
                  </from>
                  <to>
                    <xdr:col>1</xdr:col>
                    <xdr:colOff>485775</xdr:colOff>
                    <xdr:row>7</xdr:row>
                    <xdr:rowOff>28575</xdr:rowOff>
                  </to>
                </anchor>
              </controlPr>
            </control>
          </mc:Choice>
        </mc:AlternateContent>
        <mc:AlternateContent xmlns:mc="http://schemas.openxmlformats.org/markup-compatibility/2006">
          <mc:Choice Requires="x14">
            <control shapeId="126978" r:id="rId5" name="Option Button 2">
              <controlPr defaultSize="0" autoFill="0" autoLine="0" autoPict="0">
                <anchor moveWithCells="1">
                  <from>
                    <xdr:col>1</xdr:col>
                    <xdr:colOff>228600</xdr:colOff>
                    <xdr:row>7</xdr:row>
                    <xdr:rowOff>85725</xdr:rowOff>
                  </from>
                  <to>
                    <xdr:col>1</xdr:col>
                    <xdr:colOff>485775</xdr:colOff>
                    <xdr:row>7</xdr:row>
                    <xdr:rowOff>295275</xdr:rowOff>
                  </to>
                </anchor>
              </controlPr>
            </control>
          </mc:Choice>
        </mc:AlternateContent>
        <mc:AlternateContent xmlns:mc="http://schemas.openxmlformats.org/markup-compatibility/2006">
          <mc:Choice Requires="x14">
            <control shapeId="126979" r:id="rId6" name="Option Button 3">
              <controlPr defaultSize="0" autoFill="0" autoLine="0" autoPict="0">
                <anchor moveWithCells="1">
                  <from>
                    <xdr:col>1</xdr:col>
                    <xdr:colOff>228600</xdr:colOff>
                    <xdr:row>8</xdr:row>
                    <xdr:rowOff>0</xdr:rowOff>
                  </from>
                  <to>
                    <xdr:col>1</xdr:col>
                    <xdr:colOff>485775</xdr:colOff>
                    <xdr:row>8</xdr:row>
                    <xdr:rowOff>219075</xdr:rowOff>
                  </to>
                </anchor>
              </controlPr>
            </control>
          </mc:Choice>
        </mc:AlternateContent>
        <mc:AlternateContent xmlns:mc="http://schemas.openxmlformats.org/markup-compatibility/2006">
          <mc:Choice Requires="x14">
            <control shapeId="126981" r:id="rId7" name="Option Button 5">
              <controlPr defaultSize="0" autoFill="0" autoLine="0" autoPict="0">
                <anchor moveWithCells="1">
                  <from>
                    <xdr:col>1</xdr:col>
                    <xdr:colOff>228600</xdr:colOff>
                    <xdr:row>10</xdr:row>
                    <xdr:rowOff>76200</xdr:rowOff>
                  </from>
                  <to>
                    <xdr:col>1</xdr:col>
                    <xdr:colOff>485775</xdr:colOff>
                    <xdr:row>10</xdr:row>
                    <xdr:rowOff>295275</xdr:rowOff>
                  </to>
                </anchor>
              </controlPr>
            </control>
          </mc:Choice>
        </mc:AlternateContent>
        <mc:AlternateContent xmlns:mc="http://schemas.openxmlformats.org/markup-compatibility/2006">
          <mc:Choice Requires="x14">
            <control shapeId="126982" r:id="rId8" name="Option Button 6">
              <controlPr defaultSize="0" autoFill="0" autoLine="0" autoPict="0">
                <anchor moveWithCells="1">
                  <from>
                    <xdr:col>1</xdr:col>
                    <xdr:colOff>228600</xdr:colOff>
                    <xdr:row>9</xdr:row>
                    <xdr:rowOff>0</xdr:rowOff>
                  </from>
                  <to>
                    <xdr:col>1</xdr:col>
                    <xdr:colOff>485775</xdr:colOff>
                    <xdr:row>10</xdr:row>
                    <xdr:rowOff>28575</xdr:rowOff>
                  </to>
                </anchor>
              </controlPr>
            </control>
          </mc:Choice>
        </mc:AlternateContent>
        <mc:AlternateContent xmlns:mc="http://schemas.openxmlformats.org/markup-compatibility/2006">
          <mc:Choice Requires="x14">
            <control shapeId="126983" r:id="rId9" name="Option Button 7">
              <controlPr defaultSize="0" autoFill="0" autoLine="0" autoPict="0">
                <anchor moveWithCells="1">
                  <from>
                    <xdr:col>2</xdr:col>
                    <xdr:colOff>228600</xdr:colOff>
                    <xdr:row>5</xdr:row>
                    <xdr:rowOff>180975</xdr:rowOff>
                  </from>
                  <to>
                    <xdr:col>2</xdr:col>
                    <xdr:colOff>485775</xdr:colOff>
                    <xdr:row>7</xdr:row>
                    <xdr:rowOff>28575</xdr:rowOff>
                  </to>
                </anchor>
              </controlPr>
            </control>
          </mc:Choice>
        </mc:AlternateContent>
        <mc:AlternateContent xmlns:mc="http://schemas.openxmlformats.org/markup-compatibility/2006">
          <mc:Choice Requires="x14">
            <control shapeId="126984" r:id="rId10" name="Option Button 8">
              <controlPr defaultSize="0" autoFill="0" autoLine="0" autoPict="0">
                <anchor moveWithCells="1">
                  <from>
                    <xdr:col>2</xdr:col>
                    <xdr:colOff>228600</xdr:colOff>
                    <xdr:row>7</xdr:row>
                    <xdr:rowOff>76200</xdr:rowOff>
                  </from>
                  <to>
                    <xdr:col>2</xdr:col>
                    <xdr:colOff>485775</xdr:colOff>
                    <xdr:row>7</xdr:row>
                    <xdr:rowOff>295275</xdr:rowOff>
                  </to>
                </anchor>
              </controlPr>
            </control>
          </mc:Choice>
        </mc:AlternateContent>
        <mc:AlternateContent xmlns:mc="http://schemas.openxmlformats.org/markup-compatibility/2006">
          <mc:Choice Requires="x14">
            <control shapeId="126985" r:id="rId11" name="Option Button 9">
              <controlPr defaultSize="0" autoFill="0" autoLine="0" autoPict="0">
                <anchor moveWithCells="1">
                  <from>
                    <xdr:col>2</xdr:col>
                    <xdr:colOff>228600</xdr:colOff>
                    <xdr:row>8</xdr:row>
                    <xdr:rowOff>0</xdr:rowOff>
                  </from>
                  <to>
                    <xdr:col>2</xdr:col>
                    <xdr:colOff>485775</xdr:colOff>
                    <xdr:row>8</xdr:row>
                    <xdr:rowOff>219075</xdr:rowOff>
                  </to>
                </anchor>
              </controlPr>
            </control>
          </mc:Choice>
        </mc:AlternateContent>
        <mc:AlternateContent xmlns:mc="http://schemas.openxmlformats.org/markup-compatibility/2006">
          <mc:Choice Requires="x14">
            <control shapeId="126987" r:id="rId12" name="Option Button 11">
              <controlPr defaultSize="0" autoFill="0" autoLine="0" autoPict="0">
                <anchor moveWithCells="1">
                  <from>
                    <xdr:col>2</xdr:col>
                    <xdr:colOff>228600</xdr:colOff>
                    <xdr:row>9</xdr:row>
                    <xdr:rowOff>0</xdr:rowOff>
                  </from>
                  <to>
                    <xdr:col>2</xdr:col>
                    <xdr:colOff>485775</xdr:colOff>
                    <xdr:row>10</xdr:row>
                    <xdr:rowOff>28575</xdr:rowOff>
                  </to>
                </anchor>
              </controlPr>
            </control>
          </mc:Choice>
        </mc:AlternateContent>
        <mc:AlternateContent xmlns:mc="http://schemas.openxmlformats.org/markup-compatibility/2006">
          <mc:Choice Requires="x14">
            <control shapeId="126988" r:id="rId13" name="Option Button 12">
              <controlPr defaultSize="0" autoFill="0" autoLine="0" autoPict="0">
                <anchor moveWithCells="1">
                  <from>
                    <xdr:col>2</xdr:col>
                    <xdr:colOff>228600</xdr:colOff>
                    <xdr:row>10</xdr:row>
                    <xdr:rowOff>76200</xdr:rowOff>
                  </from>
                  <to>
                    <xdr:col>2</xdr:col>
                    <xdr:colOff>485775</xdr:colOff>
                    <xdr:row>10</xdr:row>
                    <xdr:rowOff>295275</xdr:rowOff>
                  </to>
                </anchor>
              </controlPr>
            </control>
          </mc:Choice>
        </mc:AlternateContent>
        <mc:AlternateContent xmlns:mc="http://schemas.openxmlformats.org/markup-compatibility/2006">
          <mc:Choice Requires="x14">
            <control shapeId="126989" r:id="rId14" name="Check Box 13">
              <controlPr defaultSize="0" autoFill="0" autoLine="0" autoPict="0">
                <anchor moveWithCells="1">
                  <from>
                    <xdr:col>4</xdr:col>
                    <xdr:colOff>257175</xdr:colOff>
                    <xdr:row>5</xdr:row>
                    <xdr:rowOff>180975</xdr:rowOff>
                  </from>
                  <to>
                    <xdr:col>4</xdr:col>
                    <xdr:colOff>485775</xdr:colOff>
                    <xdr:row>7</xdr:row>
                    <xdr:rowOff>28575</xdr:rowOff>
                  </to>
                </anchor>
              </controlPr>
            </control>
          </mc:Choice>
        </mc:AlternateContent>
        <mc:AlternateContent xmlns:mc="http://schemas.openxmlformats.org/markup-compatibility/2006">
          <mc:Choice Requires="x14">
            <control shapeId="126990" r:id="rId15" name="Check Box 14">
              <controlPr defaultSize="0" autoFill="0" autoLine="0" autoPict="0">
                <anchor moveWithCells="1">
                  <from>
                    <xdr:col>5</xdr:col>
                    <xdr:colOff>257175</xdr:colOff>
                    <xdr:row>5</xdr:row>
                    <xdr:rowOff>180975</xdr:rowOff>
                  </from>
                  <to>
                    <xdr:col>5</xdr:col>
                    <xdr:colOff>485775</xdr:colOff>
                    <xdr:row>7</xdr:row>
                    <xdr:rowOff>28575</xdr:rowOff>
                  </to>
                </anchor>
              </controlPr>
            </control>
          </mc:Choice>
        </mc:AlternateContent>
        <mc:AlternateContent xmlns:mc="http://schemas.openxmlformats.org/markup-compatibility/2006">
          <mc:Choice Requires="x14">
            <control shapeId="126991" r:id="rId16" name="Check Box 15">
              <controlPr defaultSize="0" autoFill="0" autoLine="0" autoPict="0">
                <anchor moveWithCells="1">
                  <from>
                    <xdr:col>4</xdr:col>
                    <xdr:colOff>257175</xdr:colOff>
                    <xdr:row>7</xdr:row>
                    <xdr:rowOff>85725</xdr:rowOff>
                  </from>
                  <to>
                    <xdr:col>4</xdr:col>
                    <xdr:colOff>485775</xdr:colOff>
                    <xdr:row>7</xdr:row>
                    <xdr:rowOff>295275</xdr:rowOff>
                  </to>
                </anchor>
              </controlPr>
            </control>
          </mc:Choice>
        </mc:AlternateContent>
        <mc:AlternateContent xmlns:mc="http://schemas.openxmlformats.org/markup-compatibility/2006">
          <mc:Choice Requires="x14">
            <control shapeId="126992" r:id="rId17" name="Check Box 16">
              <controlPr defaultSize="0" autoFill="0" autoLine="0" autoPict="0">
                <anchor moveWithCells="1">
                  <from>
                    <xdr:col>5</xdr:col>
                    <xdr:colOff>257175</xdr:colOff>
                    <xdr:row>7</xdr:row>
                    <xdr:rowOff>85725</xdr:rowOff>
                  </from>
                  <to>
                    <xdr:col>5</xdr:col>
                    <xdr:colOff>485775</xdr:colOff>
                    <xdr:row>7</xdr:row>
                    <xdr:rowOff>295275</xdr:rowOff>
                  </to>
                </anchor>
              </controlPr>
            </control>
          </mc:Choice>
        </mc:AlternateContent>
        <mc:AlternateContent xmlns:mc="http://schemas.openxmlformats.org/markup-compatibility/2006">
          <mc:Choice Requires="x14">
            <control shapeId="126993" r:id="rId18" name="Check Box 17">
              <controlPr defaultSize="0" autoFill="0" autoLine="0" autoPict="0">
                <anchor moveWithCells="1">
                  <from>
                    <xdr:col>4</xdr:col>
                    <xdr:colOff>257175</xdr:colOff>
                    <xdr:row>8</xdr:row>
                    <xdr:rowOff>0</xdr:rowOff>
                  </from>
                  <to>
                    <xdr:col>4</xdr:col>
                    <xdr:colOff>485775</xdr:colOff>
                    <xdr:row>8</xdr:row>
                    <xdr:rowOff>219075</xdr:rowOff>
                  </to>
                </anchor>
              </controlPr>
            </control>
          </mc:Choice>
        </mc:AlternateContent>
        <mc:AlternateContent xmlns:mc="http://schemas.openxmlformats.org/markup-compatibility/2006">
          <mc:Choice Requires="x14">
            <control shapeId="126994" r:id="rId19" name="Check Box 18">
              <controlPr defaultSize="0" autoFill="0" autoLine="0" autoPict="0">
                <anchor moveWithCells="1">
                  <from>
                    <xdr:col>5</xdr:col>
                    <xdr:colOff>257175</xdr:colOff>
                    <xdr:row>8</xdr:row>
                    <xdr:rowOff>0</xdr:rowOff>
                  </from>
                  <to>
                    <xdr:col>5</xdr:col>
                    <xdr:colOff>485775</xdr:colOff>
                    <xdr:row>8</xdr:row>
                    <xdr:rowOff>219075</xdr:rowOff>
                  </to>
                </anchor>
              </controlPr>
            </control>
          </mc:Choice>
        </mc:AlternateContent>
        <mc:AlternateContent xmlns:mc="http://schemas.openxmlformats.org/markup-compatibility/2006">
          <mc:Choice Requires="x14">
            <control shapeId="126995" r:id="rId20" name="Check Box 19">
              <controlPr defaultSize="0" autoFill="0" autoLine="0" autoPict="0">
                <anchor moveWithCells="1">
                  <from>
                    <xdr:col>4</xdr:col>
                    <xdr:colOff>257175</xdr:colOff>
                    <xdr:row>8</xdr:row>
                    <xdr:rowOff>76200</xdr:rowOff>
                  </from>
                  <to>
                    <xdr:col>4</xdr:col>
                    <xdr:colOff>485775</xdr:colOff>
                    <xdr:row>8</xdr:row>
                    <xdr:rowOff>295275</xdr:rowOff>
                  </to>
                </anchor>
              </controlPr>
            </control>
          </mc:Choice>
        </mc:AlternateContent>
        <mc:AlternateContent xmlns:mc="http://schemas.openxmlformats.org/markup-compatibility/2006">
          <mc:Choice Requires="x14">
            <control shapeId="126996" r:id="rId21" name="Check Box 20">
              <controlPr defaultSize="0" autoFill="0" autoLine="0" autoPict="0">
                <anchor moveWithCells="1">
                  <from>
                    <xdr:col>5</xdr:col>
                    <xdr:colOff>257175</xdr:colOff>
                    <xdr:row>8</xdr:row>
                    <xdr:rowOff>76200</xdr:rowOff>
                  </from>
                  <to>
                    <xdr:col>5</xdr:col>
                    <xdr:colOff>485775</xdr:colOff>
                    <xdr:row>8</xdr:row>
                    <xdr:rowOff>295275</xdr:rowOff>
                  </to>
                </anchor>
              </controlPr>
            </control>
          </mc:Choice>
        </mc:AlternateContent>
        <mc:AlternateContent xmlns:mc="http://schemas.openxmlformats.org/markup-compatibility/2006">
          <mc:Choice Requires="x14">
            <control shapeId="126997" r:id="rId22" name="Check Box 21">
              <controlPr defaultSize="0" autoFill="0" autoLine="0" autoPict="0">
                <anchor moveWithCells="1">
                  <from>
                    <xdr:col>4</xdr:col>
                    <xdr:colOff>257175</xdr:colOff>
                    <xdr:row>10</xdr:row>
                    <xdr:rowOff>66675</xdr:rowOff>
                  </from>
                  <to>
                    <xdr:col>4</xdr:col>
                    <xdr:colOff>485775</xdr:colOff>
                    <xdr:row>10</xdr:row>
                    <xdr:rowOff>295275</xdr:rowOff>
                  </to>
                </anchor>
              </controlPr>
            </control>
          </mc:Choice>
        </mc:AlternateContent>
        <mc:AlternateContent xmlns:mc="http://schemas.openxmlformats.org/markup-compatibility/2006">
          <mc:Choice Requires="x14">
            <control shapeId="126998" r:id="rId23" name="Check Box 22">
              <controlPr defaultSize="0" autoFill="0" autoLine="0" autoPict="0">
                <anchor moveWithCells="1">
                  <from>
                    <xdr:col>5</xdr:col>
                    <xdr:colOff>257175</xdr:colOff>
                    <xdr:row>10</xdr:row>
                    <xdr:rowOff>66675</xdr:rowOff>
                  </from>
                  <to>
                    <xdr:col>5</xdr:col>
                    <xdr:colOff>485775</xdr:colOff>
                    <xdr:row>10</xdr:row>
                    <xdr:rowOff>295275</xdr:rowOff>
                  </to>
                </anchor>
              </controlPr>
            </control>
          </mc:Choice>
        </mc:AlternateContent>
        <mc:AlternateContent xmlns:mc="http://schemas.openxmlformats.org/markup-compatibility/2006">
          <mc:Choice Requires="x14">
            <control shapeId="126999" r:id="rId24" name="Check Box 23">
              <controlPr defaultSize="0" autoFill="0" autoLine="0" autoPict="0">
                <anchor moveWithCells="1">
                  <from>
                    <xdr:col>4</xdr:col>
                    <xdr:colOff>257175</xdr:colOff>
                    <xdr:row>8</xdr:row>
                    <xdr:rowOff>333375</xdr:rowOff>
                  </from>
                  <to>
                    <xdr:col>4</xdr:col>
                    <xdr:colOff>485775</xdr:colOff>
                    <xdr:row>10</xdr:row>
                    <xdr:rowOff>28575</xdr:rowOff>
                  </to>
                </anchor>
              </controlPr>
            </control>
          </mc:Choice>
        </mc:AlternateContent>
        <mc:AlternateContent xmlns:mc="http://schemas.openxmlformats.org/markup-compatibility/2006">
          <mc:Choice Requires="x14">
            <control shapeId="127000" r:id="rId25" name="Check Box 24">
              <controlPr defaultSize="0" autoFill="0" autoLine="0" autoPict="0">
                <anchor moveWithCells="1">
                  <from>
                    <xdr:col>5</xdr:col>
                    <xdr:colOff>257175</xdr:colOff>
                    <xdr:row>8</xdr:row>
                    <xdr:rowOff>333375</xdr:rowOff>
                  </from>
                  <to>
                    <xdr:col>5</xdr:col>
                    <xdr:colOff>485775</xdr:colOff>
                    <xdr:row>10</xdr:row>
                    <xdr:rowOff>28575</xdr:rowOff>
                  </to>
                </anchor>
              </controlPr>
            </control>
          </mc:Choice>
        </mc:AlternateContent>
      </controls>
    </mc:Choice>
  </mc:AlternateConten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3:H16"/>
  <sheetViews>
    <sheetView showGridLines="0" zoomScale="85" zoomScaleNormal="85" workbookViewId="0">
      <selection activeCell="D22" sqref="D22"/>
    </sheetView>
  </sheetViews>
  <sheetFormatPr defaultColWidth="8.85546875" defaultRowHeight="15"/>
  <cols>
    <col min="1" max="3" width="8.85546875" style="44"/>
    <col min="4" max="4" width="102.85546875" style="44" customWidth="1"/>
    <col min="5" max="16384" width="8.85546875" style="44"/>
  </cols>
  <sheetData>
    <row r="3" spans="2:8">
      <c r="B3" s="1078" t="s">
        <v>831</v>
      </c>
      <c r="C3" s="1079"/>
      <c r="D3" s="1079"/>
      <c r="E3" s="1079"/>
      <c r="F3" s="1080"/>
      <c r="G3" s="286"/>
      <c r="H3" s="286"/>
    </row>
    <row r="4" spans="2:8" ht="89.1" customHeight="1">
      <c r="B4" s="1091" t="s">
        <v>829</v>
      </c>
      <c r="C4" s="1092"/>
      <c r="D4" s="1092"/>
      <c r="E4" s="1092"/>
      <c r="F4" s="1093"/>
    </row>
    <row r="5" spans="2:8">
      <c r="B5" s="1089" t="s">
        <v>418</v>
      </c>
      <c r="C5" s="1089" t="s">
        <v>419</v>
      </c>
      <c r="D5" s="1087" t="s">
        <v>420</v>
      </c>
      <c r="E5" s="1085" t="s">
        <v>229</v>
      </c>
      <c r="F5" s="1086"/>
    </row>
    <row r="6" spans="2:8">
      <c r="B6" s="1090"/>
      <c r="C6" s="1090"/>
      <c r="D6" s="1088"/>
      <c r="E6" s="287" t="s">
        <v>230</v>
      </c>
      <c r="F6" s="287" t="s">
        <v>231</v>
      </c>
    </row>
    <row r="7" spans="2:8">
      <c r="B7" s="288"/>
      <c r="C7" s="288"/>
      <c r="D7" s="289" t="s">
        <v>426</v>
      </c>
      <c r="E7" s="288"/>
      <c r="F7" s="288"/>
    </row>
    <row r="8" spans="2:8">
      <c r="B8" s="288"/>
      <c r="C8" s="288"/>
      <c r="D8" s="289" t="s">
        <v>427</v>
      </c>
      <c r="E8" s="288"/>
      <c r="F8" s="288"/>
    </row>
    <row r="9" spans="2:8">
      <c r="B9" s="288"/>
      <c r="C9" s="288"/>
      <c r="D9" s="289" t="s">
        <v>428</v>
      </c>
      <c r="E9" s="288"/>
      <c r="F9" s="288"/>
    </row>
    <row r="10" spans="2:8">
      <c r="B10" s="288"/>
      <c r="C10" s="288"/>
      <c r="D10" s="289" t="s">
        <v>429</v>
      </c>
      <c r="E10" s="288"/>
      <c r="F10" s="288"/>
    </row>
    <row r="11" spans="2:8">
      <c r="B11" s="379"/>
      <c r="C11" s="379"/>
      <c r="D11" s="511" t="s">
        <v>828</v>
      </c>
      <c r="E11" s="379"/>
      <c r="F11" s="379"/>
    </row>
    <row r="12" spans="2:8">
      <c r="B12" s="35"/>
      <c r="C12" s="35"/>
      <c r="D12" s="378"/>
      <c r="E12" s="35"/>
      <c r="F12" s="35"/>
    </row>
    <row r="13" spans="2:8">
      <c r="B13" s="291" t="s">
        <v>444</v>
      </c>
    </row>
    <row r="14" spans="2:8" ht="56.45" customHeight="1">
      <c r="B14" s="1084" t="s">
        <v>832</v>
      </c>
      <c r="C14" s="1084"/>
      <c r="D14" s="1084"/>
      <c r="E14" s="1084"/>
      <c r="F14" s="1084"/>
    </row>
    <row r="15" spans="2:8">
      <c r="B15" s="5"/>
    </row>
    <row r="16" spans="2:8">
      <c r="B16" s="5"/>
    </row>
  </sheetData>
  <mergeCells count="7">
    <mergeCell ref="B14:F14"/>
    <mergeCell ref="B3:F3"/>
    <mergeCell ref="B4:F4"/>
    <mergeCell ref="B5:B6"/>
    <mergeCell ref="C5:C6"/>
    <mergeCell ref="D5:D6"/>
    <mergeCell ref="E5:F5"/>
  </mergeCells>
  <pageMargins left="0.7" right="0.7" top="0.75" bottom="0.75" header="0.3" footer="0.3"/>
  <pageSetup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28001" r:id="rId4" name="Option Button 1">
              <controlPr defaultSize="0" autoFill="0" autoLine="0" autoPict="0">
                <anchor moveWithCells="1">
                  <from>
                    <xdr:col>1</xdr:col>
                    <xdr:colOff>228600</xdr:colOff>
                    <xdr:row>5</xdr:row>
                    <xdr:rowOff>180975</xdr:rowOff>
                  </from>
                  <to>
                    <xdr:col>1</xdr:col>
                    <xdr:colOff>485775</xdr:colOff>
                    <xdr:row>7</xdr:row>
                    <xdr:rowOff>28575</xdr:rowOff>
                  </to>
                </anchor>
              </controlPr>
            </control>
          </mc:Choice>
        </mc:AlternateContent>
        <mc:AlternateContent xmlns:mc="http://schemas.openxmlformats.org/markup-compatibility/2006">
          <mc:Choice Requires="x14">
            <control shapeId="128002" r:id="rId5" name="Option Button 2">
              <controlPr defaultSize="0" autoFill="0" autoLine="0" autoPict="0">
                <anchor moveWithCells="1">
                  <from>
                    <xdr:col>1</xdr:col>
                    <xdr:colOff>228600</xdr:colOff>
                    <xdr:row>6</xdr:row>
                    <xdr:rowOff>180975</xdr:rowOff>
                  </from>
                  <to>
                    <xdr:col>1</xdr:col>
                    <xdr:colOff>485775</xdr:colOff>
                    <xdr:row>8</xdr:row>
                    <xdr:rowOff>28575</xdr:rowOff>
                  </to>
                </anchor>
              </controlPr>
            </control>
          </mc:Choice>
        </mc:AlternateContent>
        <mc:AlternateContent xmlns:mc="http://schemas.openxmlformats.org/markup-compatibility/2006">
          <mc:Choice Requires="x14">
            <control shapeId="128003" r:id="rId6" name="Option Button 3">
              <controlPr defaultSize="0" autoFill="0" autoLine="0" autoPict="0">
                <anchor moveWithCells="1">
                  <from>
                    <xdr:col>1</xdr:col>
                    <xdr:colOff>228600</xdr:colOff>
                    <xdr:row>7</xdr:row>
                    <xdr:rowOff>180975</xdr:rowOff>
                  </from>
                  <to>
                    <xdr:col>1</xdr:col>
                    <xdr:colOff>485775</xdr:colOff>
                    <xdr:row>9</xdr:row>
                    <xdr:rowOff>28575</xdr:rowOff>
                  </to>
                </anchor>
              </controlPr>
            </control>
          </mc:Choice>
        </mc:AlternateContent>
        <mc:AlternateContent xmlns:mc="http://schemas.openxmlformats.org/markup-compatibility/2006">
          <mc:Choice Requires="x14">
            <control shapeId="128004" r:id="rId7" name="Option Button 4">
              <controlPr defaultSize="0" autoFill="0" autoLine="0" autoPict="0">
                <anchor moveWithCells="1">
                  <from>
                    <xdr:col>1</xdr:col>
                    <xdr:colOff>228600</xdr:colOff>
                    <xdr:row>8</xdr:row>
                    <xdr:rowOff>161925</xdr:rowOff>
                  </from>
                  <to>
                    <xdr:col>1</xdr:col>
                    <xdr:colOff>485775</xdr:colOff>
                    <xdr:row>10</xdr:row>
                    <xdr:rowOff>9525</xdr:rowOff>
                  </to>
                </anchor>
              </controlPr>
            </control>
          </mc:Choice>
        </mc:AlternateContent>
        <mc:AlternateContent xmlns:mc="http://schemas.openxmlformats.org/markup-compatibility/2006">
          <mc:Choice Requires="x14">
            <control shapeId="128007" r:id="rId8" name="Option Button 7">
              <controlPr defaultSize="0" autoFill="0" autoLine="0" autoPict="0">
                <anchor moveWithCells="1">
                  <from>
                    <xdr:col>2</xdr:col>
                    <xdr:colOff>228600</xdr:colOff>
                    <xdr:row>5</xdr:row>
                    <xdr:rowOff>180975</xdr:rowOff>
                  </from>
                  <to>
                    <xdr:col>2</xdr:col>
                    <xdr:colOff>485775</xdr:colOff>
                    <xdr:row>7</xdr:row>
                    <xdr:rowOff>28575</xdr:rowOff>
                  </to>
                </anchor>
              </controlPr>
            </control>
          </mc:Choice>
        </mc:AlternateContent>
        <mc:AlternateContent xmlns:mc="http://schemas.openxmlformats.org/markup-compatibility/2006">
          <mc:Choice Requires="x14">
            <control shapeId="128008" r:id="rId9" name="Option Button 8">
              <controlPr defaultSize="0" autoFill="0" autoLine="0" autoPict="0">
                <anchor moveWithCells="1">
                  <from>
                    <xdr:col>2</xdr:col>
                    <xdr:colOff>228600</xdr:colOff>
                    <xdr:row>6</xdr:row>
                    <xdr:rowOff>180975</xdr:rowOff>
                  </from>
                  <to>
                    <xdr:col>2</xdr:col>
                    <xdr:colOff>485775</xdr:colOff>
                    <xdr:row>8</xdr:row>
                    <xdr:rowOff>28575</xdr:rowOff>
                  </to>
                </anchor>
              </controlPr>
            </control>
          </mc:Choice>
        </mc:AlternateContent>
        <mc:AlternateContent xmlns:mc="http://schemas.openxmlformats.org/markup-compatibility/2006">
          <mc:Choice Requires="x14">
            <control shapeId="128009" r:id="rId10" name="Option Button 9">
              <controlPr defaultSize="0" autoFill="0" autoLine="0" autoPict="0">
                <anchor moveWithCells="1">
                  <from>
                    <xdr:col>2</xdr:col>
                    <xdr:colOff>228600</xdr:colOff>
                    <xdr:row>7</xdr:row>
                    <xdr:rowOff>180975</xdr:rowOff>
                  </from>
                  <to>
                    <xdr:col>2</xdr:col>
                    <xdr:colOff>485775</xdr:colOff>
                    <xdr:row>9</xdr:row>
                    <xdr:rowOff>28575</xdr:rowOff>
                  </to>
                </anchor>
              </controlPr>
            </control>
          </mc:Choice>
        </mc:AlternateContent>
        <mc:AlternateContent xmlns:mc="http://schemas.openxmlformats.org/markup-compatibility/2006">
          <mc:Choice Requires="x14">
            <control shapeId="128010" r:id="rId11" name="Option Button 10">
              <controlPr defaultSize="0" autoFill="0" autoLine="0" autoPict="0">
                <anchor moveWithCells="1">
                  <from>
                    <xdr:col>2</xdr:col>
                    <xdr:colOff>228600</xdr:colOff>
                    <xdr:row>8</xdr:row>
                    <xdr:rowOff>161925</xdr:rowOff>
                  </from>
                  <to>
                    <xdr:col>2</xdr:col>
                    <xdr:colOff>485775</xdr:colOff>
                    <xdr:row>10</xdr:row>
                    <xdr:rowOff>9525</xdr:rowOff>
                  </to>
                </anchor>
              </controlPr>
            </control>
          </mc:Choice>
        </mc:AlternateContent>
        <mc:AlternateContent xmlns:mc="http://schemas.openxmlformats.org/markup-compatibility/2006">
          <mc:Choice Requires="x14">
            <control shapeId="128013" r:id="rId12" name="Check Box 13">
              <controlPr defaultSize="0" autoFill="0" autoLine="0" autoPict="0">
                <anchor moveWithCells="1">
                  <from>
                    <xdr:col>4</xdr:col>
                    <xdr:colOff>257175</xdr:colOff>
                    <xdr:row>5</xdr:row>
                    <xdr:rowOff>180975</xdr:rowOff>
                  </from>
                  <to>
                    <xdr:col>4</xdr:col>
                    <xdr:colOff>485775</xdr:colOff>
                    <xdr:row>7</xdr:row>
                    <xdr:rowOff>28575</xdr:rowOff>
                  </to>
                </anchor>
              </controlPr>
            </control>
          </mc:Choice>
        </mc:AlternateContent>
        <mc:AlternateContent xmlns:mc="http://schemas.openxmlformats.org/markup-compatibility/2006">
          <mc:Choice Requires="x14">
            <control shapeId="128014" r:id="rId13" name="Check Box 14">
              <controlPr defaultSize="0" autoFill="0" autoLine="0" autoPict="0">
                <anchor moveWithCells="1">
                  <from>
                    <xdr:col>5</xdr:col>
                    <xdr:colOff>257175</xdr:colOff>
                    <xdr:row>5</xdr:row>
                    <xdr:rowOff>180975</xdr:rowOff>
                  </from>
                  <to>
                    <xdr:col>5</xdr:col>
                    <xdr:colOff>485775</xdr:colOff>
                    <xdr:row>7</xdr:row>
                    <xdr:rowOff>28575</xdr:rowOff>
                  </to>
                </anchor>
              </controlPr>
            </control>
          </mc:Choice>
        </mc:AlternateContent>
        <mc:AlternateContent xmlns:mc="http://schemas.openxmlformats.org/markup-compatibility/2006">
          <mc:Choice Requires="x14">
            <control shapeId="128015" r:id="rId14" name="Check Box 15">
              <controlPr defaultSize="0" autoFill="0" autoLine="0" autoPict="0">
                <anchor moveWithCells="1">
                  <from>
                    <xdr:col>4</xdr:col>
                    <xdr:colOff>257175</xdr:colOff>
                    <xdr:row>6</xdr:row>
                    <xdr:rowOff>161925</xdr:rowOff>
                  </from>
                  <to>
                    <xdr:col>4</xdr:col>
                    <xdr:colOff>485775</xdr:colOff>
                    <xdr:row>8</xdr:row>
                    <xdr:rowOff>9525</xdr:rowOff>
                  </to>
                </anchor>
              </controlPr>
            </control>
          </mc:Choice>
        </mc:AlternateContent>
        <mc:AlternateContent xmlns:mc="http://schemas.openxmlformats.org/markup-compatibility/2006">
          <mc:Choice Requires="x14">
            <control shapeId="128016" r:id="rId15" name="Check Box 16">
              <controlPr defaultSize="0" autoFill="0" autoLine="0" autoPict="0">
                <anchor moveWithCells="1">
                  <from>
                    <xdr:col>5</xdr:col>
                    <xdr:colOff>257175</xdr:colOff>
                    <xdr:row>6</xdr:row>
                    <xdr:rowOff>161925</xdr:rowOff>
                  </from>
                  <to>
                    <xdr:col>5</xdr:col>
                    <xdr:colOff>485775</xdr:colOff>
                    <xdr:row>8</xdr:row>
                    <xdr:rowOff>9525</xdr:rowOff>
                  </to>
                </anchor>
              </controlPr>
            </control>
          </mc:Choice>
        </mc:AlternateContent>
        <mc:AlternateContent xmlns:mc="http://schemas.openxmlformats.org/markup-compatibility/2006">
          <mc:Choice Requires="x14">
            <control shapeId="128017" r:id="rId16" name="Check Box 17">
              <controlPr defaultSize="0" autoFill="0" autoLine="0" autoPict="0">
                <anchor moveWithCells="1">
                  <from>
                    <xdr:col>4</xdr:col>
                    <xdr:colOff>257175</xdr:colOff>
                    <xdr:row>7</xdr:row>
                    <xdr:rowOff>180975</xdr:rowOff>
                  </from>
                  <to>
                    <xdr:col>4</xdr:col>
                    <xdr:colOff>485775</xdr:colOff>
                    <xdr:row>9</xdr:row>
                    <xdr:rowOff>28575</xdr:rowOff>
                  </to>
                </anchor>
              </controlPr>
            </control>
          </mc:Choice>
        </mc:AlternateContent>
        <mc:AlternateContent xmlns:mc="http://schemas.openxmlformats.org/markup-compatibility/2006">
          <mc:Choice Requires="x14">
            <control shapeId="128018" r:id="rId17" name="Check Box 18">
              <controlPr defaultSize="0" autoFill="0" autoLine="0" autoPict="0">
                <anchor moveWithCells="1">
                  <from>
                    <xdr:col>5</xdr:col>
                    <xdr:colOff>257175</xdr:colOff>
                    <xdr:row>7</xdr:row>
                    <xdr:rowOff>180975</xdr:rowOff>
                  </from>
                  <to>
                    <xdr:col>5</xdr:col>
                    <xdr:colOff>485775</xdr:colOff>
                    <xdr:row>9</xdr:row>
                    <xdr:rowOff>28575</xdr:rowOff>
                  </to>
                </anchor>
              </controlPr>
            </control>
          </mc:Choice>
        </mc:AlternateContent>
        <mc:AlternateContent xmlns:mc="http://schemas.openxmlformats.org/markup-compatibility/2006">
          <mc:Choice Requires="x14">
            <control shapeId="128019" r:id="rId18" name="Check Box 19">
              <controlPr defaultSize="0" autoFill="0" autoLine="0" autoPict="0">
                <anchor moveWithCells="1">
                  <from>
                    <xdr:col>4</xdr:col>
                    <xdr:colOff>257175</xdr:colOff>
                    <xdr:row>8</xdr:row>
                    <xdr:rowOff>180975</xdr:rowOff>
                  </from>
                  <to>
                    <xdr:col>4</xdr:col>
                    <xdr:colOff>485775</xdr:colOff>
                    <xdr:row>10</xdr:row>
                    <xdr:rowOff>28575</xdr:rowOff>
                  </to>
                </anchor>
              </controlPr>
            </control>
          </mc:Choice>
        </mc:AlternateContent>
        <mc:AlternateContent xmlns:mc="http://schemas.openxmlformats.org/markup-compatibility/2006">
          <mc:Choice Requires="x14">
            <control shapeId="128020" r:id="rId19" name="Check Box 20">
              <controlPr defaultSize="0" autoFill="0" autoLine="0" autoPict="0">
                <anchor moveWithCells="1">
                  <from>
                    <xdr:col>5</xdr:col>
                    <xdr:colOff>257175</xdr:colOff>
                    <xdr:row>8</xdr:row>
                    <xdr:rowOff>180975</xdr:rowOff>
                  </from>
                  <to>
                    <xdr:col>5</xdr:col>
                    <xdr:colOff>485775</xdr:colOff>
                    <xdr:row>10</xdr:row>
                    <xdr:rowOff>28575</xdr:rowOff>
                  </to>
                </anchor>
              </controlPr>
            </control>
          </mc:Choice>
        </mc:AlternateContent>
        <mc:AlternateContent xmlns:mc="http://schemas.openxmlformats.org/markup-compatibility/2006">
          <mc:Choice Requires="x14">
            <control shapeId="128022" r:id="rId20" name="Option Button 22">
              <controlPr defaultSize="0" autoFill="0" autoLine="0" autoPict="0">
                <anchor moveWithCells="1">
                  <from>
                    <xdr:col>1</xdr:col>
                    <xdr:colOff>228600</xdr:colOff>
                    <xdr:row>9</xdr:row>
                    <xdr:rowOff>161925</xdr:rowOff>
                  </from>
                  <to>
                    <xdr:col>1</xdr:col>
                    <xdr:colOff>485775</xdr:colOff>
                    <xdr:row>11</xdr:row>
                    <xdr:rowOff>9525</xdr:rowOff>
                  </to>
                </anchor>
              </controlPr>
            </control>
          </mc:Choice>
        </mc:AlternateContent>
        <mc:AlternateContent xmlns:mc="http://schemas.openxmlformats.org/markup-compatibility/2006">
          <mc:Choice Requires="x14">
            <control shapeId="128023" r:id="rId21" name="Option Button 23">
              <controlPr defaultSize="0" autoFill="0" autoLine="0" autoPict="0">
                <anchor moveWithCells="1">
                  <from>
                    <xdr:col>2</xdr:col>
                    <xdr:colOff>228600</xdr:colOff>
                    <xdr:row>9</xdr:row>
                    <xdr:rowOff>161925</xdr:rowOff>
                  </from>
                  <to>
                    <xdr:col>2</xdr:col>
                    <xdr:colOff>485775</xdr:colOff>
                    <xdr:row>11</xdr:row>
                    <xdr:rowOff>9525</xdr:rowOff>
                  </to>
                </anchor>
              </controlPr>
            </control>
          </mc:Choice>
        </mc:AlternateContent>
        <mc:AlternateContent xmlns:mc="http://schemas.openxmlformats.org/markup-compatibility/2006">
          <mc:Choice Requires="x14">
            <control shapeId="128024" r:id="rId22" name="Check Box 24">
              <controlPr defaultSize="0" autoFill="0" autoLine="0" autoPict="0">
                <anchor moveWithCells="1">
                  <from>
                    <xdr:col>4</xdr:col>
                    <xdr:colOff>257175</xdr:colOff>
                    <xdr:row>9</xdr:row>
                    <xdr:rowOff>180975</xdr:rowOff>
                  </from>
                  <to>
                    <xdr:col>4</xdr:col>
                    <xdr:colOff>485775</xdr:colOff>
                    <xdr:row>11</xdr:row>
                    <xdr:rowOff>28575</xdr:rowOff>
                  </to>
                </anchor>
              </controlPr>
            </control>
          </mc:Choice>
        </mc:AlternateContent>
        <mc:AlternateContent xmlns:mc="http://schemas.openxmlformats.org/markup-compatibility/2006">
          <mc:Choice Requires="x14">
            <control shapeId="128025" r:id="rId23" name="Check Box 25">
              <controlPr defaultSize="0" autoFill="0" autoLine="0" autoPict="0">
                <anchor moveWithCells="1">
                  <from>
                    <xdr:col>5</xdr:col>
                    <xdr:colOff>257175</xdr:colOff>
                    <xdr:row>9</xdr:row>
                    <xdr:rowOff>180975</xdr:rowOff>
                  </from>
                  <to>
                    <xdr:col>5</xdr:col>
                    <xdr:colOff>485775</xdr:colOff>
                    <xdr:row>11</xdr:row>
                    <xdr:rowOff>28575</xdr:rowOff>
                  </to>
                </anchor>
              </controlPr>
            </control>
          </mc:Choice>
        </mc:AlternateContent>
      </controls>
    </mc:Choice>
  </mc:AlternateConten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3:F19"/>
  <sheetViews>
    <sheetView showGridLines="0" zoomScale="85" zoomScaleNormal="85" workbookViewId="0">
      <selection activeCell="H8" sqref="H8"/>
    </sheetView>
  </sheetViews>
  <sheetFormatPr defaultRowHeight="15"/>
  <cols>
    <col min="2" max="2" width="26.85546875" customWidth="1"/>
    <col min="3" max="3" width="34.85546875" customWidth="1"/>
    <col min="4" max="4" width="27.85546875" customWidth="1"/>
    <col min="5" max="5" width="35.5703125" customWidth="1"/>
  </cols>
  <sheetData>
    <row r="3" spans="2:6">
      <c r="B3" s="1094" t="s">
        <v>430</v>
      </c>
      <c r="C3" s="1095"/>
      <c r="D3" s="1095"/>
      <c r="E3" s="1096"/>
      <c r="F3" s="290"/>
    </row>
    <row r="4" spans="2:6">
      <c r="B4" s="288" t="s">
        <v>431</v>
      </c>
      <c r="C4" s="288"/>
      <c r="D4" s="288" t="s">
        <v>435</v>
      </c>
      <c r="E4" s="288"/>
    </row>
    <row r="5" spans="2:6">
      <c r="B5" s="288" t="s">
        <v>432</v>
      </c>
      <c r="C5" s="288"/>
      <c r="D5" s="288" t="s">
        <v>436</v>
      </c>
      <c r="E5" s="288"/>
    </row>
    <row r="6" spans="2:6">
      <c r="B6" s="288" t="s">
        <v>433</v>
      </c>
      <c r="C6" s="288"/>
      <c r="D6" s="288" t="s">
        <v>437</v>
      </c>
      <c r="E6" s="288"/>
    </row>
    <row r="7" spans="2:6">
      <c r="B7" s="288" t="s">
        <v>434</v>
      </c>
      <c r="C7" s="288"/>
      <c r="D7" s="288" t="s">
        <v>438</v>
      </c>
      <c r="E7" s="288"/>
    </row>
    <row r="8" spans="2:6" ht="183.6" customHeight="1">
      <c r="B8" s="1097" t="s">
        <v>443</v>
      </c>
      <c r="C8" s="1098"/>
      <c r="D8" s="1098"/>
      <c r="E8" s="1099"/>
    </row>
    <row r="9" spans="2:6">
      <c r="B9" s="288" t="s">
        <v>439</v>
      </c>
      <c r="C9" s="288"/>
      <c r="D9" s="288" t="s">
        <v>440</v>
      </c>
      <c r="E9" s="288"/>
    </row>
    <row r="10" spans="2:6">
      <c r="B10" s="288" t="s">
        <v>432</v>
      </c>
      <c r="C10" s="288"/>
      <c r="D10" s="288" t="s">
        <v>441</v>
      </c>
      <c r="E10" s="288"/>
    </row>
    <row r="11" spans="2:6">
      <c r="B11" s="288" t="s">
        <v>433</v>
      </c>
      <c r="C11" s="288"/>
      <c r="D11" s="288" t="s">
        <v>442</v>
      </c>
      <c r="E11" s="288"/>
    </row>
    <row r="12" spans="2:6">
      <c r="B12" s="288" t="s">
        <v>434</v>
      </c>
      <c r="C12" s="288"/>
      <c r="D12" s="288" t="s">
        <v>438</v>
      </c>
      <c r="E12" s="288"/>
    </row>
    <row r="13" spans="2:6"/>
    <row r="15" spans="2:6">
      <c r="B15" s="291" t="s">
        <v>444</v>
      </c>
    </row>
    <row r="16" spans="2:6">
      <c r="B16" s="5" t="s">
        <v>802</v>
      </c>
    </row>
    <row r="18" spans="2:2">
      <c r="B18" s="508"/>
    </row>
    <row r="19" spans="2:2">
      <c r="B19" s="508" t="s">
        <v>827</v>
      </c>
    </row>
  </sheetData>
  <mergeCells count="2">
    <mergeCell ref="B3:E3"/>
    <mergeCell ref="B8:E8"/>
  </mergeCells>
  <pageMargins left="0.7" right="0.7" top="0.75" bottom="0.75" header="0.3" footer="0.3"/>
  <pageSetup orientation="portrait" r:id="rId1"/>
  <drawing r:id="rId2"/>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2"/>
  <dimension ref="A1:R24"/>
  <sheetViews>
    <sheetView zoomScale="85" zoomScaleNormal="85" workbookViewId="0">
      <selection activeCell="C23" sqref="C23"/>
    </sheetView>
  </sheetViews>
  <sheetFormatPr defaultColWidth="9.140625" defaultRowHeight="14.25"/>
  <cols>
    <col min="1" max="1" width="37.5703125" style="231" customWidth="1"/>
    <col min="2" max="2" width="29" style="231" customWidth="1"/>
    <col min="3" max="3" width="18.85546875" style="231" bestFit="1" customWidth="1"/>
    <col min="4" max="4" width="23.85546875" style="231" bestFit="1" customWidth="1"/>
    <col min="5" max="5" width="27.85546875" style="231" bestFit="1" customWidth="1"/>
    <col min="6" max="6" width="27.85546875" style="231" customWidth="1"/>
    <col min="7" max="7" width="9.140625" style="231"/>
    <col min="8" max="8" width="15.85546875" style="231" bestFit="1" customWidth="1"/>
    <col min="9" max="9" width="12.5703125" style="231" bestFit="1" customWidth="1"/>
    <col min="10" max="10" width="9.140625" style="231"/>
    <col min="11" max="11" width="12.85546875" style="231" bestFit="1" customWidth="1"/>
    <col min="12" max="12" width="15" style="231" bestFit="1" customWidth="1"/>
    <col min="13" max="13" width="9.140625" style="231"/>
    <col min="14" max="14" width="39.140625" style="231" bestFit="1" customWidth="1"/>
    <col min="15" max="15" width="19.5703125" style="231" bestFit="1" customWidth="1"/>
    <col min="16" max="16" width="18.85546875" style="231" bestFit="1" customWidth="1"/>
    <col min="17" max="17" width="46.85546875" style="231" bestFit="1" customWidth="1"/>
    <col min="18" max="18" width="23.140625" style="231" bestFit="1" customWidth="1"/>
    <col min="19" max="16384" width="9.140625" style="231"/>
  </cols>
  <sheetData>
    <row r="1" spans="1:18">
      <c r="K1" s="231">
        <v>1</v>
      </c>
      <c r="L1" s="231">
        <v>1</v>
      </c>
      <c r="N1" s="231" t="s">
        <v>218</v>
      </c>
      <c r="O1" s="231" t="s">
        <v>220</v>
      </c>
      <c r="P1" s="231" t="s">
        <v>270</v>
      </c>
      <c r="Q1" s="231" t="s">
        <v>479</v>
      </c>
      <c r="R1" s="231" t="s">
        <v>480</v>
      </c>
    </row>
    <row r="2" spans="1:18" s="232" customFormat="1">
      <c r="A2" s="232">
        <v>1</v>
      </c>
      <c r="B2" s="232">
        <v>1</v>
      </c>
      <c r="C2" s="232">
        <v>1</v>
      </c>
      <c r="F2" s="321"/>
      <c r="H2" s="1100" t="s">
        <v>46</v>
      </c>
      <c r="I2" s="1100"/>
      <c r="J2" s="1100"/>
    </row>
    <row r="3" spans="1:18" ht="15.75" customHeight="1">
      <c r="A3" s="231" t="s">
        <v>45</v>
      </c>
      <c r="B3" s="231" t="s">
        <v>44</v>
      </c>
      <c r="C3" s="232" t="s">
        <v>42</v>
      </c>
      <c r="D3" s="232" t="s">
        <v>41</v>
      </c>
      <c r="E3" s="232" t="s">
        <v>40</v>
      </c>
      <c r="F3" s="321">
        <v>1</v>
      </c>
      <c r="G3" s="232" t="s">
        <v>43</v>
      </c>
      <c r="H3" s="232" t="s">
        <v>42</v>
      </c>
      <c r="I3" s="232" t="s">
        <v>41</v>
      </c>
      <c r="J3" s="232" t="s">
        <v>40</v>
      </c>
      <c r="K3" s="231" t="s">
        <v>181</v>
      </c>
      <c r="L3" s="231" t="s">
        <v>182</v>
      </c>
      <c r="N3" s="231" t="s">
        <v>282</v>
      </c>
      <c r="O3" s="231" t="s">
        <v>303</v>
      </c>
      <c r="P3" s="231" t="s">
        <v>388</v>
      </c>
      <c r="Q3" s="231" t="s">
        <v>475</v>
      </c>
      <c r="R3" s="231">
        <v>50</v>
      </c>
    </row>
    <row r="4" spans="1:18">
      <c r="C4" s="232"/>
      <c r="D4" s="232"/>
      <c r="E4" s="232"/>
      <c r="F4" s="321"/>
      <c r="H4" s="231">
        <v>1</v>
      </c>
      <c r="I4" s="231">
        <v>1</v>
      </c>
      <c r="J4" s="231">
        <v>1</v>
      </c>
      <c r="K4" s="231" t="s">
        <v>482</v>
      </c>
      <c r="L4" s="231" t="s">
        <v>183</v>
      </c>
      <c r="N4" s="231" t="s">
        <v>283</v>
      </c>
      <c r="O4" s="231" t="s">
        <v>304</v>
      </c>
      <c r="P4" s="231" t="s">
        <v>389</v>
      </c>
      <c r="Q4" s="231" t="s">
        <v>476</v>
      </c>
      <c r="R4" s="231">
        <v>100</v>
      </c>
    </row>
    <row r="5" spans="1:18">
      <c r="A5" s="231" t="s">
        <v>39</v>
      </c>
      <c r="B5" s="231" t="s">
        <v>184</v>
      </c>
      <c r="C5" s="231" t="s">
        <v>38</v>
      </c>
      <c r="D5" s="231" t="s">
        <v>37</v>
      </c>
      <c r="E5" s="231" t="s">
        <v>484</v>
      </c>
      <c r="F5" s="231" t="s">
        <v>473</v>
      </c>
      <c r="H5" s="231">
        <v>1</v>
      </c>
      <c r="I5" s="231">
        <v>1</v>
      </c>
      <c r="J5" s="231">
        <v>1</v>
      </c>
      <c r="L5" s="231" t="s">
        <v>185</v>
      </c>
      <c r="N5" s="231" t="s">
        <v>284</v>
      </c>
      <c r="P5" s="231" t="s">
        <v>390</v>
      </c>
      <c r="Q5" s="231" t="s">
        <v>477</v>
      </c>
      <c r="R5" s="231">
        <v>150</v>
      </c>
    </row>
    <row r="6" spans="1:18">
      <c r="A6" s="231" t="s">
        <v>36</v>
      </c>
      <c r="B6" s="231" t="s">
        <v>186</v>
      </c>
      <c r="C6" s="233" t="s">
        <v>483</v>
      </c>
      <c r="D6" s="231" t="s">
        <v>309</v>
      </c>
      <c r="E6" s="231" t="s">
        <v>485</v>
      </c>
      <c r="F6" s="231" t="s">
        <v>72</v>
      </c>
      <c r="H6" s="231">
        <v>1</v>
      </c>
      <c r="I6" s="231">
        <v>1</v>
      </c>
      <c r="J6" s="231">
        <v>1</v>
      </c>
      <c r="L6" s="231" t="s">
        <v>187</v>
      </c>
      <c r="N6" s="231" t="s">
        <v>285</v>
      </c>
      <c r="Q6" s="231" t="s">
        <v>478</v>
      </c>
      <c r="R6" s="231">
        <v>200</v>
      </c>
    </row>
    <row r="7" spans="1:18" ht="15.75" customHeight="1">
      <c r="A7" s="231" t="s">
        <v>66</v>
      </c>
      <c r="B7" s="231" t="s">
        <v>188</v>
      </c>
      <c r="C7" s="231" t="s">
        <v>52</v>
      </c>
      <c r="D7" s="233" t="s">
        <v>72</v>
      </c>
      <c r="E7" s="231" t="s">
        <v>74</v>
      </c>
      <c r="F7" s="231" t="s">
        <v>474</v>
      </c>
      <c r="H7" s="231">
        <v>2</v>
      </c>
      <c r="I7" s="231">
        <v>2</v>
      </c>
      <c r="J7" s="231">
        <v>1</v>
      </c>
      <c r="N7" s="231" t="s">
        <v>286</v>
      </c>
      <c r="Q7" s="231" t="s">
        <v>277</v>
      </c>
      <c r="R7" s="231">
        <v>300</v>
      </c>
    </row>
    <row r="8" spans="1:18">
      <c r="C8" s="231" t="s">
        <v>72</v>
      </c>
      <c r="D8" s="231" t="s">
        <v>73</v>
      </c>
      <c r="E8" s="231" t="s">
        <v>310</v>
      </c>
      <c r="H8" s="231">
        <v>1</v>
      </c>
      <c r="I8" s="231">
        <v>1</v>
      </c>
      <c r="J8" s="231">
        <v>1</v>
      </c>
      <c r="N8" s="231" t="s">
        <v>287</v>
      </c>
      <c r="R8" s="231">
        <v>400</v>
      </c>
    </row>
    <row r="9" spans="1:18">
      <c r="C9" s="231" t="s">
        <v>73</v>
      </c>
      <c r="E9" s="231" t="s">
        <v>311</v>
      </c>
      <c r="H9" s="231">
        <v>1</v>
      </c>
      <c r="I9" s="231">
        <v>1</v>
      </c>
      <c r="J9" s="231">
        <v>1</v>
      </c>
      <c r="N9" s="231" t="s">
        <v>288</v>
      </c>
      <c r="R9" s="231">
        <v>500</v>
      </c>
    </row>
    <row r="10" spans="1:18">
      <c r="E10" s="231" t="s">
        <v>486</v>
      </c>
      <c r="H10" s="231">
        <v>1</v>
      </c>
      <c r="I10" s="231">
        <v>1</v>
      </c>
      <c r="J10" s="231">
        <v>1</v>
      </c>
      <c r="N10" s="231" t="s">
        <v>289</v>
      </c>
      <c r="R10" s="231">
        <v>600</v>
      </c>
    </row>
    <row r="11" spans="1:18" ht="15.75" customHeight="1">
      <c r="E11" s="231" t="s">
        <v>312</v>
      </c>
      <c r="H11" s="231">
        <v>1</v>
      </c>
      <c r="I11" s="231">
        <v>1</v>
      </c>
      <c r="J11" s="231">
        <v>1</v>
      </c>
      <c r="N11" s="231" t="s">
        <v>290</v>
      </c>
      <c r="R11" s="231">
        <v>700</v>
      </c>
    </row>
    <row r="12" spans="1:18">
      <c r="E12" s="231" t="s">
        <v>72</v>
      </c>
      <c r="N12" s="231" t="s">
        <v>291</v>
      </c>
      <c r="R12" s="231">
        <v>800</v>
      </c>
    </row>
    <row r="13" spans="1:18">
      <c r="E13" s="231" t="s">
        <v>73</v>
      </c>
      <c r="N13" s="231" t="s">
        <v>292</v>
      </c>
      <c r="R13" s="231">
        <v>900</v>
      </c>
    </row>
    <row r="14" spans="1:18">
      <c r="N14" s="231" t="s">
        <v>293</v>
      </c>
      <c r="R14" s="231">
        <v>1000</v>
      </c>
    </row>
    <row r="15" spans="1:18">
      <c r="N15" s="231" t="s">
        <v>294</v>
      </c>
    </row>
    <row r="16" spans="1:18">
      <c r="N16" s="231" t="s">
        <v>295</v>
      </c>
    </row>
    <row r="17" spans="14:14">
      <c r="N17" s="231" t="s">
        <v>296</v>
      </c>
    </row>
    <row r="18" spans="14:14">
      <c r="N18" s="231" t="s">
        <v>297</v>
      </c>
    </row>
    <row r="19" spans="14:14">
      <c r="N19" s="231" t="s">
        <v>298</v>
      </c>
    </row>
    <row r="20" spans="14:14">
      <c r="N20" s="231" t="s">
        <v>299</v>
      </c>
    </row>
    <row r="21" spans="14:14">
      <c r="N21" s="231" t="s">
        <v>317</v>
      </c>
    </row>
    <row r="22" spans="14:14">
      <c r="N22" s="231" t="s">
        <v>300</v>
      </c>
    </row>
    <row r="23" spans="14:14">
      <c r="N23" s="231" t="s">
        <v>301</v>
      </c>
    </row>
    <row r="24" spans="14:14">
      <c r="N24" s="231" t="s">
        <v>302</v>
      </c>
    </row>
  </sheetData>
  <mergeCells count="1">
    <mergeCell ref="H2:J2"/>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L23"/>
  <sheetViews>
    <sheetView showGridLines="0" zoomScale="85" zoomScaleNormal="85" workbookViewId="0">
      <selection activeCell="F32" sqref="F32"/>
    </sheetView>
  </sheetViews>
  <sheetFormatPr defaultRowHeight="15"/>
  <cols>
    <col min="1" max="1" width="4.85546875" customWidth="1"/>
    <col min="2" max="4" width="10.85546875" customWidth="1"/>
    <col min="5" max="6" width="12.85546875" customWidth="1"/>
    <col min="7" max="7" width="4.85546875" customWidth="1"/>
    <col min="8" max="8" width="3.85546875" customWidth="1"/>
    <col min="9" max="9" width="25.85546875" customWidth="1"/>
    <col min="10" max="10" width="3.85546875" customWidth="1"/>
    <col min="11" max="11" width="24.85546875" customWidth="1"/>
  </cols>
  <sheetData>
    <row r="1" spans="1:12" s="44" customFormat="1">
      <c r="A1" s="46"/>
      <c r="B1" s="44" t="s">
        <v>198</v>
      </c>
      <c r="C1" s="47"/>
      <c r="D1" s="44" t="s">
        <v>199</v>
      </c>
      <c r="F1" s="545"/>
      <c r="G1" s="545"/>
      <c r="H1" s="44" t="s">
        <v>200</v>
      </c>
      <c r="J1" s="48"/>
      <c r="K1" s="44" t="s">
        <v>201</v>
      </c>
    </row>
    <row r="2" spans="1:12" s="44" customFormat="1">
      <c r="A2" s="43"/>
      <c r="B2" s="43"/>
      <c r="C2" s="43"/>
      <c r="D2" s="43"/>
      <c r="E2" s="43"/>
      <c r="F2" s="51"/>
      <c r="G2" s="51"/>
      <c r="H2" s="43"/>
      <c r="I2" s="43"/>
      <c r="J2" s="43"/>
      <c r="K2" s="43"/>
      <c r="L2" s="43"/>
    </row>
    <row r="3" spans="1:12" s="43" customFormat="1">
      <c r="A3" s="45" t="s">
        <v>0</v>
      </c>
      <c r="B3" s="45"/>
      <c r="C3" s="45"/>
      <c r="F3" s="51"/>
      <c r="G3" s="51"/>
    </row>
    <row r="4" spans="1:12" ht="15.75">
      <c r="A4" s="3" t="s">
        <v>1</v>
      </c>
      <c r="B4" s="4"/>
      <c r="C4" s="4"/>
      <c r="D4" s="2"/>
      <c r="E4" s="1"/>
      <c r="F4" s="1"/>
      <c r="G4" s="1"/>
      <c r="H4" s="2"/>
      <c r="I4" s="2"/>
      <c r="J4" s="2"/>
      <c r="K4" s="2"/>
    </row>
    <row r="5" spans="1:12" ht="15.75">
      <c r="A5" s="556" t="s">
        <v>451</v>
      </c>
      <c r="B5" s="556"/>
      <c r="C5" s="556"/>
      <c r="D5" s="2"/>
      <c r="E5" s="4"/>
      <c r="F5" s="4"/>
      <c r="G5" s="4"/>
      <c r="H5" s="2"/>
      <c r="I5" s="549" t="s">
        <v>13</v>
      </c>
      <c r="J5" s="549"/>
      <c r="K5" s="549"/>
    </row>
    <row r="6" spans="1:12" s="58" customFormat="1">
      <c r="A6" s="63" t="s">
        <v>208</v>
      </c>
      <c r="B6" s="59"/>
      <c r="C6" s="59"/>
      <c r="D6" s="60"/>
      <c r="E6" s="59"/>
      <c r="F6" s="59"/>
      <c r="G6" s="59"/>
      <c r="H6" s="60"/>
      <c r="I6" s="61"/>
      <c r="J6" s="61"/>
      <c r="K6" s="62" t="s">
        <v>450</v>
      </c>
    </row>
    <row r="7" spans="1:12" ht="30.75" customHeight="1">
      <c r="A7" s="546" t="s">
        <v>608</v>
      </c>
      <c r="B7" s="547"/>
      <c r="C7" s="547"/>
      <c r="D7" s="547"/>
      <c r="E7" s="547"/>
      <c r="F7" s="547"/>
      <c r="G7" s="547"/>
      <c r="H7" s="547"/>
      <c r="I7" s="547"/>
      <c r="J7" s="547"/>
      <c r="K7" s="548"/>
    </row>
    <row r="8" spans="1:12">
      <c r="A8" s="554" t="s">
        <v>2</v>
      </c>
      <c r="B8" s="555"/>
      <c r="C8" s="552"/>
      <c r="D8" s="553"/>
      <c r="E8" s="553"/>
      <c r="F8" s="553"/>
      <c r="G8" s="52"/>
      <c r="H8" s="53"/>
      <c r="I8" s="550" t="s">
        <v>12</v>
      </c>
      <c r="J8" s="551"/>
      <c r="K8" s="49" t="s">
        <v>3</v>
      </c>
    </row>
    <row r="9" spans="1:12">
      <c r="A9" s="554" t="s">
        <v>4</v>
      </c>
      <c r="B9" s="555"/>
      <c r="C9" s="552"/>
      <c r="D9" s="553"/>
      <c r="E9" s="553"/>
      <c r="F9" s="553"/>
      <c r="G9" s="52"/>
      <c r="H9" s="53"/>
      <c r="I9" s="550" t="s">
        <v>5</v>
      </c>
      <c r="J9" s="551"/>
      <c r="K9" s="50"/>
    </row>
    <row r="10" spans="1:12">
      <c r="A10" s="35"/>
      <c r="B10" s="35"/>
      <c r="C10" s="35"/>
      <c r="D10" s="35"/>
      <c r="E10" s="35"/>
      <c r="F10" s="35"/>
      <c r="G10" s="35"/>
      <c r="H10" s="35"/>
      <c r="I10" s="37"/>
      <c r="J10" s="37"/>
      <c r="K10" s="35"/>
    </row>
    <row r="11" spans="1:12">
      <c r="A11" s="33"/>
      <c r="B11" s="6"/>
      <c r="C11" s="6"/>
      <c r="D11" s="6"/>
      <c r="E11" s="6"/>
      <c r="F11" s="6"/>
      <c r="G11" s="33"/>
      <c r="H11" s="32"/>
      <c r="I11" s="32"/>
      <c r="J11" s="12"/>
      <c r="K11" s="12"/>
    </row>
    <row r="12" spans="1:12">
      <c r="A12" s="45" t="s">
        <v>0</v>
      </c>
      <c r="B12" s="45"/>
      <c r="C12" s="45"/>
      <c r="D12" s="43"/>
      <c r="E12" s="43"/>
      <c r="F12" s="51"/>
      <c r="G12" s="51"/>
      <c r="H12" s="43"/>
      <c r="I12" s="43"/>
      <c r="J12" s="43"/>
      <c r="K12" s="43"/>
    </row>
    <row r="13" spans="1:12" ht="15.75">
      <c r="A13" s="3" t="s">
        <v>1</v>
      </c>
      <c r="B13" s="4"/>
      <c r="C13" s="4"/>
      <c r="D13" s="2"/>
      <c r="E13" s="45"/>
      <c r="F13" s="45"/>
      <c r="G13" s="45"/>
      <c r="H13" s="2"/>
      <c r="I13" s="2"/>
      <c r="J13" s="2"/>
      <c r="K13" s="2"/>
    </row>
    <row r="14" spans="1:12" ht="15.75">
      <c r="A14" s="556" t="s">
        <v>451</v>
      </c>
      <c r="B14" s="556"/>
      <c r="C14" s="556"/>
      <c r="D14" s="2"/>
      <c r="E14" s="4"/>
      <c r="F14" s="4"/>
      <c r="G14" s="4"/>
      <c r="H14" s="2"/>
      <c r="I14" s="549" t="s">
        <v>13</v>
      </c>
      <c r="J14" s="549"/>
      <c r="K14" s="549"/>
    </row>
    <row r="15" spans="1:12">
      <c r="A15" s="63" t="s">
        <v>208</v>
      </c>
      <c r="B15" s="59"/>
      <c r="C15" s="59"/>
      <c r="D15" s="60"/>
      <c r="E15" s="59"/>
      <c r="F15" s="59"/>
      <c r="G15" s="59"/>
      <c r="H15" s="60"/>
      <c r="I15" s="61"/>
      <c r="J15" s="61"/>
      <c r="K15" s="62" t="s">
        <v>450</v>
      </c>
    </row>
    <row r="16" spans="1:12">
      <c r="A16" s="554" t="s">
        <v>2</v>
      </c>
      <c r="B16" s="555"/>
      <c r="C16" s="552"/>
      <c r="D16" s="553"/>
      <c r="E16" s="553"/>
      <c r="F16" s="553"/>
      <c r="G16" s="284"/>
      <c r="H16" s="53"/>
      <c r="I16" s="550" t="s">
        <v>12</v>
      </c>
      <c r="J16" s="551"/>
      <c r="K16" s="49" t="s">
        <v>449</v>
      </c>
    </row>
    <row r="17" spans="1:11" ht="15" customHeight="1">
      <c r="A17" s="554" t="s">
        <v>4</v>
      </c>
      <c r="B17" s="555"/>
      <c r="C17" s="552"/>
      <c r="D17" s="553"/>
      <c r="E17" s="553"/>
      <c r="F17" s="553"/>
      <c r="G17" s="284"/>
      <c r="H17" s="53"/>
      <c r="I17" s="550" t="s">
        <v>5</v>
      </c>
      <c r="J17" s="551"/>
      <c r="K17" s="50"/>
    </row>
    <row r="18" spans="1:11">
      <c r="A18" s="5"/>
      <c r="B18" s="5"/>
      <c r="C18" s="5"/>
      <c r="D18" s="5"/>
      <c r="E18" s="5"/>
      <c r="F18" s="5"/>
      <c r="G18" s="5"/>
      <c r="H18" s="5"/>
      <c r="I18" s="5"/>
      <c r="J18" s="5"/>
      <c r="K18" s="5"/>
    </row>
    <row r="19" spans="1:11">
      <c r="A19" s="5"/>
      <c r="B19" s="5"/>
      <c r="C19" s="5"/>
      <c r="D19" s="5"/>
      <c r="E19" s="5"/>
      <c r="F19" s="5"/>
      <c r="G19" s="5"/>
      <c r="H19" s="5"/>
      <c r="I19" s="5"/>
      <c r="J19" s="5"/>
      <c r="K19" s="5"/>
    </row>
    <row r="20" spans="1:11">
      <c r="A20" s="351" t="s">
        <v>591</v>
      </c>
      <c r="B20" s="351"/>
      <c r="C20" s="351"/>
      <c r="D20" s="351"/>
      <c r="E20" s="351"/>
      <c r="F20" s="428"/>
      <c r="G20" s="374"/>
      <c r="H20" s="374"/>
      <c r="I20" s="429"/>
      <c r="J20" s="429"/>
      <c r="K20" s="5"/>
    </row>
    <row r="21" spans="1:11">
      <c r="A21" s="5"/>
      <c r="B21" s="5"/>
      <c r="C21" s="5"/>
      <c r="D21" s="5"/>
      <c r="E21" s="5"/>
      <c r="F21" s="5"/>
      <c r="G21" s="5"/>
      <c r="H21" s="5"/>
      <c r="I21" s="5"/>
      <c r="J21" s="5"/>
      <c r="K21" s="5"/>
    </row>
    <row r="22" spans="1:11">
      <c r="A22" s="5"/>
      <c r="B22" s="5"/>
      <c r="C22" s="5"/>
      <c r="D22" s="5"/>
      <c r="E22" s="5"/>
      <c r="F22" s="5"/>
      <c r="G22" s="5"/>
      <c r="H22" s="5"/>
      <c r="I22" s="5"/>
      <c r="J22" s="5"/>
      <c r="K22" s="5"/>
    </row>
    <row r="23" spans="1:11">
      <c r="A23" s="5"/>
      <c r="B23" s="5"/>
      <c r="C23" s="5"/>
      <c r="D23" s="5"/>
      <c r="E23" s="5"/>
      <c r="F23" s="5"/>
      <c r="G23" s="5"/>
      <c r="H23" s="5"/>
      <c r="I23" s="5"/>
      <c r="J23" s="5"/>
      <c r="K23" s="5"/>
    </row>
  </sheetData>
  <mergeCells count="18">
    <mergeCell ref="A17:B17"/>
    <mergeCell ref="C17:F17"/>
    <mergeCell ref="I17:J17"/>
    <mergeCell ref="A14:C14"/>
    <mergeCell ref="I14:K14"/>
    <mergeCell ref="A16:B16"/>
    <mergeCell ref="C16:F16"/>
    <mergeCell ref="I16:J16"/>
    <mergeCell ref="F1:G1"/>
    <mergeCell ref="A7:K7"/>
    <mergeCell ref="I5:K5"/>
    <mergeCell ref="I8:J8"/>
    <mergeCell ref="I9:J9"/>
    <mergeCell ref="C8:F8"/>
    <mergeCell ref="C9:F9"/>
    <mergeCell ref="A8:B8"/>
    <mergeCell ref="A9:B9"/>
    <mergeCell ref="A5:C5"/>
  </mergeCells>
  <pageMargins left="0.5" right="0.5"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18"/>
  <sheetViews>
    <sheetView showGridLines="0" zoomScale="85" zoomScaleNormal="85" workbookViewId="0">
      <selection activeCell="H20" sqref="H20"/>
    </sheetView>
  </sheetViews>
  <sheetFormatPr defaultRowHeight="15"/>
  <cols>
    <col min="1" max="1" width="4.85546875" customWidth="1"/>
    <col min="2" max="2" width="24.85546875" customWidth="1"/>
    <col min="3" max="3" width="4.85546875" customWidth="1"/>
    <col min="4" max="4" width="17.85546875" customWidth="1"/>
    <col min="5" max="5" width="4.85546875" customWidth="1"/>
    <col min="6" max="6" width="17.85546875" customWidth="1"/>
    <col min="7" max="7" width="4.85546875" customWidth="1"/>
    <col min="8" max="8" width="24.85546875" customWidth="1"/>
    <col min="9" max="9" width="5" customWidth="1"/>
    <col min="10" max="10" width="21.85546875" customWidth="1"/>
    <col min="11" max="11" width="4.85546875" customWidth="1"/>
    <col min="12" max="12" width="17.85546875" customWidth="1"/>
  </cols>
  <sheetData>
    <row r="1" spans="1:12" s="44" customFormat="1">
      <c r="A1" s="46"/>
      <c r="B1" s="44" t="s">
        <v>198</v>
      </c>
      <c r="C1" s="47"/>
      <c r="D1" s="44" t="s">
        <v>199</v>
      </c>
      <c r="E1" s="132"/>
      <c r="F1" s="44" t="s">
        <v>200</v>
      </c>
      <c r="G1" s="48"/>
      <c r="H1" s="44" t="s">
        <v>201</v>
      </c>
    </row>
    <row r="2" spans="1:12">
      <c r="A2" s="5"/>
      <c r="B2" s="5"/>
      <c r="C2" s="5"/>
      <c r="D2" s="5"/>
      <c r="E2" s="5"/>
      <c r="F2" s="5"/>
      <c r="G2" s="5"/>
      <c r="H2" s="5"/>
      <c r="I2" s="5"/>
      <c r="J2" s="5"/>
      <c r="K2" s="5"/>
    </row>
    <row r="3" spans="1:12" ht="14.45" customHeight="1">
      <c r="A3" s="559" t="s">
        <v>62</v>
      </c>
      <c r="B3" s="560"/>
      <c r="C3" s="560"/>
      <c r="D3" s="560"/>
      <c r="E3" s="560"/>
      <c r="F3" s="560"/>
      <c r="G3" s="560"/>
      <c r="H3" s="560"/>
      <c r="I3" s="560"/>
      <c r="J3" s="560"/>
      <c r="K3" s="560"/>
      <c r="L3" s="561"/>
    </row>
    <row r="4" spans="1:12">
      <c r="A4" s="312" t="s">
        <v>123</v>
      </c>
      <c r="B4" s="563" t="s">
        <v>7</v>
      </c>
      <c r="C4" s="564"/>
      <c r="D4" s="562"/>
      <c r="E4" s="562"/>
      <c r="F4" s="562"/>
      <c r="G4" s="312" t="s">
        <v>126</v>
      </c>
      <c r="H4" s="558" t="s">
        <v>305</v>
      </c>
      <c r="I4" s="558"/>
      <c r="J4" s="562"/>
      <c r="K4" s="562"/>
      <c r="L4" s="562"/>
    </row>
    <row r="5" spans="1:12">
      <c r="A5" s="312" t="s">
        <v>124</v>
      </c>
      <c r="B5" s="563" t="s">
        <v>6</v>
      </c>
      <c r="C5" s="564"/>
      <c r="D5" s="562"/>
      <c r="E5" s="562"/>
      <c r="F5" s="562"/>
      <c r="G5" s="313" t="s">
        <v>127</v>
      </c>
      <c r="H5" s="558" t="s">
        <v>306</v>
      </c>
      <c r="I5" s="558"/>
      <c r="J5" s="557"/>
      <c r="K5" s="557"/>
      <c r="L5" s="557"/>
    </row>
    <row r="6" spans="1:12">
      <c r="A6" s="312" t="s">
        <v>125</v>
      </c>
      <c r="B6" s="558" t="s">
        <v>465</v>
      </c>
      <c r="C6" s="558"/>
      <c r="D6" s="558"/>
      <c r="E6" s="558"/>
      <c r="F6" s="558"/>
      <c r="G6" s="313" t="s">
        <v>137</v>
      </c>
      <c r="H6" s="558" t="s">
        <v>8</v>
      </c>
      <c r="I6" s="558"/>
      <c r="J6" s="557"/>
      <c r="K6" s="557"/>
      <c r="L6" s="557"/>
    </row>
    <row r="7" spans="1:12">
      <c r="A7" s="129" t="s">
        <v>58</v>
      </c>
      <c r="B7" s="130" t="s">
        <v>9</v>
      </c>
      <c r="C7" s="129" t="s">
        <v>58</v>
      </c>
      <c r="D7" s="130" t="s">
        <v>11</v>
      </c>
      <c r="E7" s="129" t="s">
        <v>58</v>
      </c>
      <c r="F7" s="131" t="s">
        <v>22</v>
      </c>
      <c r="G7" s="129" t="s">
        <v>58</v>
      </c>
      <c r="H7" s="130" t="s">
        <v>55</v>
      </c>
      <c r="I7" s="129" t="s">
        <v>58</v>
      </c>
      <c r="J7" s="130" t="s">
        <v>10</v>
      </c>
      <c r="K7" s="129" t="s">
        <v>58</v>
      </c>
      <c r="L7" s="130" t="s">
        <v>250</v>
      </c>
    </row>
    <row r="8" spans="1:12">
      <c r="A8" s="129" t="s">
        <v>58</v>
      </c>
      <c r="B8" s="131" t="s">
        <v>23</v>
      </c>
      <c r="C8" s="129" t="s">
        <v>58</v>
      </c>
      <c r="D8" s="130" t="s">
        <v>56</v>
      </c>
      <c r="E8" s="129" t="s">
        <v>58</v>
      </c>
      <c r="F8" s="130" t="s">
        <v>57</v>
      </c>
      <c r="G8" s="326" t="s">
        <v>58</v>
      </c>
      <c r="H8" s="502" t="s">
        <v>487</v>
      </c>
      <c r="I8" s="129" t="s">
        <v>58</v>
      </c>
      <c r="J8" s="501" t="s">
        <v>879</v>
      </c>
      <c r="K8" s="557"/>
      <c r="L8" s="557"/>
    </row>
    <row r="9" spans="1:12">
      <c r="G9" s="32"/>
    </row>
    <row r="10" spans="1:12" s="44" customFormat="1">
      <c r="G10" s="32"/>
    </row>
    <row r="11" spans="1:12">
      <c r="A11" s="291" t="s">
        <v>444</v>
      </c>
      <c r="B11" s="34"/>
      <c r="C11" s="34"/>
      <c r="D11" s="34"/>
      <c r="E11" s="34"/>
      <c r="F11" s="34"/>
      <c r="G11" s="33"/>
      <c r="H11" s="32"/>
      <c r="I11" s="32"/>
      <c r="J11" s="12"/>
      <c r="K11" s="12"/>
    </row>
    <row r="12" spans="1:12">
      <c r="A12" s="5" t="s">
        <v>783</v>
      </c>
      <c r="B12" s="5"/>
      <c r="C12" s="5"/>
      <c r="D12" s="5"/>
      <c r="E12" s="5"/>
      <c r="F12" s="5"/>
      <c r="G12" s="5"/>
      <c r="H12" s="5"/>
      <c r="I12" s="5"/>
      <c r="J12" s="5"/>
      <c r="K12" s="5"/>
    </row>
    <row r="13" spans="1:12">
      <c r="A13" s="5"/>
      <c r="B13" s="5"/>
      <c r="C13" s="5"/>
      <c r="D13" s="5"/>
      <c r="E13" s="5"/>
      <c r="F13" s="5"/>
      <c r="G13" s="5"/>
      <c r="H13" s="5"/>
      <c r="I13" s="5"/>
      <c r="J13" s="5"/>
      <c r="K13" s="5"/>
    </row>
    <row r="14" spans="1:12">
      <c r="A14" s="5"/>
      <c r="B14" s="5"/>
      <c r="C14" s="5"/>
      <c r="D14" s="5"/>
      <c r="E14" s="5"/>
      <c r="F14" s="5"/>
      <c r="G14" s="5"/>
      <c r="H14" s="5"/>
      <c r="I14" s="5"/>
      <c r="J14" s="5"/>
      <c r="K14" s="5"/>
    </row>
    <row r="15" spans="1:12">
      <c r="A15" s="5"/>
      <c r="B15" s="5"/>
      <c r="C15" s="5"/>
      <c r="D15" s="5"/>
      <c r="E15" s="5"/>
      <c r="F15" s="5"/>
      <c r="G15" s="5"/>
      <c r="H15" s="5"/>
      <c r="I15" s="5"/>
      <c r="J15" s="5"/>
      <c r="K15" s="5"/>
    </row>
    <row r="16" spans="1:12">
      <c r="A16" s="5"/>
      <c r="B16" s="5"/>
      <c r="C16" s="5"/>
      <c r="D16" s="5"/>
      <c r="E16" s="5"/>
      <c r="F16" s="5"/>
      <c r="G16" s="5"/>
      <c r="H16" s="5"/>
      <c r="I16" s="5"/>
      <c r="J16" s="5"/>
      <c r="K16" s="5"/>
    </row>
    <row r="17" spans="1:11">
      <c r="A17" s="5"/>
      <c r="B17" s="5"/>
      <c r="C17" s="5"/>
      <c r="D17" s="5"/>
      <c r="E17" s="5"/>
      <c r="F17" s="5"/>
      <c r="G17" s="5"/>
      <c r="H17" s="5"/>
      <c r="I17" s="5"/>
      <c r="J17" s="5"/>
      <c r="K17" s="5"/>
    </row>
    <row r="18" spans="1:11">
      <c r="A18" s="5"/>
      <c r="B18" s="5"/>
      <c r="C18" s="5"/>
      <c r="D18" s="5"/>
      <c r="E18" s="5"/>
      <c r="F18" s="5"/>
      <c r="G18" s="5"/>
      <c r="H18" s="5"/>
      <c r="I18" s="5"/>
      <c r="J18" s="5"/>
      <c r="K18" s="5"/>
    </row>
  </sheetData>
  <mergeCells count="13">
    <mergeCell ref="K8:L8"/>
    <mergeCell ref="H4:I4"/>
    <mergeCell ref="A3:L3"/>
    <mergeCell ref="J4:L4"/>
    <mergeCell ref="B4:C4"/>
    <mergeCell ref="D4:F4"/>
    <mergeCell ref="H5:I5"/>
    <mergeCell ref="B6:F6"/>
    <mergeCell ref="H6:I6"/>
    <mergeCell ref="J6:L6"/>
    <mergeCell ref="J5:L5"/>
    <mergeCell ref="B5:C5"/>
    <mergeCell ref="D5:F5"/>
  </mergeCells>
  <pageMargins left="0.5" right="0.5" top="0.75" bottom="0.75" header="0.3" footer="0.3"/>
  <pageSetup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pageSetUpPr fitToPage="1"/>
  </sheetPr>
  <dimension ref="A1:S36"/>
  <sheetViews>
    <sheetView showGridLines="0" topLeftCell="A7" zoomScale="85" zoomScaleNormal="85" workbookViewId="0">
      <selection activeCell="I17" sqref="I17"/>
    </sheetView>
  </sheetViews>
  <sheetFormatPr defaultRowHeight="15"/>
  <cols>
    <col min="1" max="1" width="4.85546875" customWidth="1"/>
    <col min="2" max="2" width="11.85546875" customWidth="1"/>
    <col min="3" max="3" width="7.85546875" customWidth="1"/>
    <col min="4" max="4" width="29" customWidth="1"/>
    <col min="5" max="5" width="24.5703125" customWidth="1"/>
    <col min="6" max="6" width="13.85546875" customWidth="1"/>
    <col min="7" max="7" width="15.85546875" customWidth="1"/>
    <col min="8" max="8" width="5.85546875" customWidth="1"/>
    <col min="9" max="9" width="10.85546875" customWidth="1"/>
    <col min="11" max="11" width="29" bestFit="1" customWidth="1"/>
  </cols>
  <sheetData>
    <row r="1" spans="1:19" s="44" customFormat="1">
      <c r="A1" s="46"/>
      <c r="B1" s="44" t="s">
        <v>198</v>
      </c>
      <c r="C1" s="47"/>
      <c r="D1" s="44" t="s">
        <v>199</v>
      </c>
      <c r="E1" s="64"/>
      <c r="F1" s="44" t="s">
        <v>200</v>
      </c>
      <c r="H1" s="48"/>
      <c r="I1" s="44" t="s">
        <v>201</v>
      </c>
    </row>
    <row r="2" spans="1:19">
      <c r="A2" s="5"/>
      <c r="B2" s="5"/>
      <c r="C2" s="5"/>
      <c r="D2" s="5"/>
      <c r="E2" s="5"/>
      <c r="F2" s="5"/>
      <c r="G2" s="5"/>
      <c r="H2" s="5"/>
      <c r="I2" s="5"/>
    </row>
    <row r="3" spans="1:19" ht="15" customHeight="1">
      <c r="A3" s="559" t="s">
        <v>65</v>
      </c>
      <c r="B3" s="560"/>
      <c r="C3" s="560"/>
      <c r="D3" s="560"/>
      <c r="E3" s="560"/>
      <c r="F3" s="560"/>
      <c r="G3" s="560"/>
      <c r="H3" s="560"/>
      <c r="I3" s="561"/>
      <c r="L3" s="32"/>
    </row>
    <row r="4" spans="1:19" ht="76.349999999999994" customHeight="1">
      <c r="A4" s="573" t="s">
        <v>803</v>
      </c>
      <c r="B4" s="574"/>
      <c r="C4" s="574"/>
      <c r="D4" s="574"/>
      <c r="E4" s="574"/>
      <c r="F4" s="574"/>
      <c r="G4" s="574"/>
      <c r="H4" s="574"/>
      <c r="I4" s="575"/>
      <c r="J4" s="42"/>
      <c r="L4" s="32"/>
    </row>
    <row r="5" spans="1:19" ht="15" customHeight="1">
      <c r="A5" s="577" t="s">
        <v>226</v>
      </c>
      <c r="B5" s="578"/>
      <c r="C5" s="578"/>
      <c r="D5" s="579"/>
      <c r="E5" s="580" t="s">
        <v>14</v>
      </c>
      <c r="F5" s="580"/>
      <c r="G5" s="587" t="s">
        <v>15</v>
      </c>
      <c r="H5" s="588"/>
      <c r="I5" s="589"/>
      <c r="L5" s="32"/>
    </row>
    <row r="6" spans="1:19" ht="16.5" customHeight="1">
      <c r="A6" s="576" t="s">
        <v>123</v>
      </c>
      <c r="B6" s="576"/>
      <c r="C6" s="576"/>
      <c r="D6" s="576"/>
      <c r="E6" s="312" t="s">
        <v>124</v>
      </c>
      <c r="F6" s="312" t="s">
        <v>125</v>
      </c>
      <c r="G6" s="569" t="s">
        <v>126</v>
      </c>
      <c r="H6" s="569"/>
      <c r="I6" s="312" t="s">
        <v>127</v>
      </c>
      <c r="L6" s="32"/>
    </row>
    <row r="7" spans="1:19" ht="18" customHeight="1">
      <c r="A7" s="570" t="s">
        <v>227</v>
      </c>
      <c r="B7" s="571"/>
      <c r="C7" s="571"/>
      <c r="D7" s="572"/>
      <c r="E7" s="314" t="s">
        <v>17</v>
      </c>
      <c r="F7" s="314" t="s">
        <v>251</v>
      </c>
      <c r="G7" s="583" t="s">
        <v>17</v>
      </c>
      <c r="H7" s="584"/>
      <c r="I7" s="314" t="s">
        <v>252</v>
      </c>
      <c r="K7" s="29"/>
      <c r="L7" s="12"/>
    </row>
    <row r="8" spans="1:19">
      <c r="A8" s="54"/>
      <c r="B8" s="581" t="s">
        <v>31</v>
      </c>
      <c r="C8" s="581"/>
      <c r="D8" s="582"/>
      <c r="E8" s="252"/>
      <c r="F8" s="50"/>
      <c r="G8" s="585"/>
      <c r="H8" s="586"/>
      <c r="I8" s="55"/>
      <c r="K8" s="29"/>
      <c r="L8" s="12"/>
    </row>
    <row r="9" spans="1:19" s="44" customFormat="1" ht="28.5" customHeight="1">
      <c r="A9" s="54"/>
      <c r="B9" s="581" t="s">
        <v>467</v>
      </c>
      <c r="C9" s="581"/>
      <c r="D9" s="582"/>
      <c r="E9" s="319" t="s">
        <v>468</v>
      </c>
      <c r="F9" s="50"/>
      <c r="G9" s="590" t="s">
        <v>468</v>
      </c>
      <c r="H9" s="591"/>
      <c r="I9" s="55"/>
      <c r="K9" s="29"/>
      <c r="L9" s="12"/>
    </row>
    <row r="10" spans="1:19" s="44" customFormat="1">
      <c r="B10" s="310"/>
      <c r="C10" s="310"/>
      <c r="D10" s="315"/>
      <c r="E10" s="316"/>
      <c r="F10" s="309"/>
      <c r="G10" s="317"/>
      <c r="H10" s="316"/>
      <c r="I10" s="308"/>
      <c r="K10" s="29"/>
      <c r="L10" s="12"/>
    </row>
    <row r="11" spans="1:19">
      <c r="A11" s="54"/>
      <c r="B11" s="582" t="s">
        <v>32</v>
      </c>
      <c r="C11" s="597"/>
      <c r="D11" s="385" t="s">
        <v>253</v>
      </c>
      <c r="E11" s="252"/>
      <c r="F11" s="50"/>
      <c r="G11" s="585"/>
      <c r="H11" s="586"/>
      <c r="I11" s="55"/>
      <c r="M11" s="29"/>
      <c r="N11" s="29"/>
      <c r="O11" s="29"/>
      <c r="P11" s="29"/>
      <c r="Q11" s="29"/>
      <c r="R11" s="29"/>
      <c r="S11" s="29"/>
    </row>
    <row r="12" spans="1:19">
      <c r="A12" s="31"/>
      <c r="B12" s="41"/>
      <c r="C12" s="41"/>
      <c r="D12" s="30"/>
      <c r="E12" s="600"/>
      <c r="F12" s="600"/>
      <c r="G12" s="598"/>
      <c r="H12" s="598"/>
      <c r="I12" s="599"/>
      <c r="M12" s="10"/>
      <c r="N12" s="29"/>
      <c r="O12" s="29"/>
      <c r="P12" s="29"/>
      <c r="Q12" s="29"/>
      <c r="R12" s="29"/>
      <c r="S12" s="29"/>
    </row>
    <row r="13" spans="1:19" ht="15" customHeight="1">
      <c r="A13" s="596" t="s">
        <v>466</v>
      </c>
      <c r="B13" s="596"/>
      <c r="C13" s="596"/>
      <c r="D13" s="596"/>
      <c r="E13" s="595">
        <f>SUM(F8:F11)</f>
        <v>0</v>
      </c>
      <c r="F13" s="595"/>
      <c r="G13" s="595">
        <f>SUM(I8:I11)</f>
        <v>0</v>
      </c>
      <c r="H13" s="595"/>
      <c r="I13" s="595"/>
      <c r="M13" s="12"/>
      <c r="N13" s="12"/>
      <c r="O13" s="12"/>
      <c r="P13" s="12"/>
      <c r="Q13" s="29"/>
      <c r="R13" s="29"/>
      <c r="S13" s="29"/>
    </row>
    <row r="14" spans="1:19" s="44" customFormat="1" ht="30" customHeight="1">
      <c r="A14" s="592" t="s">
        <v>655</v>
      </c>
      <c r="B14" s="593"/>
      <c r="C14" s="593"/>
      <c r="D14" s="593"/>
      <c r="E14" s="593"/>
      <c r="F14" s="593"/>
      <c r="G14" s="593"/>
      <c r="H14" s="593"/>
      <c r="I14" s="594"/>
      <c r="M14" s="12"/>
      <c r="N14" s="12"/>
      <c r="O14" s="12"/>
      <c r="P14" s="12"/>
      <c r="Q14" s="29"/>
      <c r="R14" s="29"/>
      <c r="S14" s="29"/>
    </row>
    <row r="15" spans="1:19">
      <c r="A15" s="11"/>
      <c r="B15" s="11"/>
      <c r="C15" s="13"/>
      <c r="D15" s="13"/>
      <c r="E15" s="13"/>
      <c r="F15" s="13"/>
      <c r="G15" s="13"/>
      <c r="H15" s="10"/>
      <c r="I15" s="10"/>
      <c r="M15" s="12"/>
      <c r="N15" s="12"/>
      <c r="O15" s="12"/>
      <c r="P15" s="12"/>
      <c r="Q15" s="29"/>
      <c r="R15" s="29"/>
      <c r="S15" s="29"/>
    </row>
    <row r="16" spans="1:19" ht="15.75" customHeight="1">
      <c r="A16" s="20"/>
      <c r="B16" s="384"/>
      <c r="C16" s="21"/>
      <c r="D16" s="386" t="s">
        <v>33</v>
      </c>
      <c r="E16" s="318" t="s">
        <v>17</v>
      </c>
      <c r="F16" s="32"/>
      <c r="G16" s="566" t="s">
        <v>17</v>
      </c>
      <c r="H16" s="566"/>
      <c r="I16" s="21"/>
      <c r="M16" s="12"/>
      <c r="N16" s="12"/>
      <c r="O16" s="12"/>
      <c r="P16" s="12"/>
      <c r="Q16" s="29"/>
      <c r="R16" s="29"/>
      <c r="S16" s="29"/>
    </row>
    <row r="17" spans="1:19" ht="15" customHeight="1">
      <c r="A17" s="11"/>
      <c r="B17" s="11"/>
      <c r="D17" s="386" t="s">
        <v>34</v>
      </c>
      <c r="E17" s="287" t="s">
        <v>28</v>
      </c>
      <c r="F17" s="320" t="s">
        <v>469</v>
      </c>
      <c r="G17" s="568" t="s">
        <v>28</v>
      </c>
      <c r="H17" s="568"/>
      <c r="I17" s="243" t="s">
        <v>406</v>
      </c>
      <c r="M17" s="12"/>
      <c r="N17" s="12"/>
      <c r="O17" s="12"/>
      <c r="P17" s="12"/>
      <c r="Q17" s="29"/>
      <c r="R17" s="29"/>
      <c r="S17" s="29"/>
    </row>
    <row r="18" spans="1:19">
      <c r="A18" s="11"/>
      <c r="B18" s="11"/>
      <c r="D18" s="386" t="s">
        <v>35</v>
      </c>
      <c r="E18" s="287" t="s">
        <v>29</v>
      </c>
      <c r="F18" s="320" t="s">
        <v>469</v>
      </c>
      <c r="G18" s="568" t="s">
        <v>29</v>
      </c>
      <c r="H18" s="568"/>
      <c r="I18" s="243" t="s">
        <v>406</v>
      </c>
      <c r="M18" s="12"/>
      <c r="N18" s="12"/>
      <c r="O18" s="12"/>
      <c r="P18" s="12"/>
      <c r="Q18" s="29"/>
      <c r="R18" s="29"/>
      <c r="S18" s="29"/>
    </row>
    <row r="19" spans="1:19">
      <c r="A19" s="20"/>
      <c r="B19" s="21"/>
      <c r="C19" s="183"/>
      <c r="D19" s="386" t="s">
        <v>59</v>
      </c>
      <c r="E19" s="287" t="s">
        <v>18</v>
      </c>
      <c r="F19" s="320" t="s">
        <v>469</v>
      </c>
      <c r="G19" s="567" t="s">
        <v>18</v>
      </c>
      <c r="H19" s="567"/>
      <c r="I19" s="372" t="s">
        <v>514</v>
      </c>
      <c r="J19" s="361"/>
      <c r="K19" s="361"/>
      <c r="M19" s="12"/>
      <c r="N19" s="12"/>
      <c r="O19" s="12"/>
      <c r="P19" s="12"/>
      <c r="Q19" s="29"/>
      <c r="R19" s="29"/>
      <c r="S19" s="29"/>
    </row>
    <row r="20" spans="1:19">
      <c r="A20" s="14"/>
      <c r="B20" s="14"/>
      <c r="C20" s="183"/>
      <c r="D20" s="183"/>
      <c r="E20" s="287" t="s">
        <v>30</v>
      </c>
      <c r="F20" s="320" t="s">
        <v>469</v>
      </c>
      <c r="G20" s="567" t="s">
        <v>30</v>
      </c>
      <c r="H20" s="567"/>
      <c r="I20" s="372" t="s">
        <v>515</v>
      </c>
      <c r="J20" s="361"/>
      <c r="K20" s="361"/>
      <c r="M20" s="29"/>
      <c r="N20" s="29"/>
      <c r="O20" s="29"/>
      <c r="P20" s="29"/>
      <c r="Q20" s="29"/>
      <c r="R20" s="29"/>
      <c r="S20" s="29"/>
    </row>
    <row r="21" spans="1:19">
      <c r="A21" s="18"/>
      <c r="B21" s="14"/>
      <c r="C21" s="36"/>
      <c r="D21" s="242" t="s">
        <v>405</v>
      </c>
      <c r="E21" s="287" t="s">
        <v>60</v>
      </c>
      <c r="F21" s="320" t="s">
        <v>469</v>
      </c>
      <c r="G21" s="567" t="s">
        <v>60</v>
      </c>
      <c r="H21" s="567"/>
      <c r="I21" s="373" t="s">
        <v>516</v>
      </c>
      <c r="J21" s="361"/>
      <c r="K21" s="361"/>
      <c r="M21" s="29"/>
      <c r="N21" s="29"/>
      <c r="O21" s="29"/>
      <c r="P21" s="29"/>
      <c r="Q21" s="29"/>
      <c r="R21" s="29"/>
      <c r="S21" s="29"/>
    </row>
    <row r="22" spans="1:19" ht="15.75">
      <c r="A22" s="18"/>
      <c r="B22" s="14"/>
      <c r="C22" s="36"/>
      <c r="D22" s="36"/>
      <c r="E22" s="15"/>
      <c r="G22" s="374"/>
      <c r="H22" s="361"/>
      <c r="I22" s="375"/>
      <c r="J22" s="361"/>
      <c r="K22" s="361"/>
      <c r="M22" s="29"/>
      <c r="N22" s="29"/>
      <c r="O22" s="29"/>
      <c r="P22" s="29"/>
      <c r="Q22" s="29"/>
      <c r="R22" s="29"/>
      <c r="S22" s="29"/>
    </row>
    <row r="23" spans="1:19">
      <c r="A23" s="19"/>
      <c r="B23" s="8"/>
      <c r="C23" s="8"/>
      <c r="D23" s="183"/>
      <c r="E23" s="183"/>
      <c r="F23" s="12"/>
      <c r="G23" s="12"/>
      <c r="H23" s="12"/>
      <c r="I23" s="8"/>
      <c r="K23" s="29"/>
      <c r="L23" s="29"/>
      <c r="M23" s="29"/>
      <c r="N23" s="29"/>
      <c r="O23" s="29"/>
      <c r="P23" s="29"/>
      <c r="Q23" s="29"/>
      <c r="R23" s="29"/>
      <c r="S23" s="29"/>
    </row>
    <row r="24" spans="1:19">
      <c r="A24" s="291" t="s">
        <v>444</v>
      </c>
      <c r="B24" s="16"/>
      <c r="C24" s="16"/>
      <c r="F24" s="12"/>
      <c r="G24" s="12"/>
      <c r="H24" s="12"/>
      <c r="I24" s="16"/>
    </row>
    <row r="25" spans="1:19" ht="42.6" customHeight="1">
      <c r="A25" s="565" t="s">
        <v>785</v>
      </c>
      <c r="B25" s="565"/>
      <c r="C25" s="565"/>
      <c r="D25" s="565"/>
      <c r="E25" s="565"/>
      <c r="F25" s="565"/>
      <c r="G25" s="565"/>
      <c r="H25" s="565"/>
      <c r="I25" s="565"/>
    </row>
    <row r="26" spans="1:19">
      <c r="A26" s="10"/>
      <c r="B26" s="10"/>
      <c r="C26" s="10"/>
      <c r="F26" s="12"/>
      <c r="G26" s="12"/>
      <c r="H26" s="12"/>
      <c r="I26" s="10"/>
    </row>
    <row r="27" spans="1:19">
      <c r="A27" s="7"/>
      <c r="B27" s="8"/>
      <c r="C27" s="8"/>
      <c r="D27" s="44"/>
      <c r="F27" s="12"/>
      <c r="G27" s="12"/>
      <c r="H27" s="12"/>
      <c r="I27" s="8"/>
    </row>
    <row r="28" spans="1:19">
      <c r="A28" s="16"/>
      <c r="B28" s="16"/>
      <c r="C28" s="16"/>
      <c r="D28" s="16"/>
      <c r="E28" s="16"/>
      <c r="F28" s="16"/>
      <c r="G28" s="16"/>
      <c r="H28" s="16"/>
      <c r="I28" s="16"/>
    </row>
    <row r="29" spans="1:19">
      <c r="A29" s="16"/>
      <c r="B29" s="16"/>
      <c r="C29" s="16"/>
      <c r="D29" s="16"/>
      <c r="E29" s="16"/>
      <c r="F29" s="16"/>
      <c r="G29" s="16"/>
      <c r="H29" s="16"/>
      <c r="I29" s="16"/>
    </row>
    <row r="30" spans="1:19">
      <c r="A30" s="17"/>
      <c r="B30" s="17"/>
      <c r="C30" s="17"/>
      <c r="D30" s="17"/>
      <c r="E30" s="17"/>
      <c r="F30" s="17"/>
      <c r="G30" s="17"/>
      <c r="H30" s="17"/>
      <c r="I30" s="17"/>
    </row>
    <row r="31" spans="1:19">
      <c r="A31" s="17"/>
      <c r="B31" s="17"/>
      <c r="C31" s="17"/>
      <c r="D31" s="17"/>
      <c r="E31" s="17"/>
      <c r="F31" s="17"/>
      <c r="G31" s="17"/>
      <c r="H31" s="17"/>
      <c r="I31" s="17"/>
    </row>
    <row r="32" spans="1:19">
      <c r="A32" s="17"/>
      <c r="B32" s="17"/>
      <c r="C32" s="17"/>
      <c r="D32" s="17"/>
      <c r="E32" s="17"/>
      <c r="F32" s="17"/>
      <c r="G32" s="17"/>
      <c r="H32" s="17"/>
      <c r="I32" s="17"/>
    </row>
    <row r="33" spans="1:9">
      <c r="A33" s="5"/>
      <c r="B33" s="5"/>
      <c r="C33" s="5"/>
      <c r="D33" s="5"/>
      <c r="E33" s="5"/>
      <c r="F33" s="5"/>
      <c r="G33" s="5"/>
      <c r="H33" s="5"/>
      <c r="I33" s="5"/>
    </row>
    <row r="34" spans="1:9">
      <c r="A34" s="5"/>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sheetData>
  <mergeCells count="28">
    <mergeCell ref="A14:I14"/>
    <mergeCell ref="E13:F13"/>
    <mergeCell ref="G13:I13"/>
    <mergeCell ref="A13:D13"/>
    <mergeCell ref="B11:C11"/>
    <mergeCell ref="G12:I12"/>
    <mergeCell ref="E12:F12"/>
    <mergeCell ref="B8:D8"/>
    <mergeCell ref="G7:H7"/>
    <mergeCell ref="G8:H8"/>
    <mergeCell ref="G11:H11"/>
    <mergeCell ref="G5:I5"/>
    <mergeCell ref="B9:D9"/>
    <mergeCell ref="G9:H9"/>
    <mergeCell ref="A3:I3"/>
    <mergeCell ref="G6:H6"/>
    <mergeCell ref="A7:D7"/>
    <mergeCell ref="A4:I4"/>
    <mergeCell ref="A6:D6"/>
    <mergeCell ref="A5:D5"/>
    <mergeCell ref="E5:F5"/>
    <mergeCell ref="A25:I25"/>
    <mergeCell ref="G16:H16"/>
    <mergeCell ref="G21:H21"/>
    <mergeCell ref="G20:H20"/>
    <mergeCell ref="G19:H19"/>
    <mergeCell ref="G18:H18"/>
    <mergeCell ref="G17:H17"/>
  </mergeCells>
  <pageMargins left="0.5" right="0.5" top="0.75" bottom="0.75" header="0.3" footer="0.3"/>
  <pageSetup scale="95"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93191" r:id="rId4" name="Check Box 7">
              <controlPr defaultSize="0" autoFill="0" autoLine="0" autoPict="0" altText="">
                <anchor moveWithCells="1">
                  <from>
                    <xdr:col>0</xdr:col>
                    <xdr:colOff>85725</xdr:colOff>
                    <xdr:row>6</xdr:row>
                    <xdr:rowOff>219075</xdr:rowOff>
                  </from>
                  <to>
                    <xdr:col>0</xdr:col>
                    <xdr:colOff>295275</xdr:colOff>
                    <xdr:row>8</xdr:row>
                    <xdr:rowOff>28575</xdr:rowOff>
                  </to>
                </anchor>
              </controlPr>
            </control>
          </mc:Choice>
        </mc:AlternateContent>
        <mc:AlternateContent xmlns:mc="http://schemas.openxmlformats.org/markup-compatibility/2006">
          <mc:Choice Requires="x14">
            <control shapeId="93192" r:id="rId5" name="Check Box 8">
              <controlPr defaultSize="0" autoFill="0" autoLine="0" autoPict="0" altText="">
                <anchor moveWithCells="1">
                  <from>
                    <xdr:col>0</xdr:col>
                    <xdr:colOff>85725</xdr:colOff>
                    <xdr:row>9</xdr:row>
                    <xdr:rowOff>180975</xdr:rowOff>
                  </from>
                  <to>
                    <xdr:col>0</xdr:col>
                    <xdr:colOff>295275</xdr:colOff>
                    <xdr:row>11</xdr:row>
                    <xdr:rowOff>28575</xdr:rowOff>
                  </to>
                </anchor>
              </controlPr>
            </control>
          </mc:Choice>
        </mc:AlternateContent>
        <mc:AlternateContent xmlns:mc="http://schemas.openxmlformats.org/markup-compatibility/2006">
          <mc:Choice Requires="x14">
            <control shapeId="93195" r:id="rId6" name="Drop Down 11">
              <controlPr defaultSize="0" autoLine="0" autoPict="0">
                <anchor moveWithCells="1">
                  <from>
                    <xdr:col>4</xdr:col>
                    <xdr:colOff>28575</xdr:colOff>
                    <xdr:row>7</xdr:row>
                    <xdr:rowOff>9525</xdr:rowOff>
                  </from>
                  <to>
                    <xdr:col>4</xdr:col>
                    <xdr:colOff>1381125</xdr:colOff>
                    <xdr:row>7</xdr:row>
                    <xdr:rowOff>180975</xdr:rowOff>
                  </to>
                </anchor>
              </controlPr>
            </control>
          </mc:Choice>
        </mc:AlternateContent>
        <mc:AlternateContent xmlns:mc="http://schemas.openxmlformats.org/markup-compatibility/2006">
          <mc:Choice Requires="x14">
            <control shapeId="93196" r:id="rId7" name="Drop Down 12">
              <controlPr defaultSize="0" autoLine="0" autoPict="0">
                <anchor moveWithCells="1">
                  <from>
                    <xdr:col>6</xdr:col>
                    <xdr:colOff>28575</xdr:colOff>
                    <xdr:row>7</xdr:row>
                    <xdr:rowOff>9525</xdr:rowOff>
                  </from>
                  <to>
                    <xdr:col>7</xdr:col>
                    <xdr:colOff>314325</xdr:colOff>
                    <xdr:row>7</xdr:row>
                    <xdr:rowOff>180975</xdr:rowOff>
                  </to>
                </anchor>
              </controlPr>
            </control>
          </mc:Choice>
        </mc:AlternateContent>
        <mc:AlternateContent xmlns:mc="http://schemas.openxmlformats.org/markup-compatibility/2006">
          <mc:Choice Requires="x14">
            <control shapeId="93197" r:id="rId8" name="Drop Down 13">
              <controlPr defaultSize="0" autoLine="0" autoPict="0">
                <anchor moveWithCells="1">
                  <from>
                    <xdr:col>4</xdr:col>
                    <xdr:colOff>28575</xdr:colOff>
                    <xdr:row>10</xdr:row>
                    <xdr:rowOff>9525</xdr:rowOff>
                  </from>
                  <to>
                    <xdr:col>4</xdr:col>
                    <xdr:colOff>1381125</xdr:colOff>
                    <xdr:row>10</xdr:row>
                    <xdr:rowOff>180975</xdr:rowOff>
                  </to>
                </anchor>
              </controlPr>
            </control>
          </mc:Choice>
        </mc:AlternateContent>
        <mc:AlternateContent xmlns:mc="http://schemas.openxmlformats.org/markup-compatibility/2006">
          <mc:Choice Requires="x14">
            <control shapeId="93198" r:id="rId9" name="Drop Down 14">
              <controlPr defaultSize="0" autoLine="0" autoPict="0">
                <anchor moveWithCells="1">
                  <from>
                    <xdr:col>6</xdr:col>
                    <xdr:colOff>28575</xdr:colOff>
                    <xdr:row>10</xdr:row>
                    <xdr:rowOff>9525</xdr:rowOff>
                  </from>
                  <to>
                    <xdr:col>7</xdr:col>
                    <xdr:colOff>314325</xdr:colOff>
                    <xdr:row>10</xdr:row>
                    <xdr:rowOff>180975</xdr:rowOff>
                  </to>
                </anchor>
              </controlPr>
            </control>
          </mc:Choice>
        </mc:AlternateContent>
        <mc:AlternateContent xmlns:mc="http://schemas.openxmlformats.org/markup-compatibility/2006">
          <mc:Choice Requires="x14">
            <control shapeId="93203" r:id="rId10" name="Check Box 19">
              <controlPr defaultSize="0" autoFill="0" autoLine="0" autoPict="0" altText="">
                <anchor moveWithCells="1">
                  <from>
                    <xdr:col>0</xdr:col>
                    <xdr:colOff>85725</xdr:colOff>
                    <xdr:row>8</xdr:row>
                    <xdr:rowOff>0</xdr:rowOff>
                  </from>
                  <to>
                    <xdr:col>0</xdr:col>
                    <xdr:colOff>295275</xdr:colOff>
                    <xdr:row>8</xdr:row>
                    <xdr:rowOff>228600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R23"/>
  <sheetViews>
    <sheetView showGridLines="0" zoomScale="85" zoomScaleNormal="85" workbookViewId="0">
      <selection activeCell="A20" sqref="A20:R22"/>
    </sheetView>
  </sheetViews>
  <sheetFormatPr defaultColWidth="10" defaultRowHeight="12.75"/>
  <cols>
    <col min="1" max="1" width="15.42578125" style="82" customWidth="1"/>
    <col min="2" max="5" width="10.85546875" style="82" customWidth="1"/>
    <col min="6" max="6" width="3.85546875" style="82" customWidth="1"/>
    <col min="7" max="7" width="11" style="82" customWidth="1"/>
    <col min="8" max="8" width="4" style="82" customWidth="1"/>
    <col min="9" max="9" width="11" style="82" customWidth="1"/>
    <col min="10" max="10" width="11.42578125" style="82" customWidth="1"/>
    <col min="11" max="11" width="3.140625" style="82" customWidth="1"/>
    <col min="12" max="12" width="11.85546875" style="82" customWidth="1"/>
    <col min="13" max="13" width="3.140625" style="82" customWidth="1"/>
    <col min="14" max="14" width="21" style="82" customWidth="1"/>
    <col min="15" max="16384" width="10" style="82"/>
  </cols>
  <sheetData>
    <row r="1" spans="1:14" s="66" customFormat="1" ht="15">
      <c r="A1" s="74"/>
      <c r="B1" s="66" t="s">
        <v>198</v>
      </c>
      <c r="C1" s="75"/>
      <c r="E1" s="302"/>
      <c r="J1" s="77"/>
      <c r="K1" s="77"/>
      <c r="L1" s="66" t="s">
        <v>201</v>
      </c>
    </row>
    <row r="3" spans="1:14" s="81" customFormat="1" ht="15.95" customHeight="1">
      <c r="A3" s="78"/>
      <c r="B3" s="79"/>
      <c r="C3" s="79"/>
      <c r="D3" s="79"/>
      <c r="E3" s="79"/>
      <c r="F3" s="79"/>
      <c r="G3" s="79"/>
      <c r="H3" s="79"/>
      <c r="I3" s="79"/>
      <c r="J3" s="79"/>
      <c r="K3" s="79"/>
      <c r="L3" s="79"/>
      <c r="M3" s="79"/>
      <c r="N3" s="80"/>
    </row>
    <row r="4" spans="1:14" ht="17.100000000000001" customHeight="1">
      <c r="A4" s="624" t="s">
        <v>61</v>
      </c>
      <c r="B4" s="625"/>
      <c r="C4" s="625"/>
      <c r="D4" s="625"/>
      <c r="E4" s="625"/>
      <c r="F4" s="625"/>
      <c r="G4" s="625"/>
      <c r="H4" s="625"/>
      <c r="I4" s="625"/>
      <c r="J4" s="625"/>
      <c r="K4" s="625"/>
      <c r="L4" s="625"/>
      <c r="M4" s="625"/>
      <c r="N4" s="625"/>
    </row>
    <row r="5" spans="1:14" ht="35.1" customHeight="1">
      <c r="A5" s="626" t="s">
        <v>805</v>
      </c>
      <c r="B5" s="626"/>
      <c r="C5" s="626"/>
      <c r="D5" s="626"/>
      <c r="E5" s="626"/>
      <c r="F5" s="626"/>
      <c r="G5" s="626"/>
      <c r="H5" s="626"/>
      <c r="I5" s="626"/>
      <c r="J5" s="626"/>
      <c r="K5" s="626"/>
      <c r="L5" s="626"/>
      <c r="M5" s="626"/>
      <c r="N5" s="626"/>
    </row>
    <row r="6" spans="1:14" ht="15.95" customHeight="1">
      <c r="A6" s="627" t="s">
        <v>204</v>
      </c>
      <c r="B6" s="628" t="s">
        <v>456</v>
      </c>
      <c r="C6" s="629"/>
      <c r="D6" s="629"/>
      <c r="E6" s="629"/>
      <c r="F6" s="629"/>
      <c r="G6" s="630"/>
      <c r="H6" s="621" t="s">
        <v>452</v>
      </c>
      <c r="I6" s="628" t="s">
        <v>500</v>
      </c>
      <c r="J6" s="629"/>
      <c r="K6" s="629"/>
      <c r="L6" s="630"/>
      <c r="M6" s="323"/>
      <c r="N6" s="304" t="s">
        <v>86</v>
      </c>
    </row>
    <row r="7" spans="1:14" ht="15.95" customHeight="1">
      <c r="A7" s="627"/>
      <c r="B7" s="253" t="s">
        <v>123</v>
      </c>
      <c r="C7" s="253" t="s">
        <v>124</v>
      </c>
      <c r="D7" s="253" t="s">
        <v>125</v>
      </c>
      <c r="E7" s="253" t="s">
        <v>126</v>
      </c>
      <c r="F7" s="617" t="s">
        <v>19</v>
      </c>
      <c r="G7" s="254" t="s">
        <v>127</v>
      </c>
      <c r="H7" s="622"/>
      <c r="I7" s="300" t="s">
        <v>137</v>
      </c>
      <c r="J7" s="253" t="s">
        <v>138</v>
      </c>
      <c r="K7" s="614" t="s">
        <v>19</v>
      </c>
      <c r="L7" s="253" t="s">
        <v>139</v>
      </c>
      <c r="M7" s="324"/>
      <c r="N7" s="254" t="s">
        <v>140</v>
      </c>
    </row>
    <row r="8" spans="1:14" ht="15.95" customHeight="1">
      <c r="A8" s="627"/>
      <c r="B8" s="614" t="s">
        <v>202</v>
      </c>
      <c r="C8" s="614" t="s">
        <v>203</v>
      </c>
      <c r="D8" s="614" t="s">
        <v>577</v>
      </c>
      <c r="E8" s="614" t="s">
        <v>458</v>
      </c>
      <c r="F8" s="618"/>
      <c r="G8" s="608" t="s">
        <v>455</v>
      </c>
      <c r="H8" s="622"/>
      <c r="I8" s="603" t="s">
        <v>459</v>
      </c>
      <c r="J8" s="322" t="s">
        <v>457</v>
      </c>
      <c r="K8" s="616"/>
      <c r="L8" s="605" t="s">
        <v>499</v>
      </c>
      <c r="M8" s="324"/>
      <c r="N8" s="602" t="s">
        <v>578</v>
      </c>
    </row>
    <row r="9" spans="1:14" s="83" customFormat="1" ht="69" customHeight="1">
      <c r="A9" s="627"/>
      <c r="B9" s="615"/>
      <c r="C9" s="615"/>
      <c r="D9" s="615"/>
      <c r="E9" s="615"/>
      <c r="F9" s="618"/>
      <c r="G9" s="609"/>
      <c r="H9" s="622"/>
      <c r="I9" s="604"/>
      <c r="J9" s="305" t="s">
        <v>460</v>
      </c>
      <c r="K9" s="616"/>
      <c r="L9" s="606"/>
      <c r="M9" s="324"/>
      <c r="N9" s="602"/>
    </row>
    <row r="10" spans="1:14" s="83" customFormat="1" ht="15.75" customHeight="1">
      <c r="A10" s="627"/>
      <c r="B10" s="305" t="s">
        <v>136</v>
      </c>
      <c r="C10" s="305" t="s">
        <v>136</v>
      </c>
      <c r="D10" s="322" t="s">
        <v>135</v>
      </c>
      <c r="E10" s="322" t="s">
        <v>134</v>
      </c>
      <c r="F10" s="619"/>
      <c r="G10" s="610"/>
      <c r="H10" s="623"/>
      <c r="I10" s="299" t="s">
        <v>177</v>
      </c>
      <c r="J10" s="322" t="s">
        <v>512</v>
      </c>
      <c r="K10" s="615"/>
      <c r="L10" s="607"/>
      <c r="M10" s="324"/>
      <c r="N10" s="602"/>
    </row>
    <row r="11" spans="1:14" s="81" customFormat="1" ht="37.35" customHeight="1">
      <c r="A11" s="255" t="s">
        <v>453</v>
      </c>
      <c r="B11" s="185">
        <f>'I. Power Allowance'!G10</f>
        <v>0</v>
      </c>
      <c r="C11" s="185">
        <f>'I. Power Allowance'!G10</f>
        <v>0</v>
      </c>
      <c r="D11" s="185" t="str">
        <f>'J. ACM Qualifying System'!D12</f>
        <v>sum of Total Additional Allowance for whole table</v>
      </c>
      <c r="E11" s="185" t="e">
        <f>'K. Tailored Method'!H16</f>
        <v>#VALUE!</v>
      </c>
      <c r="F11" s="184" t="s">
        <v>19</v>
      </c>
      <c r="G11" s="293" t="e">
        <f>B11+C11+D11+E11+#REF!</f>
        <v>#VALUE!</v>
      </c>
      <c r="H11" s="301" t="s">
        <v>452</v>
      </c>
      <c r="I11" s="185">
        <f>'F. Lighting Schedule'!M10</f>
        <v>0</v>
      </c>
      <c r="J11" s="185">
        <f>'P. PAFs'!Q13</f>
        <v>0</v>
      </c>
      <c r="K11" s="306" t="s">
        <v>19</v>
      </c>
      <c r="L11" s="293">
        <f>I11-J11</f>
        <v>0</v>
      </c>
      <c r="M11" s="324"/>
      <c r="N11" s="292" t="e">
        <f>IF(G11&gt;=L11, "COMPLIES", "DOES NOT COMPLY")</f>
        <v>#VALUE!</v>
      </c>
    </row>
    <row r="12" spans="1:14" ht="39" customHeight="1">
      <c r="A12" s="256" t="s">
        <v>454</v>
      </c>
      <c r="B12" s="185">
        <f>'I. Power Allowance'!G17</f>
        <v>0</v>
      </c>
      <c r="C12" s="185">
        <f>'I. Power Allowance'!G17</f>
        <v>0</v>
      </c>
      <c r="D12" s="185" t="str">
        <f>'J. ACM Qualifying System'!D20</f>
        <v>sum of Total Additional Allowance for whole table</v>
      </c>
      <c r="E12" s="185" t="e">
        <f>'K. Tailored Method'!H29</f>
        <v>#VALUE!</v>
      </c>
      <c r="F12" s="184" t="s">
        <v>19</v>
      </c>
      <c r="G12" s="293" t="e">
        <f>B12+C12+D12+E12</f>
        <v>#VALUE!</v>
      </c>
      <c r="H12" s="301" t="s">
        <v>452</v>
      </c>
      <c r="I12" s="185">
        <f>'F. Lighting Schedule'!M17</f>
        <v>0</v>
      </c>
      <c r="J12" s="185">
        <f>'P. PAFs'!Q22</f>
        <v>0</v>
      </c>
      <c r="K12" s="306" t="s">
        <v>19</v>
      </c>
      <c r="L12" s="293">
        <f>I12-J12</f>
        <v>0</v>
      </c>
      <c r="M12" s="325"/>
      <c r="N12" s="292" t="e">
        <f>IF(G12&gt;=L12, "COMPLIES", "DOES NOT COMPLY")</f>
        <v>#VALUE!</v>
      </c>
    </row>
    <row r="13" spans="1:14" ht="17.100000000000001" customHeight="1">
      <c r="A13" s="611" t="s">
        <v>118</v>
      </c>
      <c r="B13" s="612"/>
      <c r="C13" s="612"/>
      <c r="D13" s="612"/>
      <c r="E13" s="612"/>
      <c r="F13" s="612"/>
      <c r="G13" s="612"/>
      <c r="H13" s="612"/>
      <c r="I13" s="612"/>
      <c r="J13" s="612"/>
      <c r="K13" s="303"/>
      <c r="L13" s="613" t="s">
        <v>131</v>
      </c>
      <c r="M13" s="613"/>
      <c r="N13" s="613"/>
    </row>
    <row r="14" spans="1:14" ht="17.25" customHeight="1">
      <c r="A14" s="611" t="s">
        <v>513</v>
      </c>
      <c r="B14" s="612"/>
      <c r="C14" s="612"/>
      <c r="D14" s="612"/>
      <c r="E14" s="612"/>
      <c r="F14" s="612"/>
      <c r="G14" s="612"/>
      <c r="H14" s="612"/>
      <c r="I14" s="612"/>
      <c r="J14" s="612"/>
      <c r="K14" s="303"/>
      <c r="L14" s="620" t="s">
        <v>132</v>
      </c>
      <c r="M14" s="620"/>
      <c r="N14" s="620"/>
    </row>
    <row r="15" spans="1:14" ht="15.95" customHeight="1">
      <c r="A15" s="133"/>
      <c r="B15" s="134"/>
      <c r="C15" s="134"/>
      <c r="D15" s="134"/>
      <c r="E15" s="134"/>
      <c r="F15" s="134"/>
      <c r="G15" s="134"/>
      <c r="H15" s="134"/>
      <c r="I15" s="134"/>
      <c r="J15" s="134"/>
      <c r="K15" s="134"/>
      <c r="L15" s="134"/>
      <c r="M15" s="134"/>
      <c r="N15" s="135"/>
    </row>
    <row r="16" spans="1:14" ht="0.95" customHeight="1">
      <c r="A16" s="84"/>
      <c r="B16" s="84"/>
      <c r="C16" s="84"/>
      <c r="D16" s="84"/>
      <c r="E16" s="84"/>
      <c r="F16" s="84"/>
      <c r="G16" s="84"/>
      <c r="H16" s="84"/>
      <c r="I16" s="84"/>
      <c r="J16" s="84"/>
      <c r="K16" s="84"/>
      <c r="L16" s="84"/>
      <c r="M16" s="84"/>
      <c r="N16" s="84"/>
    </row>
    <row r="17" spans="1:18" ht="12.95" customHeight="1">
      <c r="A17" s="85"/>
      <c r="B17" s="85"/>
      <c r="C17" s="85"/>
      <c r="D17" s="85"/>
      <c r="E17" s="85"/>
      <c r="F17" s="84"/>
      <c r="G17" s="84"/>
      <c r="H17" s="84"/>
      <c r="I17" s="84"/>
      <c r="J17" s="85"/>
      <c r="K17" s="85"/>
      <c r="L17" s="84"/>
      <c r="M17" s="84"/>
      <c r="N17" s="84"/>
    </row>
    <row r="18" spans="1:18">
      <c r="A18" s="311"/>
      <c r="B18" s="84"/>
      <c r="C18" s="84"/>
      <c r="D18" s="84"/>
      <c r="E18" s="84"/>
      <c r="F18" s="84"/>
      <c r="G18" s="84"/>
      <c r="H18" s="84"/>
      <c r="I18" s="84"/>
      <c r="J18" s="84"/>
      <c r="K18" s="84"/>
      <c r="L18" s="84"/>
      <c r="M18" s="84"/>
      <c r="N18" s="84"/>
    </row>
    <row r="19" spans="1:18">
      <c r="A19" s="291" t="s">
        <v>444</v>
      </c>
      <c r="B19" s="84"/>
      <c r="C19" s="84"/>
      <c r="D19" s="84"/>
      <c r="E19" s="84"/>
      <c r="F19" s="84"/>
      <c r="G19" s="84"/>
      <c r="H19" s="84"/>
      <c r="I19" s="84"/>
      <c r="J19" s="84"/>
      <c r="K19" s="84"/>
      <c r="L19" s="84"/>
      <c r="M19" s="84"/>
      <c r="N19" s="84"/>
    </row>
    <row r="20" spans="1:18" ht="15" customHeight="1">
      <c r="A20" s="601" t="s">
        <v>804</v>
      </c>
      <c r="B20" s="601"/>
      <c r="C20" s="601"/>
      <c r="D20" s="601"/>
      <c r="E20" s="601"/>
      <c r="F20" s="601"/>
      <c r="G20" s="601"/>
      <c r="H20" s="601"/>
      <c r="I20" s="601"/>
      <c r="J20" s="601"/>
      <c r="K20" s="601"/>
      <c r="L20" s="601"/>
      <c r="M20" s="601"/>
      <c r="N20" s="601"/>
      <c r="O20" s="601"/>
      <c r="P20" s="601"/>
      <c r="Q20" s="601"/>
      <c r="R20" s="601"/>
    </row>
    <row r="21" spans="1:18">
      <c r="A21" s="601"/>
      <c r="B21" s="601"/>
      <c r="C21" s="601"/>
      <c r="D21" s="601"/>
      <c r="E21" s="601"/>
      <c r="F21" s="601"/>
      <c r="G21" s="601"/>
      <c r="H21" s="601"/>
      <c r="I21" s="601"/>
      <c r="J21" s="601"/>
      <c r="K21" s="601"/>
      <c r="L21" s="601"/>
      <c r="M21" s="601"/>
      <c r="N21" s="601"/>
      <c r="O21" s="601"/>
      <c r="P21" s="601"/>
      <c r="Q21" s="601"/>
      <c r="R21" s="601"/>
    </row>
    <row r="22" spans="1:18" ht="29.1" customHeight="1">
      <c r="A22" s="601"/>
      <c r="B22" s="601"/>
      <c r="C22" s="601"/>
      <c r="D22" s="601"/>
      <c r="E22" s="601"/>
      <c r="F22" s="601"/>
      <c r="G22" s="601"/>
      <c r="H22" s="601"/>
      <c r="I22" s="601"/>
      <c r="J22" s="601"/>
      <c r="K22" s="601"/>
      <c r="L22" s="601"/>
      <c r="M22" s="601"/>
      <c r="N22" s="601"/>
      <c r="O22" s="601"/>
      <c r="P22" s="601"/>
      <c r="Q22" s="601"/>
      <c r="R22" s="601"/>
    </row>
    <row r="23" spans="1:18" ht="15.75">
      <c r="B23" s="86"/>
    </row>
  </sheetData>
  <mergeCells count="21">
    <mergeCell ref="A4:N4"/>
    <mergeCell ref="A5:N5"/>
    <mergeCell ref="A6:A10"/>
    <mergeCell ref="B8:B9"/>
    <mergeCell ref="B6:G6"/>
    <mergeCell ref="I6:L6"/>
    <mergeCell ref="A20:R22"/>
    <mergeCell ref="N8:N10"/>
    <mergeCell ref="I8:I9"/>
    <mergeCell ref="L8:L10"/>
    <mergeCell ref="G8:G10"/>
    <mergeCell ref="A13:J13"/>
    <mergeCell ref="L13:N13"/>
    <mergeCell ref="C8:C9"/>
    <mergeCell ref="D8:D9"/>
    <mergeCell ref="E8:E9"/>
    <mergeCell ref="K7:K10"/>
    <mergeCell ref="F7:F10"/>
    <mergeCell ref="A14:J14"/>
    <mergeCell ref="L14:N14"/>
    <mergeCell ref="H6:H10"/>
  </mergeCells>
  <pageMargins left="0.25" right="0.25" top="0.75" bottom="0.75" header="0.3" footer="0.3"/>
  <pageSetup scale="93" fitToHeight="0"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Q22"/>
  <sheetViews>
    <sheetView showGridLines="0" topLeftCell="A10" zoomScale="85" zoomScaleNormal="85" workbookViewId="0">
      <selection activeCell="A17" sqref="A17:P17"/>
    </sheetView>
  </sheetViews>
  <sheetFormatPr defaultRowHeight="15"/>
  <cols>
    <col min="1" max="1" width="4.85546875" customWidth="1"/>
    <col min="2" max="4" width="10.85546875" customWidth="1"/>
    <col min="5" max="6" width="12.85546875" customWidth="1"/>
    <col min="7" max="7" width="4.85546875" customWidth="1"/>
    <col min="8" max="8" width="3.85546875" customWidth="1"/>
    <col min="9" max="9" width="25.85546875" customWidth="1"/>
    <col min="10" max="10" width="3.85546875" customWidth="1"/>
    <col min="11" max="11" width="24.85546875" customWidth="1"/>
  </cols>
  <sheetData>
    <row r="1" spans="1:16" s="44" customFormat="1">
      <c r="A1" s="46"/>
      <c r="B1" s="44" t="s">
        <v>198</v>
      </c>
      <c r="D1" s="47"/>
      <c r="E1" s="44" t="s">
        <v>199</v>
      </c>
      <c r="G1" s="132"/>
      <c r="H1" s="44" t="s">
        <v>200</v>
      </c>
      <c r="J1" s="48"/>
      <c r="K1" s="44" t="s">
        <v>201</v>
      </c>
    </row>
    <row r="2" spans="1:16">
      <c r="A2" s="5"/>
      <c r="B2" s="5"/>
      <c r="C2" s="5"/>
      <c r="D2" s="5"/>
      <c r="E2" s="5"/>
      <c r="F2" s="5"/>
      <c r="G2" s="5"/>
      <c r="H2" s="5"/>
      <c r="I2" s="5"/>
      <c r="J2" s="5"/>
      <c r="K2" s="5"/>
    </row>
    <row r="3" spans="1:16" ht="15" customHeight="1">
      <c r="A3" s="559" t="s">
        <v>63</v>
      </c>
      <c r="B3" s="560"/>
      <c r="C3" s="560"/>
      <c r="D3" s="560"/>
      <c r="E3" s="560"/>
      <c r="F3" s="560"/>
      <c r="G3" s="560"/>
      <c r="H3" s="560"/>
      <c r="I3" s="560"/>
      <c r="J3" s="560"/>
      <c r="K3" s="561"/>
    </row>
    <row r="4" spans="1:16" ht="15" customHeight="1">
      <c r="A4" s="573" t="s">
        <v>133</v>
      </c>
      <c r="B4" s="574"/>
      <c r="C4" s="574"/>
      <c r="D4" s="574"/>
      <c r="E4" s="574"/>
      <c r="F4" s="574"/>
      <c r="G4" s="574"/>
      <c r="H4" s="574"/>
      <c r="I4" s="574"/>
      <c r="J4" s="574"/>
      <c r="K4" s="575"/>
    </row>
    <row r="5" spans="1:16" ht="15" customHeight="1">
      <c r="A5" s="632"/>
      <c r="B5" s="633"/>
      <c r="C5" s="633"/>
      <c r="D5" s="633"/>
      <c r="E5" s="633"/>
      <c r="F5" s="633"/>
      <c r="G5" s="633"/>
      <c r="H5" s="633"/>
      <c r="I5" s="633"/>
      <c r="J5" s="633"/>
      <c r="K5" s="634"/>
    </row>
    <row r="6" spans="1:16">
      <c r="A6" s="635"/>
      <c r="B6" s="636"/>
      <c r="C6" s="636"/>
      <c r="D6" s="636"/>
      <c r="E6" s="636"/>
      <c r="F6" s="636"/>
      <c r="G6" s="636"/>
      <c r="H6" s="636"/>
      <c r="I6" s="636"/>
      <c r="J6" s="636"/>
      <c r="K6" s="637"/>
    </row>
    <row r="7" spans="1:16">
      <c r="A7" s="5"/>
      <c r="B7" s="5"/>
      <c r="C7" s="5"/>
      <c r="D7" s="5"/>
      <c r="E7" s="5"/>
      <c r="F7" s="5"/>
      <c r="G7" s="5"/>
      <c r="H7" s="5"/>
      <c r="I7" s="5"/>
      <c r="J7" s="5"/>
      <c r="K7" s="5"/>
    </row>
    <row r="8" spans="1:16">
      <c r="A8" s="244" t="s">
        <v>472</v>
      </c>
      <c r="B8" s="244"/>
      <c r="C8" s="5"/>
      <c r="D8" s="5"/>
      <c r="E8" s="5"/>
      <c r="F8" s="5"/>
      <c r="G8" s="5"/>
      <c r="H8" s="5"/>
      <c r="I8" s="5"/>
      <c r="J8" s="5"/>
      <c r="K8" s="5"/>
    </row>
    <row r="9" spans="1:16">
      <c r="A9" s="244" t="s">
        <v>407</v>
      </c>
      <c r="B9" s="244"/>
      <c r="C9" s="5"/>
      <c r="D9" s="5"/>
      <c r="E9" s="5"/>
      <c r="F9" s="5"/>
      <c r="G9" s="5"/>
      <c r="H9" s="5"/>
      <c r="I9" s="5"/>
      <c r="J9" s="5"/>
      <c r="K9" s="5"/>
    </row>
    <row r="10" spans="1:16">
      <c r="A10" s="503" t="s">
        <v>408</v>
      </c>
      <c r="B10" s="504"/>
      <c r="C10" s="505"/>
      <c r="D10" s="505"/>
      <c r="E10" s="505"/>
      <c r="F10" s="505"/>
      <c r="G10" s="505"/>
      <c r="H10" s="505"/>
      <c r="I10" s="505"/>
      <c r="J10" s="505"/>
      <c r="K10" s="505"/>
    </row>
    <row r="11" spans="1:16">
      <c r="A11" s="244" t="s">
        <v>254</v>
      </c>
      <c r="B11" s="42"/>
      <c r="C11" s="5"/>
      <c r="D11" s="5"/>
      <c r="E11" s="5"/>
      <c r="F11" s="5"/>
      <c r="G11" s="5"/>
      <c r="H11" s="5"/>
      <c r="I11" s="5"/>
      <c r="J11" s="5"/>
      <c r="K11" s="5"/>
    </row>
    <row r="12" spans="1:16">
      <c r="A12" s="283" t="s">
        <v>409</v>
      </c>
      <c r="B12" s="42"/>
      <c r="C12" s="5"/>
      <c r="D12" s="5"/>
      <c r="E12" s="5"/>
      <c r="F12" s="5"/>
      <c r="G12" s="5"/>
      <c r="H12" s="5"/>
      <c r="I12" s="5"/>
      <c r="J12" s="5"/>
      <c r="K12" s="5"/>
    </row>
    <row r="13" spans="1:16" s="44" customFormat="1">
      <c r="A13" s="283" t="s">
        <v>411</v>
      </c>
      <c r="B13" s="42"/>
      <c r="C13" s="5"/>
      <c r="D13" s="5"/>
      <c r="E13" s="5"/>
      <c r="F13" s="5"/>
      <c r="G13" s="5"/>
      <c r="H13" s="5"/>
      <c r="I13" s="5"/>
      <c r="J13" s="5"/>
      <c r="K13" s="5"/>
    </row>
    <row r="14" spans="1:16" s="44" customFormat="1">
      <c r="A14" s="449" t="s">
        <v>818</v>
      </c>
      <c r="B14" s="506"/>
      <c r="C14" s="450"/>
      <c r="D14" s="450"/>
      <c r="E14" s="450"/>
      <c r="F14" s="5"/>
      <c r="G14" s="5"/>
      <c r="H14" s="5"/>
      <c r="I14" s="5"/>
      <c r="J14" s="5"/>
      <c r="K14" s="5"/>
    </row>
    <row r="15" spans="1:16">
      <c r="A15" s="512" t="s">
        <v>410</v>
      </c>
      <c r="B15" s="513"/>
      <c r="C15" s="514"/>
      <c r="D15" s="514"/>
      <c r="E15" s="514"/>
      <c r="F15" s="514"/>
      <c r="G15" s="514"/>
      <c r="H15" s="514"/>
      <c r="I15" s="514"/>
      <c r="J15" s="514"/>
      <c r="K15" s="514"/>
      <c r="L15" s="513"/>
      <c r="M15" s="513"/>
      <c r="N15" s="513"/>
      <c r="O15" s="513"/>
      <c r="P15" s="513"/>
    </row>
    <row r="16" spans="1:16">
      <c r="A16" s="512" t="s">
        <v>833</v>
      </c>
      <c r="B16" s="513"/>
      <c r="C16" s="514"/>
      <c r="D16" s="514"/>
      <c r="E16" s="514"/>
      <c r="F16" s="514"/>
      <c r="G16" s="514"/>
      <c r="H16" s="514"/>
      <c r="I16" s="514"/>
      <c r="J16" s="514"/>
      <c r="K16" s="514"/>
      <c r="L16" s="513"/>
      <c r="M16" s="513"/>
      <c r="N16" s="513"/>
      <c r="O16" s="513"/>
      <c r="P16" s="513"/>
    </row>
    <row r="17" spans="1:17" s="44" customFormat="1" ht="29.1" customHeight="1">
      <c r="A17" s="631" t="s">
        <v>668</v>
      </c>
      <c r="B17" s="631"/>
      <c r="C17" s="631"/>
      <c r="D17" s="631"/>
      <c r="E17" s="631"/>
      <c r="F17" s="631"/>
      <c r="G17" s="631"/>
      <c r="H17" s="631"/>
      <c r="I17" s="631"/>
      <c r="J17" s="631"/>
      <c r="K17" s="631"/>
      <c r="L17" s="631"/>
      <c r="M17" s="631"/>
      <c r="N17" s="631"/>
      <c r="O17" s="631"/>
      <c r="P17" s="631"/>
      <c r="Q17" s="44" t="s">
        <v>874</v>
      </c>
    </row>
    <row r="18" spans="1:17" s="44" customFormat="1" ht="27.6" customHeight="1">
      <c r="A18" s="638" t="s">
        <v>876</v>
      </c>
      <c r="B18" s="638"/>
      <c r="C18" s="638"/>
      <c r="D18" s="638"/>
      <c r="E18" s="638"/>
      <c r="F18" s="638"/>
      <c r="G18" s="638"/>
      <c r="H18" s="638"/>
      <c r="I18" s="638"/>
      <c r="J18" s="638"/>
      <c r="K18" s="638"/>
      <c r="L18" s="638"/>
      <c r="M18" s="638"/>
      <c r="N18" s="638"/>
      <c r="O18" s="638"/>
      <c r="P18" s="638"/>
      <c r="Q18" s="44" t="s">
        <v>875</v>
      </c>
    </row>
    <row r="19" spans="1:17" s="44" customFormat="1" ht="27.6" customHeight="1">
      <c r="A19" s="631" t="s">
        <v>679</v>
      </c>
      <c r="B19" s="631"/>
      <c r="C19" s="631"/>
      <c r="D19" s="631"/>
      <c r="E19" s="631"/>
      <c r="F19" s="631"/>
      <c r="G19" s="631"/>
      <c r="H19" s="631"/>
      <c r="I19" s="631"/>
      <c r="J19" s="631"/>
      <c r="K19" s="631"/>
      <c r="L19" s="631"/>
      <c r="M19" s="631"/>
      <c r="N19" s="631"/>
      <c r="O19" s="631"/>
      <c r="P19" s="631"/>
    </row>
    <row r="21" spans="1:17">
      <c r="A21" s="291" t="s">
        <v>444</v>
      </c>
    </row>
    <row r="22" spans="1:17">
      <c r="A22" s="5" t="s">
        <v>786</v>
      </c>
      <c r="C22" s="43"/>
      <c r="D22" s="43"/>
      <c r="E22" s="43"/>
      <c r="F22" s="43"/>
      <c r="G22" s="43"/>
      <c r="H22" s="43"/>
      <c r="I22" s="43"/>
      <c r="J22" s="43"/>
      <c r="K22" s="43"/>
      <c r="L22" s="43"/>
      <c r="M22" s="43"/>
      <c r="N22" s="43"/>
      <c r="O22" s="43"/>
      <c r="P22" s="43"/>
      <c r="Q22" s="43"/>
    </row>
  </sheetData>
  <mergeCells count="6">
    <mergeCell ref="A19:P19"/>
    <mergeCell ref="A3:K3"/>
    <mergeCell ref="A5:K6"/>
    <mergeCell ref="A4:K4"/>
    <mergeCell ref="A17:P17"/>
    <mergeCell ref="A18:P18"/>
  </mergeCells>
  <pageMargins left="0.5" right="0.5" top="0.75" bottom="0.75" header="0.3" footer="0.3"/>
  <pageSetup orientation="landscape"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13"/>
  <sheetViews>
    <sheetView showGridLines="0" zoomScale="85" zoomScaleNormal="85" workbookViewId="0">
      <selection activeCell="A11" sqref="A11"/>
    </sheetView>
  </sheetViews>
  <sheetFormatPr defaultRowHeight="15"/>
  <cols>
    <col min="1" max="1" width="4.85546875" customWidth="1"/>
    <col min="2" max="4" width="10.85546875" customWidth="1"/>
    <col min="5" max="6" width="12.85546875" customWidth="1"/>
    <col min="7" max="7" width="4.85546875" customWidth="1"/>
    <col min="8" max="8" width="3.85546875" customWidth="1"/>
    <col min="9" max="9" width="25.85546875" customWidth="1"/>
    <col min="10" max="10" width="3.85546875" customWidth="1"/>
    <col min="11" max="11" width="24.85546875" customWidth="1"/>
  </cols>
  <sheetData>
    <row r="1" spans="1:11" s="44" customFormat="1">
      <c r="A1" s="46"/>
      <c r="B1" s="44" t="s">
        <v>198</v>
      </c>
      <c r="D1" s="47"/>
      <c r="E1" s="44" t="s">
        <v>199</v>
      </c>
      <c r="G1" s="132"/>
      <c r="H1" s="44" t="s">
        <v>200</v>
      </c>
      <c r="J1" s="48"/>
      <c r="K1" s="44" t="s">
        <v>201</v>
      </c>
    </row>
    <row r="2" spans="1:11">
      <c r="A2" s="5"/>
      <c r="B2" s="5"/>
      <c r="C2" s="5"/>
      <c r="D2" s="5"/>
      <c r="E2" s="5"/>
      <c r="F2" s="5"/>
      <c r="G2" s="5"/>
      <c r="H2" s="5"/>
      <c r="I2" s="5"/>
      <c r="J2" s="5"/>
      <c r="K2" s="5"/>
    </row>
    <row r="3" spans="1:11" ht="15" customHeight="1">
      <c r="A3" s="559" t="s">
        <v>64</v>
      </c>
      <c r="B3" s="560"/>
      <c r="C3" s="560"/>
      <c r="D3" s="560"/>
      <c r="E3" s="560"/>
      <c r="F3" s="560"/>
      <c r="G3" s="560"/>
      <c r="H3" s="560"/>
      <c r="I3" s="560"/>
      <c r="J3" s="560"/>
      <c r="K3" s="561"/>
    </row>
    <row r="4" spans="1:11" ht="15" customHeight="1">
      <c r="A4" s="573" t="s">
        <v>129</v>
      </c>
      <c r="B4" s="574"/>
      <c r="C4" s="574"/>
      <c r="D4" s="574"/>
      <c r="E4" s="574"/>
      <c r="F4" s="574"/>
      <c r="G4" s="574"/>
      <c r="H4" s="574"/>
      <c r="I4" s="574"/>
      <c r="J4" s="574"/>
      <c r="K4" s="575"/>
    </row>
    <row r="5" spans="1:11" ht="15" customHeight="1">
      <c r="A5" s="639"/>
      <c r="B5" s="640"/>
      <c r="C5" s="640"/>
      <c r="D5" s="640"/>
      <c r="E5" s="640"/>
      <c r="F5" s="640"/>
      <c r="G5" s="640"/>
      <c r="H5" s="640"/>
      <c r="I5" s="640"/>
      <c r="J5" s="640"/>
      <c r="K5" s="641"/>
    </row>
    <row r="6" spans="1:11">
      <c r="A6" s="642"/>
      <c r="B6" s="643"/>
      <c r="C6" s="643"/>
      <c r="D6" s="643"/>
      <c r="E6" s="643"/>
      <c r="F6" s="643"/>
      <c r="G6" s="643"/>
      <c r="H6" s="643"/>
      <c r="I6" s="643"/>
      <c r="J6" s="643"/>
      <c r="K6" s="644"/>
    </row>
    <row r="7" spans="1:11">
      <c r="A7" s="5"/>
      <c r="B7" s="5"/>
      <c r="C7" s="5"/>
      <c r="D7" s="5"/>
      <c r="E7" s="5"/>
      <c r="F7" s="5"/>
      <c r="G7" s="5"/>
      <c r="H7" s="5"/>
      <c r="I7" s="5"/>
      <c r="J7" s="5"/>
      <c r="K7" s="5"/>
    </row>
    <row r="8" spans="1:11">
      <c r="A8" s="5"/>
      <c r="B8" s="5"/>
      <c r="C8" s="5"/>
      <c r="D8" s="5"/>
      <c r="E8" s="5"/>
      <c r="F8" s="5"/>
      <c r="G8" s="5"/>
      <c r="H8" s="5"/>
      <c r="I8" s="5"/>
      <c r="J8" s="5"/>
      <c r="K8" s="5"/>
    </row>
    <row r="9" spans="1:11">
      <c r="A9" s="291" t="s">
        <v>444</v>
      </c>
      <c r="B9" s="5"/>
      <c r="C9" s="5"/>
      <c r="D9" s="5"/>
      <c r="E9" s="5"/>
      <c r="F9" s="5"/>
      <c r="G9" s="5"/>
      <c r="H9" s="5"/>
      <c r="I9" s="5"/>
      <c r="J9" s="5"/>
      <c r="K9" s="5"/>
    </row>
    <row r="10" spans="1:11">
      <c r="A10" s="5" t="s">
        <v>787</v>
      </c>
      <c r="B10" s="5"/>
      <c r="C10" s="5"/>
      <c r="D10" s="5"/>
      <c r="E10" s="5"/>
      <c r="F10" s="5"/>
      <c r="G10" s="5"/>
      <c r="H10" s="5"/>
      <c r="I10" s="5"/>
      <c r="J10" s="5"/>
      <c r="K10" s="5"/>
    </row>
    <row r="11" spans="1:11">
      <c r="A11" s="5"/>
      <c r="B11" s="5"/>
      <c r="C11" s="5"/>
      <c r="D11" s="5"/>
      <c r="E11" s="5"/>
      <c r="F11" s="5"/>
      <c r="G11" s="5"/>
      <c r="H11" s="5"/>
      <c r="I11" s="5"/>
      <c r="J11" s="5"/>
      <c r="K11" s="5"/>
    </row>
    <row r="12" spans="1:11">
      <c r="A12" s="5"/>
      <c r="B12" s="5"/>
      <c r="C12" s="5"/>
      <c r="D12" s="5"/>
      <c r="E12" s="5"/>
      <c r="F12" s="5"/>
      <c r="G12" s="5"/>
      <c r="H12" s="5"/>
      <c r="I12" s="5"/>
      <c r="J12" s="5"/>
      <c r="K12" s="5"/>
    </row>
    <row r="13" spans="1:11">
      <c r="A13" s="5"/>
      <c r="B13" s="5"/>
      <c r="C13" s="5"/>
      <c r="D13" s="5"/>
      <c r="E13" s="5"/>
      <c r="F13" s="5"/>
      <c r="G13" s="5"/>
      <c r="H13" s="5"/>
      <c r="I13" s="5"/>
      <c r="J13" s="5"/>
      <c r="K13" s="5"/>
    </row>
  </sheetData>
  <mergeCells count="3">
    <mergeCell ref="A3:K3"/>
    <mergeCell ref="A5:K6"/>
    <mergeCell ref="A4:K4"/>
  </mergeCells>
  <pageMargins left="0.5" right="0.5" top="0.75" bottom="0.75" header="0.3" footer="0.3"/>
  <pageSetup orientation="landscape"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T29"/>
  <sheetViews>
    <sheetView showGridLines="0" zoomScale="85" zoomScaleNormal="85" workbookViewId="0">
      <selection activeCell="P10" sqref="P10"/>
    </sheetView>
  </sheetViews>
  <sheetFormatPr defaultColWidth="10" defaultRowHeight="12.75"/>
  <cols>
    <col min="1" max="1" width="9.85546875" style="87" customWidth="1"/>
    <col min="2" max="2" width="35.140625" style="87" customWidth="1"/>
    <col min="3" max="4" width="11.85546875" style="87" customWidth="1"/>
    <col min="5" max="5" width="7.85546875" style="87" customWidth="1"/>
    <col min="6" max="6" width="1.140625" style="87" customWidth="1"/>
    <col min="7" max="7" width="13.5703125" style="87" customWidth="1"/>
    <col min="8" max="8" width="1.85546875" style="87" customWidth="1"/>
    <col min="9" max="9" width="6.85546875" style="87" customWidth="1"/>
    <col min="10" max="11" width="1" style="87" customWidth="1"/>
    <col min="12" max="12" width="14.5703125" style="87" customWidth="1"/>
    <col min="13" max="13" width="15.5703125" style="87" customWidth="1"/>
    <col min="14" max="14" width="7.42578125" style="87" customWidth="1"/>
    <col min="15" max="15" width="7.140625" style="88" customWidth="1"/>
    <col min="16" max="16" width="10" style="88"/>
    <col min="17" max="17" width="10.85546875" style="88" bestFit="1" customWidth="1"/>
    <col min="18" max="16384" width="10" style="88"/>
  </cols>
  <sheetData>
    <row r="1" spans="1:19" s="66" customFormat="1" ht="15">
      <c r="A1" s="74"/>
      <c r="B1" s="66" t="s">
        <v>198</v>
      </c>
      <c r="C1" s="75"/>
      <c r="D1" s="66" t="s">
        <v>199</v>
      </c>
      <c r="G1" s="139"/>
      <c r="H1" s="66" t="s">
        <v>200</v>
      </c>
      <c r="M1" s="77"/>
      <c r="N1" s="66" t="s">
        <v>201</v>
      </c>
    </row>
    <row r="2" spans="1:19" ht="15" customHeight="1"/>
    <row r="3" spans="1:19" ht="14.45" customHeight="1">
      <c r="A3" s="681" t="s">
        <v>119</v>
      </c>
      <c r="B3" s="681"/>
      <c r="C3" s="681"/>
      <c r="D3" s="681"/>
      <c r="E3" s="681"/>
      <c r="F3" s="681"/>
      <c r="G3" s="681"/>
      <c r="H3" s="681"/>
      <c r="I3" s="681"/>
      <c r="J3" s="681"/>
      <c r="K3" s="681"/>
      <c r="L3" s="681"/>
      <c r="M3" s="681"/>
      <c r="N3" s="681"/>
      <c r="O3" s="681"/>
    </row>
    <row r="4" spans="1:19" ht="31.35" customHeight="1">
      <c r="A4" s="682" t="s">
        <v>806</v>
      </c>
      <c r="B4" s="682"/>
      <c r="C4" s="682"/>
      <c r="D4" s="682"/>
      <c r="E4" s="682"/>
      <c r="F4" s="682"/>
      <c r="G4" s="682"/>
      <c r="H4" s="682"/>
      <c r="I4" s="682"/>
      <c r="J4" s="682"/>
      <c r="K4" s="682"/>
      <c r="L4" s="682"/>
      <c r="M4" s="682"/>
      <c r="N4" s="682"/>
      <c r="O4" s="682"/>
    </row>
    <row r="5" spans="1:19" ht="16.5" customHeight="1">
      <c r="A5" s="653" t="s">
        <v>445</v>
      </c>
      <c r="B5" s="653"/>
      <c r="C5" s="653"/>
      <c r="D5" s="653"/>
      <c r="E5" s="653"/>
      <c r="F5" s="653"/>
      <c r="G5" s="653"/>
      <c r="H5" s="653"/>
      <c r="I5" s="653"/>
      <c r="J5" s="653"/>
      <c r="K5" s="653"/>
      <c r="L5" s="653"/>
      <c r="M5" s="653"/>
      <c r="N5" s="653"/>
      <c r="O5" s="653"/>
      <c r="Q5" s="187" t="s">
        <v>275</v>
      </c>
    </row>
    <row r="6" spans="1:19" ht="16.5" customHeight="1">
      <c r="A6" s="257" t="s">
        <v>123</v>
      </c>
      <c r="B6" s="258" t="s">
        <v>124</v>
      </c>
      <c r="C6" s="425" t="s">
        <v>125</v>
      </c>
      <c r="D6" s="424" t="s">
        <v>126</v>
      </c>
      <c r="E6" s="686" t="s">
        <v>127</v>
      </c>
      <c r="F6" s="684"/>
      <c r="G6" s="420" t="s">
        <v>137</v>
      </c>
      <c r="H6" s="683" t="s">
        <v>138</v>
      </c>
      <c r="I6" s="686"/>
      <c r="J6" s="686"/>
      <c r="K6" s="684"/>
      <c r="L6" s="421" t="s">
        <v>139</v>
      </c>
      <c r="M6" s="422" t="s">
        <v>140</v>
      </c>
      <c r="N6" s="683" t="s">
        <v>141</v>
      </c>
      <c r="O6" s="684"/>
      <c r="Q6" s="188" t="s">
        <v>276</v>
      </c>
    </row>
    <row r="7" spans="1:19" ht="21.6" customHeight="1">
      <c r="A7" s="669" t="s">
        <v>27</v>
      </c>
      <c r="B7" s="670" t="s">
        <v>26</v>
      </c>
      <c r="C7" s="657" t="s">
        <v>656</v>
      </c>
      <c r="D7" s="657" t="s">
        <v>585</v>
      </c>
      <c r="E7" s="671" t="s">
        <v>586</v>
      </c>
      <c r="F7" s="672"/>
      <c r="G7" s="669" t="s">
        <v>25</v>
      </c>
      <c r="H7" s="670" t="s">
        <v>24</v>
      </c>
      <c r="I7" s="675"/>
      <c r="J7" s="675"/>
      <c r="K7" s="676"/>
      <c r="L7" s="677" t="s">
        <v>228</v>
      </c>
      <c r="M7" s="679" t="s">
        <v>307</v>
      </c>
      <c r="N7" s="679" t="s">
        <v>229</v>
      </c>
      <c r="O7" s="685"/>
      <c r="Q7" s="186" t="s">
        <v>277</v>
      </c>
    </row>
    <row r="8" spans="1:19" ht="18.600000000000001" customHeight="1">
      <c r="A8" s="669"/>
      <c r="B8" s="670"/>
      <c r="C8" s="657"/>
      <c r="D8" s="657"/>
      <c r="E8" s="673"/>
      <c r="F8" s="674"/>
      <c r="G8" s="669"/>
      <c r="H8" s="670"/>
      <c r="I8" s="675"/>
      <c r="J8" s="675"/>
      <c r="K8" s="676"/>
      <c r="L8" s="678"/>
      <c r="M8" s="680"/>
      <c r="N8" s="278" t="s">
        <v>230</v>
      </c>
      <c r="O8" s="278" t="s">
        <v>231</v>
      </c>
      <c r="Q8" s="668"/>
      <c r="R8" s="668"/>
      <c r="S8" s="668"/>
    </row>
    <row r="9" spans="1:19" s="89" customFormat="1" ht="14.45" customHeight="1">
      <c r="A9" s="259"/>
      <c r="B9" s="259"/>
      <c r="C9" s="136" t="s">
        <v>58</v>
      </c>
      <c r="D9" s="334" t="s">
        <v>58</v>
      </c>
      <c r="E9" s="649"/>
      <c r="F9" s="650"/>
      <c r="G9" s="260"/>
      <c r="H9" s="646"/>
      <c r="I9" s="647"/>
      <c r="J9" s="647"/>
      <c r="K9" s="648"/>
      <c r="L9" s="261" t="s">
        <v>58</v>
      </c>
      <c r="M9" s="262">
        <f>E9*H9</f>
        <v>0</v>
      </c>
      <c r="N9" s="263" t="s">
        <v>58</v>
      </c>
      <c r="O9" s="263" t="s">
        <v>58</v>
      </c>
    </row>
    <row r="10" spans="1:19" ht="14.45" customHeight="1">
      <c r="A10" s="656" t="s">
        <v>255</v>
      </c>
      <c r="B10" s="656"/>
      <c r="C10" s="656"/>
      <c r="D10" s="656"/>
      <c r="E10" s="656"/>
      <c r="F10" s="656"/>
      <c r="G10" s="656"/>
      <c r="H10" s="656"/>
      <c r="I10" s="656"/>
      <c r="J10" s="656"/>
      <c r="K10" s="656"/>
      <c r="L10" s="656"/>
      <c r="M10" s="264">
        <f>SUM(M9)</f>
        <v>0</v>
      </c>
      <c r="N10" s="655"/>
      <c r="O10" s="655"/>
    </row>
    <row r="11" spans="1:19" ht="14.45" customHeight="1">
      <c r="A11" s="651"/>
      <c r="B11" s="651"/>
      <c r="C11" s="651"/>
      <c r="D11" s="651"/>
      <c r="E11" s="651"/>
      <c r="F11" s="651"/>
      <c r="G11" s="651"/>
      <c r="H11" s="651"/>
      <c r="I11" s="651"/>
      <c r="J11" s="651"/>
      <c r="K11" s="652"/>
      <c r="L11" s="200"/>
      <c r="M11" s="201"/>
      <c r="N11" s="654"/>
      <c r="O11" s="654"/>
    </row>
    <row r="12" spans="1:19" ht="16.5" customHeight="1">
      <c r="A12" s="653" t="s">
        <v>446</v>
      </c>
      <c r="B12" s="653"/>
      <c r="C12" s="653"/>
      <c r="D12" s="653"/>
      <c r="E12" s="653"/>
      <c r="F12" s="653"/>
      <c r="G12" s="653"/>
      <c r="H12" s="653"/>
      <c r="I12" s="653"/>
      <c r="J12" s="653"/>
      <c r="K12" s="653"/>
      <c r="L12" s="653"/>
      <c r="M12" s="653"/>
      <c r="N12" s="653"/>
      <c r="O12" s="653"/>
    </row>
    <row r="13" spans="1:19" ht="16.5" customHeight="1">
      <c r="A13" s="257" t="s">
        <v>123</v>
      </c>
      <c r="B13" s="257" t="s">
        <v>124</v>
      </c>
      <c r="C13" s="423" t="s">
        <v>125</v>
      </c>
      <c r="D13" s="425" t="s">
        <v>126</v>
      </c>
      <c r="E13" s="645" t="s">
        <v>127</v>
      </c>
      <c r="F13" s="645"/>
      <c r="G13" s="420" t="s">
        <v>137</v>
      </c>
      <c r="H13" s="645" t="s">
        <v>138</v>
      </c>
      <c r="I13" s="645"/>
      <c r="J13" s="645"/>
      <c r="K13" s="645"/>
      <c r="L13" s="420" t="s">
        <v>139</v>
      </c>
      <c r="M13" s="422" t="s">
        <v>140</v>
      </c>
      <c r="N13" s="645" t="s">
        <v>141</v>
      </c>
      <c r="O13" s="645"/>
    </row>
    <row r="14" spans="1:19" ht="22.35" customHeight="1">
      <c r="A14" s="688" t="s">
        <v>27</v>
      </c>
      <c r="B14" s="688" t="s">
        <v>26</v>
      </c>
      <c r="C14" s="666" t="s">
        <v>656</v>
      </c>
      <c r="D14" s="657" t="s">
        <v>585</v>
      </c>
      <c r="E14" s="657" t="s">
        <v>586</v>
      </c>
      <c r="F14" s="657"/>
      <c r="G14" s="688" t="s">
        <v>25</v>
      </c>
      <c r="H14" s="688" t="s">
        <v>24</v>
      </c>
      <c r="I14" s="688"/>
      <c r="J14" s="688"/>
      <c r="K14" s="688"/>
      <c r="L14" s="688" t="s">
        <v>228</v>
      </c>
      <c r="M14" s="688" t="s">
        <v>307</v>
      </c>
      <c r="N14" s="688" t="s">
        <v>229</v>
      </c>
      <c r="O14" s="688"/>
    </row>
    <row r="15" spans="1:19" ht="18.75" customHeight="1">
      <c r="A15" s="688"/>
      <c r="B15" s="688"/>
      <c r="C15" s="667"/>
      <c r="D15" s="657"/>
      <c r="E15" s="657"/>
      <c r="F15" s="657"/>
      <c r="G15" s="688"/>
      <c r="H15" s="688"/>
      <c r="I15" s="688"/>
      <c r="J15" s="688"/>
      <c r="K15" s="688"/>
      <c r="L15" s="688"/>
      <c r="M15" s="688"/>
      <c r="N15" s="278" t="s">
        <v>230</v>
      </c>
      <c r="O15" s="278" t="s">
        <v>231</v>
      </c>
      <c r="Q15" s="696"/>
      <c r="R15" s="696"/>
      <c r="S15" s="696"/>
    </row>
    <row r="16" spans="1:19" s="89" customFormat="1" ht="14.45" customHeight="1">
      <c r="A16" s="265"/>
      <c r="B16" s="265"/>
      <c r="C16" s="136" t="s">
        <v>58</v>
      </c>
      <c r="D16" s="334" t="s">
        <v>58</v>
      </c>
      <c r="E16" s="689"/>
      <c r="F16" s="690"/>
      <c r="G16" s="266"/>
      <c r="H16" s="691"/>
      <c r="I16" s="692"/>
      <c r="J16" s="692"/>
      <c r="K16" s="693"/>
      <c r="L16" s="261" t="s">
        <v>58</v>
      </c>
      <c r="M16" s="264">
        <f>E16*H16</f>
        <v>0</v>
      </c>
      <c r="N16" s="263" t="s">
        <v>58</v>
      </c>
      <c r="O16" s="263" t="s">
        <v>58</v>
      </c>
    </row>
    <row r="17" spans="1:20" ht="14.45" customHeight="1">
      <c r="A17" s="656" t="s">
        <v>256</v>
      </c>
      <c r="B17" s="656"/>
      <c r="C17" s="656"/>
      <c r="D17" s="656"/>
      <c r="E17" s="656"/>
      <c r="F17" s="656"/>
      <c r="G17" s="656"/>
      <c r="H17" s="656"/>
      <c r="I17" s="656"/>
      <c r="J17" s="656"/>
      <c r="K17" s="656"/>
      <c r="L17" s="656"/>
      <c r="M17" s="264">
        <f>SUM(M16)</f>
        <v>0</v>
      </c>
      <c r="N17" s="655"/>
      <c r="O17" s="655"/>
    </row>
    <row r="18" spans="1:20" ht="14.45" customHeight="1">
      <c r="A18" s="694"/>
      <c r="B18" s="694"/>
      <c r="C18" s="694"/>
      <c r="D18" s="694"/>
      <c r="E18" s="694"/>
      <c r="F18" s="694"/>
      <c r="G18" s="694"/>
      <c r="H18" s="694"/>
      <c r="I18" s="694"/>
      <c r="J18" s="694"/>
      <c r="K18" s="695"/>
      <c r="L18" s="200"/>
      <c r="M18" s="201"/>
      <c r="N18" s="654"/>
      <c r="O18" s="654"/>
    </row>
    <row r="19" spans="1:20" ht="28.5" customHeight="1">
      <c r="A19" s="658" t="s">
        <v>588</v>
      </c>
      <c r="B19" s="658"/>
      <c r="C19" s="658"/>
      <c r="D19" s="658"/>
      <c r="E19" s="658"/>
      <c r="F19" s="658"/>
      <c r="G19" s="658"/>
      <c r="H19" s="658"/>
      <c r="I19" s="658"/>
      <c r="J19" s="658"/>
      <c r="K19" s="658"/>
      <c r="L19" s="658"/>
      <c r="M19" s="658"/>
      <c r="N19" s="658"/>
      <c r="O19" s="658"/>
      <c r="P19" s="426"/>
    </row>
    <row r="20" spans="1:20" ht="15">
      <c r="A20" s="659" t="s">
        <v>587</v>
      </c>
      <c r="B20" s="659"/>
      <c r="C20" s="659"/>
      <c r="D20" s="659"/>
      <c r="E20" s="659"/>
      <c r="F20" s="659"/>
      <c r="G20" s="659"/>
      <c r="H20" s="659"/>
      <c r="I20" s="659"/>
      <c r="J20" s="659"/>
      <c r="K20" s="659"/>
      <c r="L20" s="659"/>
      <c r="M20" s="659"/>
      <c r="N20" s="659"/>
      <c r="O20" s="659"/>
      <c r="P20" s="659"/>
    </row>
    <row r="21" spans="1:20">
      <c r="G21" s="663" t="s">
        <v>25</v>
      </c>
      <c r="H21" s="664"/>
      <c r="I21" s="664"/>
      <c r="J21" s="664"/>
      <c r="K21" s="664"/>
      <c r="L21" s="665"/>
    </row>
    <row r="22" spans="1:20" ht="124.35" customHeight="1">
      <c r="G22" s="660" t="s">
        <v>657</v>
      </c>
      <c r="H22" s="661"/>
      <c r="I22" s="661"/>
      <c r="J22" s="661"/>
      <c r="K22" s="661"/>
      <c r="L22" s="662"/>
    </row>
    <row r="26" spans="1:20">
      <c r="A26" s="291" t="s">
        <v>444</v>
      </c>
    </row>
    <row r="27" spans="1:20" ht="14.1" customHeight="1">
      <c r="A27" s="687" t="s">
        <v>878</v>
      </c>
      <c r="B27" s="687"/>
      <c r="C27" s="687"/>
      <c r="D27" s="687"/>
      <c r="E27" s="687"/>
      <c r="F27" s="687"/>
      <c r="G27" s="687"/>
      <c r="H27" s="687"/>
      <c r="I27" s="687"/>
      <c r="J27" s="687"/>
      <c r="K27" s="687"/>
      <c r="L27" s="687"/>
      <c r="M27" s="687"/>
      <c r="N27" s="687"/>
      <c r="O27" s="687"/>
      <c r="P27" s="687"/>
      <c r="Q27" s="687"/>
    </row>
    <row r="28" spans="1:20" ht="29.1" customHeight="1">
      <c r="A28" s="687"/>
      <c r="B28" s="687"/>
      <c r="C28" s="687"/>
      <c r="D28" s="687"/>
      <c r="E28" s="687"/>
      <c r="F28" s="687"/>
      <c r="G28" s="687"/>
      <c r="H28" s="687"/>
      <c r="I28" s="687"/>
      <c r="J28" s="687"/>
      <c r="K28" s="687"/>
      <c r="L28" s="687"/>
      <c r="M28" s="687"/>
      <c r="N28" s="687"/>
      <c r="O28" s="687"/>
      <c r="P28" s="687"/>
      <c r="Q28" s="687"/>
    </row>
    <row r="29" spans="1:20">
      <c r="A29" s="88"/>
    </row>
  </sheetData>
  <mergeCells count="49">
    <mergeCell ref="A27:Q28"/>
    <mergeCell ref="A17:L17"/>
    <mergeCell ref="M14:M15"/>
    <mergeCell ref="N14:O14"/>
    <mergeCell ref="E16:F16"/>
    <mergeCell ref="H16:K16"/>
    <mergeCell ref="G14:G15"/>
    <mergeCell ref="H14:K15"/>
    <mergeCell ref="L14:L15"/>
    <mergeCell ref="A14:A15"/>
    <mergeCell ref="B14:B15"/>
    <mergeCell ref="E14:F15"/>
    <mergeCell ref="A18:K18"/>
    <mergeCell ref="N18:O18"/>
    <mergeCell ref="Q15:S15"/>
    <mergeCell ref="N17:O17"/>
    <mergeCell ref="A3:O3"/>
    <mergeCell ref="A5:O5"/>
    <mergeCell ref="A4:O4"/>
    <mergeCell ref="N6:O6"/>
    <mergeCell ref="N7:O7"/>
    <mergeCell ref="E6:F6"/>
    <mergeCell ref="H6:K6"/>
    <mergeCell ref="Q8:S8"/>
    <mergeCell ref="A7:A8"/>
    <mergeCell ref="B7:B8"/>
    <mergeCell ref="E7:F8"/>
    <mergeCell ref="G7:G8"/>
    <mergeCell ref="H7:K8"/>
    <mergeCell ref="L7:L8"/>
    <mergeCell ref="M7:M8"/>
    <mergeCell ref="C7:C8"/>
    <mergeCell ref="D7:D8"/>
    <mergeCell ref="D14:D15"/>
    <mergeCell ref="A19:O19"/>
    <mergeCell ref="A20:P20"/>
    <mergeCell ref="G22:L22"/>
    <mergeCell ref="G21:L21"/>
    <mergeCell ref="C14:C15"/>
    <mergeCell ref="E13:F13"/>
    <mergeCell ref="H13:K13"/>
    <mergeCell ref="H9:K9"/>
    <mergeCell ref="E9:F9"/>
    <mergeCell ref="A11:K11"/>
    <mergeCell ref="A12:O12"/>
    <mergeCell ref="N11:O11"/>
    <mergeCell ref="N10:O10"/>
    <mergeCell ref="A10:L10"/>
    <mergeCell ref="N13:O13"/>
  </mergeCells>
  <pageMargins left="0.5" right="0.5" top="0.75" bottom="0.75" header="0.3" footer="0.3"/>
  <pageSetup orientation="landscape"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05475" r:id="rId4" name="Drop Down 3">
              <controlPr defaultSize="0" autoLine="0" autoPict="0">
                <anchor moveWithCells="1">
                  <from>
                    <xdr:col>6</xdr:col>
                    <xdr:colOff>38100</xdr:colOff>
                    <xdr:row>8</xdr:row>
                    <xdr:rowOff>28575</xdr:rowOff>
                  </from>
                  <to>
                    <xdr:col>6</xdr:col>
                    <xdr:colOff>876300</xdr:colOff>
                    <xdr:row>8</xdr:row>
                    <xdr:rowOff>180975</xdr:rowOff>
                  </to>
                </anchor>
              </controlPr>
            </control>
          </mc:Choice>
        </mc:AlternateContent>
        <mc:AlternateContent xmlns:mc="http://schemas.openxmlformats.org/markup-compatibility/2006">
          <mc:Choice Requires="x14">
            <control shapeId="105476" r:id="rId5" name="Drop Down 4">
              <controlPr defaultSize="0" autoLine="0" autoPict="0">
                <anchor moveWithCells="1">
                  <from>
                    <xdr:col>6</xdr:col>
                    <xdr:colOff>38100</xdr:colOff>
                    <xdr:row>15</xdr:row>
                    <xdr:rowOff>28575</xdr:rowOff>
                  </from>
                  <to>
                    <xdr:col>6</xdr:col>
                    <xdr:colOff>876300</xdr:colOff>
                    <xdr:row>15</xdr:row>
                    <xdr:rowOff>180975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26</vt:i4>
      </vt:variant>
      <vt:variant>
        <vt:lpstr>Named Ranges</vt:lpstr>
      </vt:variant>
      <vt:variant>
        <vt:i4>11</vt:i4>
      </vt:variant>
    </vt:vector>
  </HeadingPairs>
  <TitlesOfParts>
    <vt:vector size="37" baseType="lpstr">
      <vt:lpstr>New Table Sequence</vt:lpstr>
      <vt:lpstr>Hyperlinks</vt:lpstr>
      <vt:lpstr>Headers</vt:lpstr>
      <vt:lpstr>A. General Info</vt:lpstr>
      <vt:lpstr>B. Project Scope</vt:lpstr>
      <vt:lpstr>C. Compliance </vt:lpstr>
      <vt:lpstr>D. Exceptional Conditions</vt:lpstr>
      <vt:lpstr>E. Additional Remarks</vt:lpstr>
      <vt:lpstr>F. Lighting Schedule</vt:lpstr>
      <vt:lpstr>G. Modular Lighting Systems</vt:lpstr>
      <vt:lpstr>H. Lighting Control</vt:lpstr>
      <vt:lpstr>I. Power Allowance</vt:lpstr>
      <vt:lpstr>J. ACM Qualifying System</vt:lpstr>
      <vt:lpstr>K. Tailored Method</vt:lpstr>
      <vt:lpstr>L. Tailored Wall Display</vt:lpstr>
      <vt:lpstr>M. Tailored Task Lighting</vt:lpstr>
      <vt:lpstr>N. Tailored Ornamental</vt:lpstr>
      <vt:lpstr>O. Very Valuable</vt:lpstr>
      <vt:lpstr>P. PAFs</vt:lpstr>
      <vt:lpstr>Q. Rated Pwr</vt:lpstr>
      <vt:lpstr>R. 80% Pwr Reduction</vt:lpstr>
      <vt:lpstr>S.Daylight PAF</vt:lpstr>
      <vt:lpstr>T. Cert. of Installation</vt:lpstr>
      <vt:lpstr>U. Cert. of Acceptance</vt:lpstr>
      <vt:lpstr>Signature</vt:lpstr>
      <vt:lpstr>Dropdown Data</vt:lpstr>
      <vt:lpstr>CalcMethod</vt:lpstr>
      <vt:lpstr>'A. General Info'!Print_Area</vt:lpstr>
      <vt:lpstr>'B. Project Scope'!Print_Area</vt:lpstr>
      <vt:lpstr>'C. Compliance '!Print_Area</vt:lpstr>
      <vt:lpstr>'D. Exceptional Conditions'!Print_Area</vt:lpstr>
      <vt:lpstr>'E. Additional Remarks'!Print_Area</vt:lpstr>
      <vt:lpstr>'G. Modular Lighting Systems'!Print_Area</vt:lpstr>
      <vt:lpstr>'H. Lighting Control'!Print_Area</vt:lpstr>
      <vt:lpstr>Headers!Print_Area</vt:lpstr>
      <vt:lpstr>'I. Power Allowance'!Print_Area</vt:lpstr>
      <vt:lpstr>'P. PAFs'!Print_Area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Blair, Sally              NOR</dc:creator>
  <cp:lastModifiedBy>Ben Lalor</cp:lastModifiedBy>
  <cp:lastPrinted>2017-04-14T23:38:00Z</cp:lastPrinted>
  <dcterms:created xsi:type="dcterms:W3CDTF">2017-03-06T18:27:21Z</dcterms:created>
  <dcterms:modified xsi:type="dcterms:W3CDTF">2021-06-23T18:41:45Z</dcterms:modified>
</cp:coreProperties>
</file>