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al\OneDrive\Documents\"/>
    </mc:Choice>
  </mc:AlternateContent>
  <xr:revisionPtr revIDLastSave="0" documentId="8_{D669F4B0-C06F-41FA-834D-5F570C3FE978}" xr6:coauthVersionLast="47" xr6:coauthVersionMax="47" xr10:uidLastSave="{00000000-0000-0000-0000-000000000000}"/>
  <bookViews>
    <workbookView xWindow="-113" yWindow="-113" windowWidth="24267" windowHeight="14526" xr2:uid="{003EC4E7-63A2-4893-B202-9A03BC8BD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7" i="1" l="1"/>
  <c r="G238" i="1"/>
  <c r="G239" i="1"/>
  <c r="G240" i="1"/>
  <c r="G241" i="1"/>
  <c r="G242" i="1"/>
  <c r="G243" i="1"/>
  <c r="G244" i="1"/>
  <c r="G245" i="1"/>
  <c r="G246" i="1"/>
  <c r="G237" i="1"/>
  <c r="G233" i="1"/>
  <c r="G224" i="1"/>
  <c r="G225" i="1"/>
  <c r="G226" i="1"/>
  <c r="G227" i="1"/>
  <c r="G228" i="1"/>
  <c r="G229" i="1"/>
  <c r="G230" i="1"/>
  <c r="G231" i="1"/>
  <c r="G232" i="1"/>
  <c r="G223" i="1"/>
  <c r="G218" i="1"/>
  <c r="G209" i="1"/>
  <c r="G210" i="1"/>
  <c r="G211" i="1"/>
  <c r="G212" i="1"/>
  <c r="G213" i="1"/>
  <c r="G214" i="1"/>
  <c r="G215" i="1"/>
  <c r="G216" i="1"/>
  <c r="G217" i="1"/>
  <c r="G208" i="1"/>
  <c r="G204" i="1"/>
  <c r="G195" i="1"/>
  <c r="G196" i="1"/>
  <c r="G197" i="1"/>
  <c r="G198" i="1"/>
  <c r="G199" i="1"/>
  <c r="G200" i="1"/>
  <c r="G201" i="1"/>
  <c r="G202" i="1"/>
  <c r="G203" i="1"/>
  <c r="G194" i="1"/>
  <c r="G165" i="1"/>
  <c r="F189" i="1"/>
  <c r="E175" i="1"/>
  <c r="AB176" i="1"/>
  <c r="Z176" i="1"/>
  <c r="AB172" i="1"/>
  <c r="Z172" i="1"/>
  <c r="AB165" i="1"/>
  <c r="Z165" i="1"/>
  <c r="AB161" i="1"/>
  <c r="Z161" i="1"/>
  <c r="AB154" i="1"/>
  <c r="Z154" i="1"/>
  <c r="AB150" i="1"/>
  <c r="Z150" i="1"/>
  <c r="AB143" i="1"/>
  <c r="AB139" i="1"/>
  <c r="Z139" i="1"/>
  <c r="Z143" i="1"/>
  <c r="R176" i="1"/>
  <c r="P176" i="1"/>
  <c r="R172" i="1"/>
  <c r="P172" i="1"/>
  <c r="R165" i="1"/>
  <c r="R161" i="1"/>
  <c r="P165" i="1"/>
  <c r="P161" i="1"/>
  <c r="R154" i="1"/>
  <c r="R150" i="1"/>
  <c r="P154" i="1"/>
  <c r="P150" i="1"/>
  <c r="R143" i="1"/>
  <c r="R139" i="1"/>
  <c r="P143" i="1"/>
  <c r="P139" i="1"/>
  <c r="H247" i="1"/>
  <c r="F247" i="1"/>
  <c r="H233" i="1"/>
  <c r="F233" i="1"/>
  <c r="H218" i="1"/>
  <c r="F218" i="1"/>
  <c r="H204" i="1"/>
  <c r="F204" i="1"/>
  <c r="E204" i="1"/>
  <c r="H189" i="1"/>
  <c r="E189" i="1"/>
  <c r="H175" i="1"/>
  <c r="F175" i="1"/>
  <c r="E44" i="1"/>
  <c r="F44" i="1" s="1"/>
  <c r="H44" i="1" s="1"/>
  <c r="E45" i="1"/>
  <c r="F45" i="1" s="1"/>
  <c r="E43" i="1"/>
  <c r="E40" i="1"/>
  <c r="E41" i="1"/>
  <c r="E39" i="1"/>
  <c r="Z74" i="1"/>
  <c r="AB74" i="1"/>
  <c r="Z103" i="1"/>
  <c r="AB103" i="1"/>
  <c r="Z88" i="1"/>
  <c r="AB88" i="1"/>
  <c r="Z117" i="1"/>
  <c r="AB117" i="1"/>
  <c r="P117" i="1"/>
  <c r="R117" i="1"/>
  <c r="P103" i="1"/>
  <c r="R103" i="1"/>
  <c r="R88" i="1"/>
  <c r="P88" i="1"/>
  <c r="R74" i="1"/>
  <c r="P74" i="1"/>
  <c r="F31" i="1"/>
  <c r="H31" i="1"/>
  <c r="H35" i="1"/>
  <c r="G35" i="1"/>
  <c r="F35" i="1"/>
  <c r="P59" i="1"/>
  <c r="Q59" i="1"/>
  <c r="R59" i="1"/>
  <c r="Z59" i="1"/>
  <c r="AB59" i="1"/>
  <c r="AB45" i="1"/>
  <c r="Z45" i="1"/>
  <c r="R45" i="1"/>
  <c r="P45" i="1"/>
  <c r="H20" i="1"/>
  <c r="F20" i="1"/>
  <c r="E247" i="1"/>
  <c r="F246" i="1"/>
  <c r="H246" i="1" s="1"/>
  <c r="F245" i="1"/>
  <c r="H245" i="1" s="1"/>
  <c r="F244" i="1"/>
  <c r="H244" i="1" s="1"/>
  <c r="F243" i="1"/>
  <c r="H243" i="1" s="1"/>
  <c r="H242" i="1"/>
  <c r="F242" i="1"/>
  <c r="H241" i="1"/>
  <c r="F241" i="1"/>
  <c r="F240" i="1"/>
  <c r="H240" i="1" s="1"/>
  <c r="F239" i="1"/>
  <c r="H239" i="1" s="1"/>
  <c r="H238" i="1"/>
  <c r="F238" i="1"/>
  <c r="H237" i="1"/>
  <c r="F237" i="1"/>
  <c r="E233" i="1"/>
  <c r="F232" i="1"/>
  <c r="H232" i="1" s="1"/>
  <c r="H231" i="1"/>
  <c r="F231" i="1"/>
  <c r="F230" i="1"/>
  <c r="H230" i="1" s="1"/>
  <c r="H229" i="1"/>
  <c r="F229" i="1"/>
  <c r="H228" i="1"/>
  <c r="F228" i="1"/>
  <c r="F227" i="1"/>
  <c r="H227" i="1" s="1"/>
  <c r="F226" i="1"/>
  <c r="H226" i="1" s="1"/>
  <c r="F225" i="1"/>
  <c r="H225" i="1" s="1"/>
  <c r="F224" i="1"/>
  <c r="H224" i="1" s="1"/>
  <c r="F223" i="1"/>
  <c r="H223" i="1" s="1"/>
  <c r="E218" i="1"/>
  <c r="F217" i="1"/>
  <c r="H217" i="1" s="1"/>
  <c r="F216" i="1"/>
  <c r="H216" i="1" s="1"/>
  <c r="F215" i="1"/>
  <c r="H215" i="1" s="1"/>
  <c r="F214" i="1"/>
  <c r="H214" i="1" s="1"/>
  <c r="H213" i="1"/>
  <c r="F213" i="1"/>
  <c r="F212" i="1"/>
  <c r="H212" i="1" s="1"/>
  <c r="H211" i="1"/>
  <c r="F211" i="1"/>
  <c r="F210" i="1"/>
  <c r="H210" i="1" s="1"/>
  <c r="H209" i="1"/>
  <c r="F209" i="1"/>
  <c r="H208" i="1"/>
  <c r="F208" i="1"/>
  <c r="F203" i="1"/>
  <c r="H203" i="1" s="1"/>
  <c r="F202" i="1"/>
  <c r="H202" i="1" s="1"/>
  <c r="H201" i="1"/>
  <c r="F201" i="1"/>
  <c r="H200" i="1"/>
  <c r="F200" i="1"/>
  <c r="F199" i="1"/>
  <c r="H199" i="1" s="1"/>
  <c r="F198" i="1"/>
  <c r="H198" i="1" s="1"/>
  <c r="H197" i="1"/>
  <c r="F197" i="1"/>
  <c r="F196" i="1"/>
  <c r="H196" i="1" s="1"/>
  <c r="H195" i="1"/>
  <c r="F195" i="1"/>
  <c r="F194" i="1"/>
  <c r="H194" i="1" s="1"/>
  <c r="H188" i="1"/>
  <c r="G188" i="1"/>
  <c r="F188" i="1"/>
  <c r="H187" i="1"/>
  <c r="F187" i="1"/>
  <c r="G187" i="1" s="1"/>
  <c r="H186" i="1"/>
  <c r="F186" i="1"/>
  <c r="G186" i="1" s="1"/>
  <c r="F185" i="1"/>
  <c r="G185" i="1" s="1"/>
  <c r="F184" i="1"/>
  <c r="H184" i="1" s="1"/>
  <c r="F183" i="1"/>
  <c r="H183" i="1" s="1"/>
  <c r="F182" i="1"/>
  <c r="F181" i="1"/>
  <c r="G181" i="1" s="1"/>
  <c r="F180" i="1"/>
  <c r="G180" i="1" s="1"/>
  <c r="F179" i="1"/>
  <c r="H179" i="1" s="1"/>
  <c r="F174" i="1"/>
  <c r="H174" i="1" s="1"/>
  <c r="F173" i="1"/>
  <c r="G173" i="1" s="1"/>
  <c r="F172" i="1"/>
  <c r="G172" i="1" s="1"/>
  <c r="F171" i="1"/>
  <c r="H171" i="1" s="1"/>
  <c r="F170" i="1"/>
  <c r="G170" i="1" s="1"/>
  <c r="H169" i="1"/>
  <c r="F169" i="1"/>
  <c r="G169" i="1" s="1"/>
  <c r="G168" i="1"/>
  <c r="F168" i="1"/>
  <c r="H168" i="1" s="1"/>
  <c r="H167" i="1"/>
  <c r="G167" i="1"/>
  <c r="F167" i="1"/>
  <c r="F166" i="1"/>
  <c r="H166" i="1" s="1"/>
  <c r="F165" i="1"/>
  <c r="H165" i="1" s="1"/>
  <c r="E160" i="1"/>
  <c r="F159" i="1"/>
  <c r="H159" i="1" s="1"/>
  <c r="H158" i="1"/>
  <c r="G158" i="1"/>
  <c r="F158" i="1"/>
  <c r="F157" i="1"/>
  <c r="H157" i="1" s="1"/>
  <c r="F156" i="1"/>
  <c r="H156" i="1" s="1"/>
  <c r="G155" i="1"/>
  <c r="F155" i="1"/>
  <c r="H155" i="1" s="1"/>
  <c r="G154" i="1"/>
  <c r="F154" i="1"/>
  <c r="H154" i="1" s="1"/>
  <c r="F153" i="1"/>
  <c r="H153" i="1" s="1"/>
  <c r="H152" i="1"/>
  <c r="F152" i="1"/>
  <c r="G152" i="1" s="1"/>
  <c r="F151" i="1"/>
  <c r="H151" i="1" s="1"/>
  <c r="F150" i="1"/>
  <c r="H150" i="1" s="1"/>
  <c r="E146" i="1"/>
  <c r="F145" i="1"/>
  <c r="H145" i="1" s="1"/>
  <c r="G144" i="1"/>
  <c r="F144" i="1"/>
  <c r="H144" i="1" s="1"/>
  <c r="F143" i="1"/>
  <c r="H143" i="1" s="1"/>
  <c r="F142" i="1"/>
  <c r="H142" i="1" s="1"/>
  <c r="F141" i="1"/>
  <c r="H141" i="1" s="1"/>
  <c r="F140" i="1"/>
  <c r="G140" i="1" s="1"/>
  <c r="H139" i="1"/>
  <c r="F139" i="1"/>
  <c r="G139" i="1" s="1"/>
  <c r="F138" i="1"/>
  <c r="H138" i="1" s="1"/>
  <c r="G137" i="1"/>
  <c r="F137" i="1"/>
  <c r="H137" i="1" s="1"/>
  <c r="F136" i="1"/>
  <c r="H136" i="1" s="1"/>
  <c r="F41" i="1"/>
  <c r="F40" i="1"/>
  <c r="H40" i="1" s="1"/>
  <c r="E35" i="1"/>
  <c r="F34" i="1"/>
  <c r="H34" i="1" s="1"/>
  <c r="F33" i="1"/>
  <c r="H33" i="1" s="1"/>
  <c r="F32" i="1"/>
  <c r="E31" i="1"/>
  <c r="G30" i="1"/>
  <c r="F30" i="1"/>
  <c r="H30" i="1" s="1"/>
  <c r="H29" i="1"/>
  <c r="G29" i="1"/>
  <c r="F29" i="1"/>
  <c r="F28" i="1"/>
  <c r="H28" i="1" s="1"/>
  <c r="E24" i="1"/>
  <c r="H23" i="1"/>
  <c r="F23" i="1"/>
  <c r="G23" i="1" s="1"/>
  <c r="F22" i="1"/>
  <c r="H22" i="1" s="1"/>
  <c r="H21" i="1"/>
  <c r="G21" i="1"/>
  <c r="F21" i="1"/>
  <c r="F24" i="1" s="1"/>
  <c r="G24" i="1" s="1"/>
  <c r="E20" i="1"/>
  <c r="G19" i="1"/>
  <c r="F19" i="1"/>
  <c r="H19" i="1" s="1"/>
  <c r="F18" i="1"/>
  <c r="H18" i="1" s="1"/>
  <c r="F17" i="1"/>
  <c r="H17" i="1" s="1"/>
  <c r="E13" i="1"/>
  <c r="F12" i="1"/>
  <c r="H12" i="1" s="1"/>
  <c r="G11" i="1"/>
  <c r="F11" i="1"/>
  <c r="F10" i="1"/>
  <c r="G10" i="1" s="1"/>
  <c r="E9" i="1"/>
  <c r="F8" i="1"/>
  <c r="G8" i="1" s="1"/>
  <c r="F7" i="1"/>
  <c r="H7" i="1" s="1"/>
  <c r="G6" i="1"/>
  <c r="F6" i="1"/>
  <c r="Z175" i="1"/>
  <c r="Z174" i="1"/>
  <c r="Y176" i="1"/>
  <c r="Z171" i="1"/>
  <c r="Z170" i="1"/>
  <c r="Z169" i="1"/>
  <c r="Y165" i="1"/>
  <c r="Z164" i="1"/>
  <c r="AB164" i="1" s="1"/>
  <c r="Z163" i="1"/>
  <c r="AB163" i="1" s="1"/>
  <c r="Z162" i="1"/>
  <c r="Y161" i="1"/>
  <c r="Z160" i="1"/>
  <c r="AB160" i="1" s="1"/>
  <c r="Z159" i="1"/>
  <c r="AB159" i="1" s="1"/>
  <c r="Z158" i="1"/>
  <c r="AB158" i="1" s="1"/>
  <c r="Y154" i="1"/>
  <c r="Z153" i="1"/>
  <c r="AB153" i="1" s="1"/>
  <c r="Z152" i="1"/>
  <c r="AB152" i="1" s="1"/>
  <c r="Z151" i="1"/>
  <c r="AB151" i="1" s="1"/>
  <c r="Y150" i="1"/>
  <c r="Z149" i="1"/>
  <c r="Z148" i="1"/>
  <c r="AB148" i="1" s="1"/>
  <c r="Z147" i="1"/>
  <c r="AB147" i="1" s="1"/>
  <c r="Y143" i="1"/>
  <c r="Z142" i="1"/>
  <c r="AA142" i="1" s="1"/>
  <c r="Z141" i="1"/>
  <c r="AB141" i="1" s="1"/>
  <c r="Z140" i="1"/>
  <c r="AB140" i="1" s="1"/>
  <c r="Y139" i="1"/>
  <c r="Z138" i="1"/>
  <c r="AB138" i="1" s="1"/>
  <c r="Z137" i="1"/>
  <c r="AB137" i="1" s="1"/>
  <c r="Z136" i="1"/>
  <c r="O174" i="1"/>
  <c r="P174" i="1" s="1"/>
  <c r="O175" i="1"/>
  <c r="P175" i="1" s="1"/>
  <c r="O173" i="1"/>
  <c r="O170" i="1"/>
  <c r="P170" i="1" s="1"/>
  <c r="Q170" i="1" s="1"/>
  <c r="O171" i="1"/>
  <c r="P171" i="1" s="1"/>
  <c r="O169" i="1"/>
  <c r="P137" i="1"/>
  <c r="R137" i="1" s="1"/>
  <c r="O165" i="1"/>
  <c r="P164" i="1"/>
  <c r="R164" i="1" s="1"/>
  <c r="P163" i="1"/>
  <c r="R163" i="1" s="1"/>
  <c r="P162" i="1"/>
  <c r="O161" i="1"/>
  <c r="P160" i="1"/>
  <c r="R160" i="1" s="1"/>
  <c r="P159" i="1"/>
  <c r="R159" i="1" s="1"/>
  <c r="P158" i="1"/>
  <c r="R158" i="1" s="1"/>
  <c r="O154" i="1"/>
  <c r="P153" i="1"/>
  <c r="P152" i="1"/>
  <c r="R152" i="1" s="1"/>
  <c r="P151" i="1"/>
  <c r="R151" i="1" s="1"/>
  <c r="O150" i="1"/>
  <c r="P149" i="1"/>
  <c r="R149" i="1" s="1"/>
  <c r="P148" i="1"/>
  <c r="P147" i="1"/>
  <c r="R147" i="1" s="1"/>
  <c r="O143" i="1"/>
  <c r="P142" i="1"/>
  <c r="R142" i="1" s="1"/>
  <c r="P141" i="1"/>
  <c r="R141" i="1" s="1"/>
  <c r="P140" i="1"/>
  <c r="O139" i="1"/>
  <c r="P138" i="1"/>
  <c r="R138" i="1" s="1"/>
  <c r="P136" i="1"/>
  <c r="Z93" i="1"/>
  <c r="AA93" i="1" s="1"/>
  <c r="Y117" i="1"/>
  <c r="Z116" i="1"/>
  <c r="AA116" i="1" s="1"/>
  <c r="Z115" i="1"/>
  <c r="AB115" i="1" s="1"/>
  <c r="Z114" i="1"/>
  <c r="AB114" i="1" s="1"/>
  <c r="Z113" i="1"/>
  <c r="AA113" i="1" s="1"/>
  <c r="Z112" i="1"/>
  <c r="AB112" i="1" s="1"/>
  <c r="Z111" i="1"/>
  <c r="AB111" i="1" s="1"/>
  <c r="Z110" i="1"/>
  <c r="AB110" i="1" s="1"/>
  <c r="Z109" i="1"/>
  <c r="AB109" i="1" s="1"/>
  <c r="Z108" i="1"/>
  <c r="Z107" i="1"/>
  <c r="AA107" i="1" s="1"/>
  <c r="Y103" i="1"/>
  <c r="Z102" i="1"/>
  <c r="AB102" i="1" s="1"/>
  <c r="Z101" i="1"/>
  <c r="AB101" i="1" s="1"/>
  <c r="Z100" i="1"/>
  <c r="AA100" i="1" s="1"/>
  <c r="Z99" i="1"/>
  <c r="AA99" i="1" s="1"/>
  <c r="Z98" i="1"/>
  <c r="AB98" i="1" s="1"/>
  <c r="Z97" i="1"/>
  <c r="AB97" i="1" s="1"/>
  <c r="Z96" i="1"/>
  <c r="AB96" i="1" s="1"/>
  <c r="Z95" i="1"/>
  <c r="Z94" i="1"/>
  <c r="AB94" i="1" s="1"/>
  <c r="Z22" i="1"/>
  <c r="AB22" i="1" s="1"/>
  <c r="Z23" i="1"/>
  <c r="AA23" i="1" s="1"/>
  <c r="Z24" i="1"/>
  <c r="AA24" i="1" s="1"/>
  <c r="Z25" i="1"/>
  <c r="AB25" i="1" s="1"/>
  <c r="Z26" i="1"/>
  <c r="AB26" i="1" s="1"/>
  <c r="Z27" i="1"/>
  <c r="AB27" i="1" s="1"/>
  <c r="Z28" i="1"/>
  <c r="AA28" i="1" s="1"/>
  <c r="Z29" i="1"/>
  <c r="AA29" i="1" s="1"/>
  <c r="Z10" i="1"/>
  <c r="AA10" i="1" s="1"/>
  <c r="Z11" i="1"/>
  <c r="AA11" i="1" s="1"/>
  <c r="Z12" i="1"/>
  <c r="AB12" i="1" s="1"/>
  <c r="Z13" i="1"/>
  <c r="AA13" i="1" s="1"/>
  <c r="Z14" i="1"/>
  <c r="AB14" i="1" s="1"/>
  <c r="Z15" i="1"/>
  <c r="AB15" i="1" s="1"/>
  <c r="Z38" i="1"/>
  <c r="AA38" i="1" s="1"/>
  <c r="Y88" i="1"/>
  <c r="Z87" i="1"/>
  <c r="AA87" i="1" s="1"/>
  <c r="Z86" i="1"/>
  <c r="AB86" i="1" s="1"/>
  <c r="Z85" i="1"/>
  <c r="AB85" i="1" s="1"/>
  <c r="Z84" i="1"/>
  <c r="AA84" i="1" s="1"/>
  <c r="Z83" i="1"/>
  <c r="AA83" i="1" s="1"/>
  <c r="Z82" i="1"/>
  <c r="AB82" i="1" s="1"/>
  <c r="Z81" i="1"/>
  <c r="AB81" i="1" s="1"/>
  <c r="Z80" i="1"/>
  <c r="AB80" i="1" s="1"/>
  <c r="Z79" i="1"/>
  <c r="AA79" i="1" s="1"/>
  <c r="Z78" i="1"/>
  <c r="AB78" i="1" s="1"/>
  <c r="Y74" i="1"/>
  <c r="Z73" i="1"/>
  <c r="AB73" i="1" s="1"/>
  <c r="Z72" i="1"/>
  <c r="AB72" i="1" s="1"/>
  <c r="Z71" i="1"/>
  <c r="AB71" i="1" s="1"/>
  <c r="Z70" i="1"/>
  <c r="AB70" i="1" s="1"/>
  <c r="Z69" i="1"/>
  <c r="AB69" i="1" s="1"/>
  <c r="Z68" i="1"/>
  <c r="AB68" i="1" s="1"/>
  <c r="Z67" i="1"/>
  <c r="AB67" i="1" s="1"/>
  <c r="Z66" i="1"/>
  <c r="AB66" i="1" s="1"/>
  <c r="Z65" i="1"/>
  <c r="AA65" i="1" s="1"/>
  <c r="Z64" i="1"/>
  <c r="AB64" i="1" s="1"/>
  <c r="Y59" i="1"/>
  <c r="Z58" i="1"/>
  <c r="AB58" i="1" s="1"/>
  <c r="Z57" i="1"/>
  <c r="AB57" i="1" s="1"/>
  <c r="Z56" i="1"/>
  <c r="AB56" i="1" s="1"/>
  <c r="Z55" i="1"/>
  <c r="AB55" i="1" s="1"/>
  <c r="Z54" i="1"/>
  <c r="AA54" i="1" s="1"/>
  <c r="Z53" i="1"/>
  <c r="AB53" i="1" s="1"/>
  <c r="Z52" i="1"/>
  <c r="AB52" i="1" s="1"/>
  <c r="Z51" i="1"/>
  <c r="AB51" i="1" s="1"/>
  <c r="Z50" i="1"/>
  <c r="AA50" i="1" s="1"/>
  <c r="Z49" i="1"/>
  <c r="AA49" i="1" s="1"/>
  <c r="Y45" i="1"/>
  <c r="Z44" i="1"/>
  <c r="AB44" i="1" s="1"/>
  <c r="Z43" i="1"/>
  <c r="AB43" i="1" s="1"/>
  <c r="Z42" i="1"/>
  <c r="AA42" i="1" s="1"/>
  <c r="Z41" i="1"/>
  <c r="AA41" i="1" s="1"/>
  <c r="Z40" i="1"/>
  <c r="AB40" i="1" s="1"/>
  <c r="Z39" i="1"/>
  <c r="AB39" i="1" s="1"/>
  <c r="Z37" i="1"/>
  <c r="AB37" i="1" s="1"/>
  <c r="Z36" i="1"/>
  <c r="AB36" i="1" s="1"/>
  <c r="Z35" i="1"/>
  <c r="AB35" i="1" s="1"/>
  <c r="Y30" i="1"/>
  <c r="Z21" i="1"/>
  <c r="AA21" i="1" s="1"/>
  <c r="Z20" i="1"/>
  <c r="AB20" i="1" s="1"/>
  <c r="Y16" i="1"/>
  <c r="Z9" i="1"/>
  <c r="AA9" i="1" s="1"/>
  <c r="Z8" i="1"/>
  <c r="AA8" i="1" s="1"/>
  <c r="Z7" i="1"/>
  <c r="AB7" i="1" s="1"/>
  <c r="Z6" i="1"/>
  <c r="AB6" i="1" s="1"/>
  <c r="P20" i="1"/>
  <c r="Q20" i="1" s="1"/>
  <c r="O117" i="1"/>
  <c r="P116" i="1"/>
  <c r="R116" i="1" s="1"/>
  <c r="P115" i="1"/>
  <c r="R115" i="1" s="1"/>
  <c r="P114" i="1"/>
  <c r="Q114" i="1" s="1"/>
  <c r="P113" i="1"/>
  <c r="R113" i="1" s="1"/>
  <c r="P112" i="1"/>
  <c r="Q112" i="1" s="1"/>
  <c r="P111" i="1"/>
  <c r="R111" i="1" s="1"/>
  <c r="P110" i="1"/>
  <c r="R110" i="1" s="1"/>
  <c r="P109" i="1"/>
  <c r="R109" i="1" s="1"/>
  <c r="P108" i="1"/>
  <c r="R108" i="1" s="1"/>
  <c r="P107" i="1"/>
  <c r="R107" i="1" s="1"/>
  <c r="O103" i="1"/>
  <c r="P102" i="1"/>
  <c r="R102" i="1" s="1"/>
  <c r="P101" i="1"/>
  <c r="Q101" i="1" s="1"/>
  <c r="P100" i="1"/>
  <c r="R100" i="1" s="1"/>
  <c r="P99" i="1"/>
  <c r="R99" i="1" s="1"/>
  <c r="P98" i="1"/>
  <c r="R98" i="1" s="1"/>
  <c r="P97" i="1"/>
  <c r="R97" i="1" s="1"/>
  <c r="P96" i="1"/>
  <c r="R96" i="1" s="1"/>
  <c r="P95" i="1"/>
  <c r="Q95" i="1" s="1"/>
  <c r="P94" i="1"/>
  <c r="P93" i="1"/>
  <c r="R93" i="1" s="1"/>
  <c r="O88" i="1"/>
  <c r="P87" i="1"/>
  <c r="Q87" i="1" s="1"/>
  <c r="P86" i="1"/>
  <c r="Q86" i="1" s="1"/>
  <c r="P85" i="1"/>
  <c r="Q85" i="1" s="1"/>
  <c r="P84" i="1"/>
  <c r="R84" i="1" s="1"/>
  <c r="P83" i="1"/>
  <c r="R83" i="1" s="1"/>
  <c r="P82" i="1"/>
  <c r="Q82" i="1" s="1"/>
  <c r="P81" i="1"/>
  <c r="R81" i="1" s="1"/>
  <c r="P80" i="1"/>
  <c r="R80" i="1" s="1"/>
  <c r="P79" i="1"/>
  <c r="Q79" i="1" s="1"/>
  <c r="P78" i="1"/>
  <c r="R78" i="1" s="1"/>
  <c r="O74" i="1"/>
  <c r="P73" i="1"/>
  <c r="R73" i="1" s="1"/>
  <c r="P72" i="1"/>
  <c r="R72" i="1" s="1"/>
  <c r="P71" i="1"/>
  <c r="R71" i="1" s="1"/>
  <c r="P70" i="1"/>
  <c r="R70" i="1" s="1"/>
  <c r="P69" i="1"/>
  <c r="R69" i="1" s="1"/>
  <c r="P68" i="1"/>
  <c r="Q68" i="1" s="1"/>
  <c r="P67" i="1"/>
  <c r="R67" i="1" s="1"/>
  <c r="P66" i="1"/>
  <c r="R66" i="1" s="1"/>
  <c r="P65" i="1"/>
  <c r="Q65" i="1" s="1"/>
  <c r="P64" i="1"/>
  <c r="R64" i="1" s="1"/>
  <c r="O59" i="1"/>
  <c r="P58" i="1"/>
  <c r="R58" i="1" s="1"/>
  <c r="P57" i="1"/>
  <c r="R57" i="1" s="1"/>
  <c r="P56" i="1"/>
  <c r="Q56" i="1" s="1"/>
  <c r="P55" i="1"/>
  <c r="R55" i="1" s="1"/>
  <c r="P54" i="1"/>
  <c r="Q54" i="1" s="1"/>
  <c r="P53" i="1"/>
  <c r="R53" i="1" s="1"/>
  <c r="P52" i="1"/>
  <c r="Q52" i="1" s="1"/>
  <c r="P51" i="1"/>
  <c r="R51" i="1" s="1"/>
  <c r="P50" i="1"/>
  <c r="R50" i="1" s="1"/>
  <c r="P49" i="1"/>
  <c r="R49" i="1" s="1"/>
  <c r="O45" i="1"/>
  <c r="P44" i="1"/>
  <c r="R44" i="1" s="1"/>
  <c r="P43" i="1"/>
  <c r="R43" i="1" s="1"/>
  <c r="P42" i="1"/>
  <c r="R42" i="1" s="1"/>
  <c r="P41" i="1"/>
  <c r="Q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O30" i="1"/>
  <c r="P29" i="1"/>
  <c r="R29" i="1" s="1"/>
  <c r="P28" i="1"/>
  <c r="R28" i="1" s="1"/>
  <c r="P27" i="1"/>
  <c r="R27" i="1" s="1"/>
  <c r="P26" i="1"/>
  <c r="Q26" i="1" s="1"/>
  <c r="P25" i="1"/>
  <c r="R25" i="1" s="1"/>
  <c r="P24" i="1"/>
  <c r="R24" i="1" s="1"/>
  <c r="P23" i="1"/>
  <c r="Q23" i="1" s="1"/>
  <c r="P22" i="1"/>
  <c r="R22" i="1" s="1"/>
  <c r="P21" i="1"/>
  <c r="R21" i="1" s="1"/>
  <c r="O16" i="1"/>
  <c r="P15" i="1"/>
  <c r="Q15" i="1" s="1"/>
  <c r="P14" i="1"/>
  <c r="R14" i="1" s="1"/>
  <c r="P13" i="1"/>
  <c r="R13" i="1" s="1"/>
  <c r="P12" i="1"/>
  <c r="Q12" i="1" s="1"/>
  <c r="P11" i="1"/>
  <c r="R11" i="1" s="1"/>
  <c r="P10" i="1"/>
  <c r="R10" i="1" s="1"/>
  <c r="P9" i="1"/>
  <c r="R9" i="1" s="1"/>
  <c r="P8" i="1"/>
  <c r="Q8" i="1" s="1"/>
  <c r="P7" i="1"/>
  <c r="R7" i="1" s="1"/>
  <c r="P6" i="1"/>
  <c r="Q6" i="1" s="1"/>
  <c r="G136" i="1" l="1"/>
  <c r="H8" i="1"/>
  <c r="H181" i="1"/>
  <c r="H10" i="1"/>
  <c r="G159" i="1"/>
  <c r="H170" i="1"/>
  <c r="F13" i="1"/>
  <c r="G22" i="1"/>
  <c r="G33" i="1"/>
  <c r="H172" i="1"/>
  <c r="AA15" i="1"/>
  <c r="G34" i="1"/>
  <c r="H173" i="1"/>
  <c r="AB11" i="1"/>
  <c r="G17" i="1"/>
  <c r="G20" i="1" s="1"/>
  <c r="F9" i="1"/>
  <c r="G18" i="1"/>
  <c r="G28" i="1"/>
  <c r="G31" i="1" s="1"/>
  <c r="H140" i="1"/>
  <c r="H180" i="1"/>
  <c r="H146" i="1"/>
  <c r="H160" i="1"/>
  <c r="F146" i="1"/>
  <c r="G141" i="1"/>
  <c r="G174" i="1"/>
  <c r="G182" i="1"/>
  <c r="F160" i="1"/>
  <c r="H182" i="1"/>
  <c r="G142" i="1"/>
  <c r="G150" i="1"/>
  <c r="G175" i="1"/>
  <c r="G183" i="1"/>
  <c r="G156" i="1"/>
  <c r="G143" i="1"/>
  <c r="G151" i="1"/>
  <c r="G184" i="1"/>
  <c r="G138" i="1"/>
  <c r="G171" i="1"/>
  <c r="G179" i="1"/>
  <c r="G157" i="1"/>
  <c r="G166" i="1"/>
  <c r="G145" i="1"/>
  <c r="G153" i="1"/>
  <c r="E46" i="1"/>
  <c r="E42" i="1"/>
  <c r="H41" i="1"/>
  <c r="G41" i="1"/>
  <c r="H24" i="1"/>
  <c r="H45" i="1"/>
  <c r="G45" i="1"/>
  <c r="F39" i="1"/>
  <c r="F42" i="1" s="1"/>
  <c r="F43" i="1"/>
  <c r="F46" i="1" s="1"/>
  <c r="H6" i="1"/>
  <c r="H9" i="1" s="1"/>
  <c r="H11" i="1"/>
  <c r="H13" i="1" s="1"/>
  <c r="G32" i="1"/>
  <c r="G7" i="1"/>
  <c r="G9" i="1" s="1"/>
  <c r="G12" i="1"/>
  <c r="G13" i="1" s="1"/>
  <c r="G40" i="1"/>
  <c r="G44" i="1"/>
  <c r="H32" i="1"/>
  <c r="Z30" i="1"/>
  <c r="AB10" i="1"/>
  <c r="AA14" i="1"/>
  <c r="P16" i="1"/>
  <c r="Z16" i="1"/>
  <c r="P30" i="1"/>
  <c r="O176" i="1"/>
  <c r="AA164" i="1"/>
  <c r="AA159" i="1"/>
  <c r="AA153" i="1"/>
  <c r="AA148" i="1"/>
  <c r="AA151" i="1"/>
  <c r="AA154" i="1"/>
  <c r="AA140" i="1"/>
  <c r="AB169" i="1"/>
  <c r="AA169" i="1"/>
  <c r="AA170" i="1"/>
  <c r="AB170" i="1"/>
  <c r="AB171" i="1"/>
  <c r="AA171" i="1"/>
  <c r="AB174" i="1"/>
  <c r="AA174" i="1"/>
  <c r="AA175" i="1"/>
  <c r="AB175" i="1"/>
  <c r="Z173" i="1"/>
  <c r="AA136" i="1"/>
  <c r="AA141" i="1"/>
  <c r="AA149" i="1"/>
  <c r="AB149" i="1"/>
  <c r="AB142" i="1"/>
  <c r="AA163" i="1"/>
  <c r="AA138" i="1"/>
  <c r="AB136" i="1"/>
  <c r="AA162" i="1"/>
  <c r="AB162" i="1"/>
  <c r="AA137" i="1"/>
  <c r="Y172" i="1"/>
  <c r="AA147" i="1"/>
  <c r="AA152" i="1"/>
  <c r="AA160" i="1"/>
  <c r="AA158" i="1"/>
  <c r="O172" i="1"/>
  <c r="AA72" i="1"/>
  <c r="AA71" i="1"/>
  <c r="AA51" i="1"/>
  <c r="AA70" i="1"/>
  <c r="AA85" i="1"/>
  <c r="AA7" i="1"/>
  <c r="AA86" i="1"/>
  <c r="AA12" i="1"/>
  <c r="AA73" i="1"/>
  <c r="AA44" i="1"/>
  <c r="AA35" i="1"/>
  <c r="AA43" i="1"/>
  <c r="AA36" i="1"/>
  <c r="AA22" i="1"/>
  <c r="AA56" i="1"/>
  <c r="AA6" i="1"/>
  <c r="AA53" i="1"/>
  <c r="Q136" i="1"/>
  <c r="AB93" i="1"/>
  <c r="AA52" i="1"/>
  <c r="Q154" i="1"/>
  <c r="R170" i="1"/>
  <c r="R171" i="1"/>
  <c r="Q171" i="1"/>
  <c r="R174" i="1"/>
  <c r="Q174" i="1"/>
  <c r="R175" i="1"/>
  <c r="Q175" i="1"/>
  <c r="Q140" i="1"/>
  <c r="Q148" i="1"/>
  <c r="Q153" i="1"/>
  <c r="R140" i="1"/>
  <c r="R148" i="1"/>
  <c r="R153" i="1"/>
  <c r="P169" i="1"/>
  <c r="P173" i="1"/>
  <c r="Q141" i="1"/>
  <c r="Q149" i="1"/>
  <c r="R136" i="1"/>
  <c r="Q162" i="1"/>
  <c r="R162" i="1"/>
  <c r="Q137" i="1"/>
  <c r="Q142" i="1"/>
  <c r="Q158" i="1"/>
  <c r="Q163" i="1"/>
  <c r="Q138" i="1"/>
  <c r="Q151" i="1"/>
  <c r="Q159" i="1"/>
  <c r="Q164" i="1"/>
  <c r="Q147" i="1"/>
  <c r="Q152" i="1"/>
  <c r="Q160" i="1"/>
  <c r="Q80" i="1"/>
  <c r="AA67" i="1"/>
  <c r="AB116" i="1"/>
  <c r="AA64" i="1"/>
  <c r="AA40" i="1"/>
  <c r="AA81" i="1"/>
  <c r="Q35" i="1"/>
  <c r="Q39" i="1"/>
  <c r="AB24" i="1"/>
  <c r="AB28" i="1"/>
  <c r="AA58" i="1"/>
  <c r="Q98" i="1"/>
  <c r="AB29" i="1"/>
  <c r="AA27" i="1"/>
  <c r="AA57" i="1"/>
  <c r="AA66" i="1"/>
  <c r="AA26" i="1"/>
  <c r="AA25" i="1"/>
  <c r="Q11" i="1"/>
  <c r="AA55" i="1"/>
  <c r="AA78" i="1"/>
  <c r="AA82" i="1"/>
  <c r="AA39" i="1"/>
  <c r="AA80" i="1"/>
  <c r="AA37" i="1"/>
  <c r="AA20" i="1"/>
  <c r="AA69" i="1"/>
  <c r="AA68" i="1"/>
  <c r="AB99" i="1"/>
  <c r="AA111" i="1"/>
  <c r="AA94" i="1"/>
  <c r="AB107" i="1"/>
  <c r="AB113" i="1"/>
  <c r="AA95" i="1"/>
  <c r="AB100" i="1"/>
  <c r="AB95" i="1"/>
  <c r="AA114" i="1"/>
  <c r="AA101" i="1"/>
  <c r="AA109" i="1"/>
  <c r="AA96" i="1"/>
  <c r="AA115" i="1"/>
  <c r="AA102" i="1"/>
  <c r="AA110" i="1"/>
  <c r="AA97" i="1"/>
  <c r="AA108" i="1"/>
  <c r="AB108" i="1"/>
  <c r="AA98" i="1"/>
  <c r="AA112" i="1"/>
  <c r="AB41" i="1"/>
  <c r="Q93" i="1"/>
  <c r="R6" i="1"/>
  <c r="Q53" i="1"/>
  <c r="AB83" i="1"/>
  <c r="AB49" i="1"/>
  <c r="Q42" i="1"/>
  <c r="AB8" i="1"/>
  <c r="AB50" i="1"/>
  <c r="Q64" i="1"/>
  <c r="Q44" i="1"/>
  <c r="Q43" i="1"/>
  <c r="Q72" i="1"/>
  <c r="AB9" i="1"/>
  <c r="AB54" i="1"/>
  <c r="Q71" i="1"/>
  <c r="Q13" i="1"/>
  <c r="Q70" i="1"/>
  <c r="AB87" i="1"/>
  <c r="AB13" i="1"/>
  <c r="AB21" i="1"/>
  <c r="Q66" i="1"/>
  <c r="AB42" i="1"/>
  <c r="AB23" i="1"/>
  <c r="AB65" i="1"/>
  <c r="AB84" i="1"/>
  <c r="AB38" i="1"/>
  <c r="AB79" i="1"/>
  <c r="Q102" i="1"/>
  <c r="Q115" i="1"/>
  <c r="Q100" i="1"/>
  <c r="Q99" i="1"/>
  <c r="R114" i="1"/>
  <c r="Q78" i="1"/>
  <c r="Q97" i="1"/>
  <c r="R56" i="1"/>
  <c r="Q40" i="1"/>
  <c r="Q107" i="1"/>
  <c r="Q10" i="1"/>
  <c r="Q67" i="1"/>
  <c r="Q50" i="1"/>
  <c r="Q116" i="1"/>
  <c r="Q38" i="1"/>
  <c r="Q69" i="1"/>
  <c r="Q7" i="1"/>
  <c r="Q49" i="1"/>
  <c r="Q58" i="1"/>
  <c r="Q37" i="1"/>
  <c r="Q84" i="1"/>
  <c r="R23" i="1"/>
  <c r="Q57" i="1"/>
  <c r="Q36" i="1"/>
  <c r="Q83" i="1"/>
  <c r="Q113" i="1"/>
  <c r="Q9" i="1"/>
  <c r="Q51" i="1"/>
  <c r="Q14" i="1"/>
  <c r="Q55" i="1"/>
  <c r="Q73" i="1"/>
  <c r="Q81" i="1"/>
  <c r="Q111" i="1"/>
  <c r="Q96" i="1"/>
  <c r="Q110" i="1"/>
  <c r="Q109" i="1"/>
  <c r="R95" i="1"/>
  <c r="Q108" i="1"/>
  <c r="Q94" i="1"/>
  <c r="R86" i="1"/>
  <c r="R65" i="1"/>
  <c r="R15" i="1"/>
  <c r="R12" i="1"/>
  <c r="R20" i="1"/>
  <c r="R26" i="1"/>
  <c r="R68" i="1"/>
  <c r="R101" i="1"/>
  <c r="R8" i="1"/>
  <c r="Q27" i="1"/>
  <c r="R41" i="1"/>
  <c r="R82" i="1"/>
  <c r="Q29" i="1"/>
  <c r="Q24" i="1"/>
  <c r="R79" i="1"/>
  <c r="R112" i="1"/>
  <c r="R52" i="1"/>
  <c r="R85" i="1"/>
  <c r="R94" i="1"/>
  <c r="R54" i="1"/>
  <c r="R87" i="1"/>
  <c r="Q25" i="1"/>
  <c r="Q45" i="1"/>
  <c r="Q21" i="1"/>
  <c r="Q22" i="1"/>
  <c r="Q28" i="1"/>
  <c r="AB16" i="1" l="1"/>
  <c r="AA143" i="1"/>
  <c r="G146" i="1"/>
  <c r="G189" i="1"/>
  <c r="G160" i="1"/>
  <c r="H39" i="1"/>
  <c r="H42" i="1" s="1"/>
  <c r="G39" i="1"/>
  <c r="G42" i="1" s="1"/>
  <c r="H43" i="1"/>
  <c r="H46" i="1" s="1"/>
  <c r="G43" i="1"/>
  <c r="G46" i="1" s="1"/>
  <c r="Q16" i="1"/>
  <c r="R16" i="1"/>
  <c r="R30" i="1"/>
  <c r="AB30" i="1"/>
  <c r="AA74" i="1"/>
  <c r="AA165" i="1"/>
  <c r="AA161" i="1"/>
  <c r="AA150" i="1"/>
  <c r="AA172" i="1"/>
  <c r="AA139" i="1"/>
  <c r="AA173" i="1"/>
  <c r="AA176" i="1" s="1"/>
  <c r="AB173" i="1"/>
  <c r="AA16" i="1"/>
  <c r="AA88" i="1"/>
  <c r="Q161" i="1"/>
  <c r="Q143" i="1"/>
  <c r="Q165" i="1"/>
  <c r="Q139" i="1"/>
  <c r="R173" i="1"/>
  <c r="Q173" i="1"/>
  <c r="Q176" i="1" s="1"/>
  <c r="Q150" i="1"/>
  <c r="R169" i="1"/>
  <c r="Q169" i="1"/>
  <c r="Q172" i="1" s="1"/>
  <c r="AA117" i="1"/>
  <c r="AA103" i="1"/>
  <c r="Q103" i="1"/>
  <c r="Q74" i="1"/>
  <c r="Q88" i="1"/>
  <c r="AA59" i="1"/>
  <c r="AA30" i="1"/>
  <c r="AA45" i="1"/>
  <c r="Q117" i="1"/>
  <c r="Q30" i="1"/>
</calcChain>
</file>

<file path=xl/sharedStrings.xml><?xml version="1.0" encoding="utf-8"?>
<sst xmlns="http://schemas.openxmlformats.org/spreadsheetml/2006/main" count="684" uniqueCount="43">
  <si>
    <t>ASCON</t>
  </si>
  <si>
    <t>TEST TYPE</t>
  </si>
  <si>
    <t>TRIAL</t>
  </si>
  <si>
    <t>FUNCTIONAL</t>
  </si>
  <si>
    <t>CLOCK CYCLES</t>
  </si>
  <si>
    <t>CLOCK</t>
  </si>
  <si>
    <t>100MHz</t>
  </si>
  <si>
    <t>DYNAMIC POWER</t>
  </si>
  <si>
    <t>EXECUTION TIME(us)</t>
  </si>
  <si>
    <t>THROUGHPUT(KB/s)</t>
  </si>
  <si>
    <t>ESTIMATED ENERGY(uJ)</t>
  </si>
  <si>
    <t>Bytes</t>
  </si>
  <si>
    <t>Total Memory Used:</t>
  </si>
  <si>
    <t>Nonce</t>
  </si>
  <si>
    <t>Associated Data</t>
  </si>
  <si>
    <t>Ciphertext</t>
  </si>
  <si>
    <t>Plaintext</t>
  </si>
  <si>
    <t>Key</t>
  </si>
  <si>
    <t>AVERAGE</t>
  </si>
  <si>
    <t>ENCRYPTION</t>
  </si>
  <si>
    <t>DECRYPTION</t>
  </si>
  <si>
    <t>EDGE CASE</t>
  </si>
  <si>
    <t>VERIFICATION</t>
  </si>
  <si>
    <t>PASSED</t>
  </si>
  <si>
    <t>PERFORMANCE(1KB)</t>
  </si>
  <si>
    <t>SECURITY TEST</t>
  </si>
  <si>
    <t>RESULT</t>
  </si>
  <si>
    <t>Authentication error</t>
  </si>
  <si>
    <t>TINYJAMBU</t>
  </si>
  <si>
    <t>**CHANGED</t>
  </si>
  <si>
    <t>CIPHERTEXT</t>
  </si>
  <si>
    <t>TO</t>
  </si>
  <si>
    <t xml:space="preserve">0xFF AFTER </t>
  </si>
  <si>
    <t>**</t>
  </si>
  <si>
    <t>XOODYAK</t>
  </si>
  <si>
    <t>EDGE TEST(EMPTY INPUT)</t>
  </si>
  <si>
    <t>AVG</t>
  </si>
  <si>
    <t>EDGE TEST</t>
  </si>
  <si>
    <t>PERFORMANCE(1MB)</t>
  </si>
  <si>
    <t>-Os OPTIMIZATION</t>
  </si>
  <si>
    <t>NO OPTIMIZATION</t>
  </si>
  <si>
    <t>ms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</si>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</sst>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quotePrefix="1" applyFill="1"/>
    <xf numFmtId="0" fontId="0" fillId="7" borderId="0" xfId="0" applyFill="1"/>
    <xf numFmtId="0" fontId="0" fillId="8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(Sheet1!$F$9,Sheet1!$P$16,Sheet1!$Z$16)</c:f>
              <c:numCache>
                <c:formatCode>General</c:formatCode>
                <c:ptCount val="3"/>
                <c:pt idx="0">
                  <c:v>3.633316666666667</c:v>
                </c:pt>
                <c:pt idx="1">
                  <c:v>0.8229599999999998</c:v>
                </c:pt>
                <c:pt idx="2">
                  <c:v>2.7665700000000006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B-44BC-BF1F-F77347E2B56E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(Sheet1!$G$13,Sheet1!$Q$16,Sheet1!$AA$16)</c:f>
              <c:numCache>
                <c:formatCode>General</c:formatCode>
                <c:ptCount val="3"/>
                <c:pt idx="0">
                  <c:v>3.5489649824906038</c:v>
                </c:pt>
                <c:pt idx="1">
                  <c:v>15.799823544492412</c:v>
                </c:pt>
                <c:pt idx="2">
                  <c:v>4.6989595431527551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B-44BC-BF1F-F77347E2B56E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(Sheet1!$H$13,Sheet1!$R$16,Sheet1!$AB$16)</c:f>
              <c:numCache>
                <c:formatCode>General</c:formatCode>
                <c:ptCount val="3"/>
                <c:pt idx="0">
                  <c:v>4.0696374400000002</c:v>
                </c:pt>
                <c:pt idx="1">
                  <c:v>0.91430856000000005</c:v>
                </c:pt>
                <c:pt idx="2">
                  <c:v>3.0736592699999998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B-44BC-BF1F-F77347E2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(Sheet1!$F$160,Sheet1!$P$143,Sheet1!$Z$143)</c:f>
              <c:numCache>
                <c:formatCode>General</c:formatCode>
                <c:ptCount val="3"/>
                <c:pt idx="0">
                  <c:v>1.8865750000000001</c:v>
                </c:pt>
                <c:pt idx="1">
                  <c:v>1.8836700000000002</c:v>
                </c:pt>
                <c:pt idx="2">
                  <c:v>1.6505799999999999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17D-A6F2-ABEE6CEFE8C2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(Sheet1!$G$160,Sheet1!$Q$143,Sheet1!$AA$143)</c:f>
              <c:numCache>
                <c:formatCode>General</c:formatCode>
                <c:ptCount val="3"/>
                <c:pt idx="0">
                  <c:v>6.8907944625747035</c:v>
                </c:pt>
                <c:pt idx="1">
                  <c:v>6.9014213992767104</c:v>
                </c:pt>
                <c:pt idx="2">
                  <c:v>7.8760193602414565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3-417D-A6F2-ABEE6CEFE8C2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(Sheet1!$H$160,Sheet1!$R$143,Sheet1!$AB$143)</c:f>
              <c:numCache>
                <c:formatCode>General</c:formatCode>
                <c:ptCount val="3"/>
                <c:pt idx="0">
                  <c:v>2.0959848249999999</c:v>
                </c:pt>
                <c:pt idx="1">
                  <c:v>2.0927573699999997</c:v>
                </c:pt>
                <c:pt idx="2">
                  <c:v>1.8337943800000001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3-417D-A6F2-ABEE6CEF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(Sheet1!$F$175,Sheet1!$P$150,Sheet1!$Z$150)</c:f>
              <c:numCache>
                <c:formatCode>General</c:formatCode>
                <c:ptCount val="3"/>
                <c:pt idx="0">
                  <c:v>1.8718730000000001</c:v>
                </c:pt>
                <c:pt idx="1">
                  <c:v>1.2060666666666666</c:v>
                </c:pt>
                <c:pt idx="2">
                  <c:v>1.6425699999999999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4-49C8-8ED1-D508008DBB0F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(Sheet1!$H$175,Sheet1!$R$150,Sheet1!$AB$150)</c:f>
              <c:numCache>
                <c:formatCode>General</c:formatCode>
                <c:ptCount val="3"/>
                <c:pt idx="0">
                  <c:v>2.0796509030000001</c:v>
                </c:pt>
                <c:pt idx="1">
                  <c:v>1.3399400666666668</c:v>
                </c:pt>
                <c:pt idx="2">
                  <c:v>1.8248952700000001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4-49C8-8ED1-D508008D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94-49C8-8ED1-D508008DBB0F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(Sheet1!$F$189,Sheet1!$P$154,Sheet1!$Z$154)</c:f>
              <c:numCache>
                <c:formatCode>General</c:formatCode>
                <c:ptCount val="3"/>
                <c:pt idx="0">
                  <c:v>1.8762050000000003</c:v>
                </c:pt>
                <c:pt idx="1">
                  <c:v>1.2060533333333332</c:v>
                </c:pt>
                <c:pt idx="2">
                  <c:v>1.64086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8-4499-AEE3-A37CC759FBF3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(Sheet1!$H$189,Sheet1!$R$154,Sheet1!$AB$154)</c:f>
              <c:numCache>
                <c:formatCode>General</c:formatCode>
                <c:ptCount val="3"/>
                <c:pt idx="0">
                  <c:v>2.0843619133333333</c:v>
                </c:pt>
                <c:pt idx="1">
                  <c:v>1.3399252533333332</c:v>
                </c:pt>
                <c:pt idx="2">
                  <c:v>1.82299546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8-4499-AEE3-A37CC75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98-4499-AEE3-A37CC759FBF3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(Sheet1!$F$204,Sheet1!$P$161,Sheet1!$Z$161)</c:f>
              <c:numCache>
                <c:formatCode>General</c:formatCode>
                <c:ptCount val="3"/>
                <c:pt idx="0">
                  <c:v>20.560333000000004</c:v>
                </c:pt>
                <c:pt idx="1">
                  <c:v>44.473953333333334</c:v>
                </c:pt>
                <c:pt idx="2">
                  <c:v>23.00285666666667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E45-A8E1-3885F7CAEC2E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(Sheet1!$G$204,Sheet1!$Q$165,Sheet1!$AA$165)</c:f>
              <c:numCache>
                <c:formatCode>General</c:formatCode>
                <c:ptCount val="3"/>
                <c:pt idx="0">
                  <c:v>49.804641055887679</c:v>
                </c:pt>
                <c:pt idx="1">
                  <c:v>22.973605065302419</c:v>
                </c:pt>
                <c:pt idx="2">
                  <c:v>44.219451146517848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E45-A8E1-3885F7CAEC2E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(Sheet1!$H$204,Sheet1!$R$161,Sheet1!$AB$161)</c:f>
              <c:numCache>
                <c:formatCode>General</c:formatCode>
                <c:ptCount val="3"/>
                <c:pt idx="0">
                  <c:v>22.842529963</c:v>
                </c:pt>
                <c:pt idx="1">
                  <c:v>49.410562153333331</c:v>
                </c:pt>
                <c:pt idx="2">
                  <c:v>25.556173756666666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E45-A8E1-3885F7C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(Sheet1!$F$218,Sheet1!$P$165,Sheet1!$Z$165)</c:f>
              <c:numCache>
                <c:formatCode>General</c:formatCode>
                <c:ptCount val="3"/>
                <c:pt idx="0">
                  <c:v>20.709743999999997</c:v>
                </c:pt>
                <c:pt idx="1">
                  <c:v>44.572893333333333</c:v>
                </c:pt>
                <c:pt idx="2">
                  <c:v>23.157229999999998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83F-BBB8-A6FB2CC706E1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(Sheet1!$G$218,Sheet1!$Q$165,Sheet1!$AA$165)</c:f>
              <c:numCache>
                <c:formatCode>General</c:formatCode>
                <c:ptCount val="3"/>
                <c:pt idx="0">
                  <c:v>49.445323973875468</c:v>
                </c:pt>
                <c:pt idx="1">
                  <c:v>22.973605065302419</c:v>
                </c:pt>
                <c:pt idx="2">
                  <c:v>44.219451146517848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0-483F-BBB8-A6FB2CC706E1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(Sheet1!$H$218,Sheet1!$R$165,Sheet1!$AB$165)</c:f>
              <c:numCache>
                <c:formatCode>General</c:formatCode>
                <c:ptCount val="3"/>
                <c:pt idx="0">
                  <c:v>23.008525583999994</c:v>
                </c:pt>
                <c:pt idx="1">
                  <c:v>49.520484493333328</c:v>
                </c:pt>
                <c:pt idx="2">
                  <c:v>25.727682530000003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0-483F-BBB8-A6FB2CC7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(Sheet1!$F$233,Sheet1!$P$172,Sheet1!$Z$172)</c:f>
              <c:numCache>
                <c:formatCode>General</c:formatCode>
                <c:ptCount val="3"/>
                <c:pt idx="0">
                  <c:v>19060.298495000003</c:v>
                </c:pt>
                <c:pt idx="1">
                  <c:v>44376.327290000001</c:v>
                </c:pt>
                <c:pt idx="2">
                  <c:v>22372.083856666664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904-84CD-0D551BC55E06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(Sheet1!$G$233,Sheet1!$Q$172,Sheet1!$AA$172)</c:f>
              <c:numCache>
                <c:formatCode>General</c:formatCode>
                <c:ptCount val="3"/>
                <c:pt idx="0">
                  <c:v>55.013619029894848</c:v>
                </c:pt>
                <c:pt idx="1">
                  <c:v>23.629174923547396</c:v>
                </c:pt>
                <c:pt idx="2">
                  <c:v>46.869840409951813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904-84CD-0D551BC55E06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(Sheet1!$H$233,Sheet1!$R$172,Sheet1!$AB$172)</c:f>
              <c:numCache>
                <c:formatCode>General</c:formatCode>
                <c:ptCount val="3"/>
                <c:pt idx="0">
                  <c:v>21175.991627944997</c:v>
                </c:pt>
                <c:pt idx="1">
                  <c:v>49302.099619189998</c:v>
                </c:pt>
                <c:pt idx="2">
                  <c:v>24855.385164756666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3-4904-84CD-0D551BC5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(Sheet1!$F$247,Sheet1!$P$176,Sheet1!$Z$176)</c:f>
              <c:numCache>
                <c:formatCode>General</c:formatCode>
                <c:ptCount val="3"/>
                <c:pt idx="0">
                  <c:v>19190.797425999997</c:v>
                </c:pt>
                <c:pt idx="1">
                  <c:v>44472.325950000006</c:v>
                </c:pt>
                <c:pt idx="2">
                  <c:v>22410.888533333331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1-439F-A103-2D308B58C272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(Sheet1!$G$247,Sheet1!$Q$176,Sheet1!$AA$176)</c:f>
              <c:numCache>
                <c:formatCode>General</c:formatCode>
                <c:ptCount val="3"/>
                <c:pt idx="0">
                  <c:v>54.639522096115726</c:v>
                </c:pt>
                <c:pt idx="1">
                  <c:v>23.578168616116645</c:v>
                </c:pt>
                <c:pt idx="2">
                  <c:v>46.788684814549299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1-439F-A103-2D308B58C272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(Sheet1!$H$247,Sheet1!$R$176,Sheet1!$AB$176)</c:f>
              <c:numCache>
                <c:formatCode>General</c:formatCode>
                <c:ptCount val="3"/>
                <c:pt idx="0">
                  <c:v>21320.975940286004</c:v>
                </c:pt>
                <c:pt idx="1">
                  <c:v>49408.754130450005</c:v>
                </c:pt>
                <c:pt idx="2">
                  <c:v>24898.497160533327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1-439F-A103-2D308B58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(Sheet1!$F$13,Sheet1!$P$16,Sheet1!$Z$16)</c:f>
              <c:numCache>
                <c:formatCode>General</c:formatCode>
                <c:ptCount val="3"/>
                <c:pt idx="0">
                  <c:v>3.6630399999999996</c:v>
                </c:pt>
                <c:pt idx="1">
                  <c:v>0.8229599999999998</c:v>
                </c:pt>
                <c:pt idx="2">
                  <c:v>2.7665700000000006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194-BAE3-589FA3328698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(Sheet1!$G$13,Sheet1!$Q$30,Sheet1!$AA$30)</c:f>
              <c:numCache>
                <c:formatCode>General</c:formatCode>
                <c:ptCount val="3"/>
                <c:pt idx="0">
                  <c:v>3.5489649824906038</c:v>
                </c:pt>
                <c:pt idx="1">
                  <c:v>16.746012970270662</c:v>
                </c:pt>
                <c:pt idx="2">
                  <c:v>4.6874770969941864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194-BAE3-589FA3328698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(Sheet1!$H$13,Sheet1!$R$30,Sheet1!$AB$30)</c:f>
              <c:numCache>
                <c:formatCode>General</c:formatCode>
                <c:ptCount val="3"/>
                <c:pt idx="0">
                  <c:v>4.0696374400000002</c:v>
                </c:pt>
                <c:pt idx="1">
                  <c:v>0.86247818800000009</c:v>
                </c:pt>
                <c:pt idx="2">
                  <c:v>3.0811885170000002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194-BAE3-589FA332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(Sheet1!$F$20,Sheet1!$P$45,Sheet1!$Z$45)</c:f>
              <c:numCache>
                <c:formatCode>General</c:formatCode>
                <c:ptCount val="3"/>
                <c:pt idx="0">
                  <c:v>3.6290733333333334</c:v>
                </c:pt>
                <c:pt idx="1">
                  <c:v>0.52112700000000012</c:v>
                </c:pt>
                <c:pt idx="2">
                  <c:v>2.7606009999999999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21F-84A2-8B07667832F6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(Sheet1!$H$20,Sheet1!$R$45,Sheet1!$AB$45)</c:f>
              <c:numCache>
                <c:formatCode>General</c:formatCode>
                <c:ptCount val="3"/>
                <c:pt idx="0">
                  <c:v>4.0319004733333328</c:v>
                </c:pt>
                <c:pt idx="1">
                  <c:v>0.57897209699999996</c:v>
                </c:pt>
                <c:pt idx="2">
                  <c:v>3.0670277109999997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2-421F-84A2-8B076678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32-421F-84A2-8B07667832F6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(Sheet1!$F$24,Sheet1!$P$59,Sheet1!$Z$59)</c:f>
              <c:numCache>
                <c:formatCode>General</c:formatCode>
                <c:ptCount val="3"/>
                <c:pt idx="0">
                  <c:v>3.6420933333333338</c:v>
                </c:pt>
                <c:pt idx="1">
                  <c:v>0.51813500000000001</c:v>
                </c:pt>
                <c:pt idx="2">
                  <c:v>2.7651819999999998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21B-9C3C-BC65F6871DF7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(Sheet1!$H$24,Sheet1!$R$59,Sheet1!$AB$59)</c:f>
              <c:numCache>
                <c:formatCode>General</c:formatCode>
                <c:ptCount val="3"/>
                <c:pt idx="0">
                  <c:v>4.0463656933333336</c:v>
                </c:pt>
                <c:pt idx="1">
                  <c:v>0.57564798499999992</c:v>
                </c:pt>
                <c:pt idx="2">
                  <c:v>3.0721172020000003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3-421B-9C3C-BC65F687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13-421B-9C3C-BC65F6871DF7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(Sheet1!$F$31,Sheet1!$P$74,Sheet1!$Z$74)</c:f>
              <c:numCache>
                <c:formatCode>General</c:formatCode>
                <c:ptCount val="3"/>
                <c:pt idx="0">
                  <c:v>46.230806666666666</c:v>
                </c:pt>
                <c:pt idx="1">
                  <c:v>21.147424999999995</c:v>
                </c:pt>
                <c:pt idx="2">
                  <c:v>40.381774999999998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B3C-9F30-29C709011340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(Sheet1!$G$35,Sheet1!$Q$74,Sheet1!$AA$74)</c:f>
              <c:numCache>
                <c:formatCode>General</c:formatCode>
                <c:ptCount val="3"/>
                <c:pt idx="0">
                  <c:v>22.119995663161216</c:v>
                </c:pt>
                <c:pt idx="1">
                  <c:v>48.421973832480191</c:v>
                </c:pt>
                <c:pt idx="2">
                  <c:v>25.357974002518777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A-4B3C-9F30-29C709011340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(Sheet1!$H$31,Sheet1!$R$74,Sheet1!$AB$74)</c:f>
              <c:numCache>
                <c:formatCode>General</c:formatCode>
                <c:ptCount val="3"/>
                <c:pt idx="0">
                  <c:v>51.362426206666662</c:v>
                </c:pt>
                <c:pt idx="1">
                  <c:v>23.494789174999998</c:v>
                </c:pt>
                <c:pt idx="2">
                  <c:v>44.864152025000003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B3C-9F30-29C70901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(Sheet1!$F$35,Sheet1!$P$88,Sheet1!$Z$88)</c:f>
              <c:numCache>
                <c:formatCode>General</c:formatCode>
                <c:ptCount val="3"/>
                <c:pt idx="0">
                  <c:v>46.292956666666662</c:v>
                </c:pt>
                <c:pt idx="1">
                  <c:v>15.784207</c:v>
                </c:pt>
                <c:pt idx="2">
                  <c:v>40.352687999999993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10A-97F3-B9BAB076AC55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(Sheet1!$G$35,Sheet1!$Q$88,Sheet1!$AA$88)</c:f>
              <c:numCache>
                <c:formatCode>General</c:formatCode>
                <c:ptCount val="3"/>
                <c:pt idx="0">
                  <c:v>22.119995663161216</c:v>
                </c:pt>
                <c:pt idx="1">
                  <c:v>64.87498434425666</c:v>
                </c:pt>
                <c:pt idx="2">
                  <c:v>25.376252521849981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8-410A-97F3-B9BAB076AC55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(Sheet1!$H$35,Sheet1!$R$88,Sheet1!$AB$88)</c:f>
              <c:numCache>
                <c:formatCode>General</c:formatCode>
                <c:ptCount val="3"/>
                <c:pt idx="0">
                  <c:v>51.431474856666668</c:v>
                </c:pt>
                <c:pt idx="1">
                  <c:v>17.536253977000001</c:v>
                </c:pt>
                <c:pt idx="2">
                  <c:v>44.831836368000005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8-410A-97F3-B9BAB076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(Sheet1!$F$42,Sheet1!$P$103,Sheet1!$Z$103)</c:f>
              <c:numCache>
                <c:formatCode>General</c:formatCode>
                <c:ptCount val="3"/>
                <c:pt idx="0">
                  <c:v>43656.67325</c:v>
                </c:pt>
                <c:pt idx="1">
                  <c:v>21213.777015999996</c:v>
                </c:pt>
                <c:pt idx="2">
                  <c:v>39276.408077999993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1-4225-BEBA-B02D26FACD3F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(Sheet1!$G$42,Sheet1!$Q$103,Sheet1!$AA$103)</c:f>
              <c:numCache>
                <c:formatCode>General</c:formatCode>
                <c:ptCount val="3"/>
                <c:pt idx="0">
                  <c:v>24.018687681384431</c:v>
                </c:pt>
                <c:pt idx="1">
                  <c:v>49.42901017622539</c:v>
                </c:pt>
                <c:pt idx="2">
                  <c:v>26.697349663890282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1-4225-BEBA-B02D26FACD3F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(Sheet1!$H$42,Sheet1!$R$103,Sheet1!$AB$103)</c:f>
              <c:numCache>
                <c:formatCode>General</c:formatCode>
                <c:ptCount val="3"/>
                <c:pt idx="0">
                  <c:v>48502.563980750005</c:v>
                </c:pt>
                <c:pt idx="1">
                  <c:v>23568.506264775999</c:v>
                </c:pt>
                <c:pt idx="2">
                  <c:v>43636.089374658004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1-4225-BEBA-B02D26F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(Sheet1!$F$46,Sheet1!$P$117,Sheet1!$Z$117)</c:f>
              <c:numCache>
                <c:formatCode>General</c:formatCode>
                <c:ptCount val="3"/>
                <c:pt idx="0">
                  <c:v>43696.067719999999</c:v>
                </c:pt>
                <c:pt idx="1">
                  <c:v>15698.73726</c:v>
                </c:pt>
                <c:pt idx="2">
                  <c:v>39142.35459499999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7-4485-A55F-A6A898702AEA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(Sheet1!$G$46,Sheet1!$Q$117,Sheet1!$AA$117)</c:f>
              <c:numCache>
                <c:formatCode>General</c:formatCode>
                <c:ptCount val="3"/>
                <c:pt idx="0">
                  <c:v>23.997033479515121</c:v>
                </c:pt>
                <c:pt idx="1">
                  <c:v>66.793652421449934</c:v>
                </c:pt>
                <c:pt idx="2">
                  <c:v>26.78878189238905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7-4485-A55F-A6A898702AEA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(Sheet1!$H$46,Sheet1!$R$117,Sheet1!$AB$117)</c:f>
              <c:numCache>
                <c:formatCode>General</c:formatCode>
                <c:ptCount val="3"/>
                <c:pt idx="0">
                  <c:v>48546.331236919999</c:v>
                </c:pt>
                <c:pt idx="1">
                  <c:v>17441.297095860002</c:v>
                </c:pt>
                <c:pt idx="2">
                  <c:v>43487.155955044997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7-4485-A55F-A6A89870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(Sheet1!$F$146,Sheet1!$P$139,Sheet1!$Z$139)</c:f>
              <c:numCache>
                <c:formatCode>General</c:formatCode>
                <c:ptCount val="3"/>
                <c:pt idx="0">
                  <c:v>1.8819189999999999</c:v>
                </c:pt>
                <c:pt idx="1">
                  <c:v>1.8942233333333334</c:v>
                </c:pt>
                <c:pt idx="2">
                  <c:v>1.65493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292-9319-564A821C75C4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(Sheet1!$G$146,Sheet1!$Q$139,Sheet1!$AA$139)</c:f>
              <c:numCache>
                <c:formatCode>General</c:formatCode>
                <c:ptCount val="3"/>
                <c:pt idx="0">
                  <c:v>6.9078444412158762</c:v>
                </c:pt>
                <c:pt idx="1">
                  <c:v>6.8638420849963895</c:v>
                </c:pt>
                <c:pt idx="2">
                  <c:v>7.8554186984725831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4292-9319-564A821C75C4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(Sheet1!$H$146,Sheet1!$R$139,Sheet1!$AB$139)</c:f>
              <c:numCache>
                <c:formatCode>General</c:formatCode>
                <c:ptCount val="3"/>
                <c:pt idx="0">
                  <c:v>2.0908120090000004</c:v>
                </c:pt>
                <c:pt idx="1">
                  <c:v>2.1044821233333333</c:v>
                </c:pt>
                <c:pt idx="2">
                  <c:v>1.8386272299999999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4292-9319-564A821C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7844</xdr:colOff>
      <xdr:row>4</xdr:row>
      <xdr:rowOff>4961</xdr:rowOff>
    </xdr:from>
    <xdr:to>
      <xdr:col>48</xdr:col>
      <xdr:colOff>2080</xdr:colOff>
      <xdr:row>29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7DC7E-F1F8-F385-8199-DD50B349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8659</xdr:colOff>
      <xdr:row>30</xdr:row>
      <xdr:rowOff>15154</xdr:rowOff>
    </xdr:from>
    <xdr:to>
      <xdr:col>48</xdr:col>
      <xdr:colOff>2895</xdr:colOff>
      <xdr:row>55</xdr:row>
      <xdr:rowOff>88634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E21E3D-8931-44E5-95E8-6ED6AED07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607190</xdr:colOff>
      <xdr:row>59</xdr:row>
      <xdr:rowOff>43372</xdr:rowOff>
    </xdr:from>
    <xdr:to>
      <xdr:col>47</xdr:col>
      <xdr:colOff>601426</xdr:colOff>
      <xdr:row>84</xdr:row>
      <xdr:rowOff>116852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20FE7-1F10-4AB7-A7BA-0FEA1BE7E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602026</xdr:colOff>
      <xdr:row>86</xdr:row>
      <xdr:rowOff>56795</xdr:rowOff>
    </xdr:from>
    <xdr:to>
      <xdr:col>47</xdr:col>
      <xdr:colOff>596262</xdr:colOff>
      <xdr:row>111</xdr:row>
      <xdr:rowOff>152993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F44FC-9721-4191-965C-77EE3F43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117</xdr:row>
      <xdr:rowOff>0</xdr:rowOff>
    </xdr:from>
    <xdr:to>
      <xdr:col>47</xdr:col>
      <xdr:colOff>630340</xdr:colOff>
      <xdr:row>142</xdr:row>
      <xdr:rowOff>73480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D2C52-C8B4-4963-A4FA-FAB36EA6E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145</xdr:row>
      <xdr:rowOff>0</xdr:rowOff>
    </xdr:from>
    <xdr:to>
      <xdr:col>47</xdr:col>
      <xdr:colOff>630340</xdr:colOff>
      <xdr:row>170</xdr:row>
      <xdr:rowOff>73480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62ADE0-D853-43C5-A237-51842B45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47</xdr:col>
      <xdr:colOff>630340</xdr:colOff>
      <xdr:row>198</xdr:row>
      <xdr:rowOff>73482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9A680-C2EE-4696-A090-8EF5DA08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200</xdr:row>
      <xdr:rowOff>0</xdr:rowOff>
    </xdr:from>
    <xdr:to>
      <xdr:col>47</xdr:col>
      <xdr:colOff>630340</xdr:colOff>
      <xdr:row>225</xdr:row>
      <xdr:rowOff>73482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1E8F2-A8EB-45CC-9939-43F06A81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63</xdr:col>
      <xdr:colOff>121456</xdr:colOff>
      <xdr:row>30</xdr:row>
      <xdr:rowOff>73480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9A2D4-73B7-4546-99BB-CC29DDDB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32</xdr:row>
      <xdr:rowOff>0</xdr:rowOff>
    </xdr:from>
    <xdr:to>
      <xdr:col>63</xdr:col>
      <xdr:colOff>121456</xdr:colOff>
      <xdr:row>57</xdr:row>
      <xdr:rowOff>73480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7A855-7D00-4816-9699-83159DFF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59</xdr:row>
      <xdr:rowOff>0</xdr:rowOff>
    </xdr:from>
    <xdr:to>
      <xdr:col>63</xdr:col>
      <xdr:colOff>133384</xdr:colOff>
      <xdr:row>84</xdr:row>
      <xdr:rowOff>73480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27EFE8-E042-491E-A95B-EC46AB23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86</xdr:row>
      <xdr:rowOff>0</xdr:rowOff>
    </xdr:from>
    <xdr:to>
      <xdr:col>63</xdr:col>
      <xdr:colOff>133384</xdr:colOff>
      <xdr:row>111</xdr:row>
      <xdr:rowOff>113237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6538DC-038E-4264-AD35-19FF3A7F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0</xdr:colOff>
      <xdr:row>116</xdr:row>
      <xdr:rowOff>0</xdr:rowOff>
    </xdr:from>
    <xdr:to>
      <xdr:col>63</xdr:col>
      <xdr:colOff>133383</xdr:colOff>
      <xdr:row>141</xdr:row>
      <xdr:rowOff>73479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94C447-065C-4064-A6CE-66758364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144</xdr:row>
      <xdr:rowOff>0</xdr:rowOff>
    </xdr:from>
    <xdr:to>
      <xdr:col>63</xdr:col>
      <xdr:colOff>133383</xdr:colOff>
      <xdr:row>169</xdr:row>
      <xdr:rowOff>73482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EB20D-F53C-48C8-91D6-478802BE4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0</xdr:colOff>
      <xdr:row>173</xdr:row>
      <xdr:rowOff>0</xdr:rowOff>
    </xdr:from>
    <xdr:to>
      <xdr:col>63</xdr:col>
      <xdr:colOff>133383</xdr:colOff>
      <xdr:row>198</xdr:row>
      <xdr:rowOff>73482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FAD7BF-7C96-486D-8F06-10169CDE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200</xdr:row>
      <xdr:rowOff>0</xdr:rowOff>
    </xdr:from>
    <xdr:to>
      <xdr:col>63</xdr:col>
      <xdr:colOff>133383</xdr:colOff>
      <xdr:row>225</xdr:row>
      <xdr:rowOff>73481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CA5C63-C4B2-45AF-81E6-F566A56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D6F-76DA-4289-94FA-EBDD0389AEB9}">
  <dimension ref="B2:BH247"/>
  <sheetViews>
    <sheetView tabSelected="1" topLeftCell="A13" zoomScale="19" zoomScaleNormal="19" workbookViewId="0">
      <selection activeCell="BM72" sqref="BM72"/>
    </sheetView>
  </sheetViews>
  <sheetFormatPr defaultRowHeight="15.05" x14ac:dyDescent="0.3"/>
  <cols>
    <col min="2" max="3" width="18.88671875" customWidth="1"/>
    <col min="4" max="4" width="14.6640625" customWidth="1"/>
    <col min="5" max="5" width="17.33203125" customWidth="1"/>
    <col min="6" max="6" width="19.88671875" customWidth="1"/>
    <col min="7" max="7" width="15.6640625" customWidth="1"/>
    <col min="8" max="8" width="16.33203125" customWidth="1"/>
    <col min="12" max="12" width="17" customWidth="1"/>
    <col min="13" max="13" width="16.44140625" customWidth="1"/>
    <col min="14" max="14" width="9.88671875" customWidth="1"/>
    <col min="15" max="15" width="14.33203125" customWidth="1"/>
    <col min="16" max="16" width="17.5546875" customWidth="1"/>
    <col min="17" max="17" width="17.6640625" customWidth="1"/>
    <col min="18" max="18" width="20" customWidth="1"/>
    <col min="19" max="21" width="11.33203125" customWidth="1"/>
    <col min="22" max="22" width="19.109375" customWidth="1"/>
    <col min="23" max="23" width="13.109375" customWidth="1"/>
    <col min="24" max="24" width="11" customWidth="1"/>
    <col min="25" max="25" width="14.109375" customWidth="1"/>
    <col min="26" max="26" width="18.109375" customWidth="1"/>
    <col min="27" max="27" width="17.6640625" customWidth="1"/>
    <col min="28" max="28" width="14.33203125" customWidth="1"/>
    <col min="29" max="29" width="13.6640625" customWidth="1"/>
    <col min="51" max="51" width="7" customWidth="1"/>
  </cols>
  <sheetData>
    <row r="2" spans="2:28" x14ac:dyDescent="0.3">
      <c r="B2" s="10"/>
    </row>
    <row r="3" spans="2:28" x14ac:dyDescent="0.3">
      <c r="B3" s="9" t="s">
        <v>40</v>
      </c>
      <c r="C3" s="9"/>
      <c r="D3" s="9"/>
      <c r="E3" s="9"/>
      <c r="F3" s="9"/>
      <c r="G3" s="9"/>
      <c r="H3" s="9"/>
      <c r="L3" s="9" t="s">
        <v>40</v>
      </c>
      <c r="M3" s="9"/>
      <c r="N3" s="9"/>
      <c r="O3" s="9"/>
      <c r="P3" s="9"/>
      <c r="Q3" s="9"/>
      <c r="R3" s="9"/>
      <c r="V3" s="9" t="s">
        <v>40</v>
      </c>
      <c r="W3" s="9"/>
      <c r="X3" s="9"/>
      <c r="Y3" s="9"/>
      <c r="Z3" s="9"/>
      <c r="AA3" s="9"/>
      <c r="AB3" s="9"/>
    </row>
    <row r="4" spans="2:28" x14ac:dyDescent="0.3">
      <c r="B4" t="s">
        <v>1</v>
      </c>
      <c r="C4" s="2" t="s">
        <v>19</v>
      </c>
      <c r="D4" s="4" t="s">
        <v>0</v>
      </c>
      <c r="L4" t="s">
        <v>1</v>
      </c>
      <c r="M4" s="2" t="s">
        <v>19</v>
      </c>
      <c r="N4" s="4" t="s">
        <v>28</v>
      </c>
      <c r="W4" s="2" t="s">
        <v>19</v>
      </c>
      <c r="X4" s="4" t="s">
        <v>34</v>
      </c>
    </row>
    <row r="5" spans="2:28" x14ac:dyDescent="0.3">
      <c r="B5" s="5" t="s">
        <v>3</v>
      </c>
      <c r="C5" t="s">
        <v>11</v>
      </c>
      <c r="D5" t="s">
        <v>2</v>
      </c>
      <c r="E5" t="s">
        <v>4</v>
      </c>
      <c r="F5" t="s">
        <v>8</v>
      </c>
      <c r="G5" t="s">
        <v>9</v>
      </c>
      <c r="H5" t="s">
        <v>10</v>
      </c>
      <c r="L5" s="5" t="s">
        <v>3</v>
      </c>
      <c r="M5" t="s">
        <v>11</v>
      </c>
      <c r="N5" t="s">
        <v>2</v>
      </c>
      <c r="O5" t="s">
        <v>4</v>
      </c>
      <c r="P5" t="s">
        <v>8</v>
      </c>
      <c r="Q5" t="s">
        <v>9</v>
      </c>
      <c r="R5" t="s">
        <v>10</v>
      </c>
      <c r="V5" s="5" t="s">
        <v>21</v>
      </c>
      <c r="W5" t="s">
        <v>11</v>
      </c>
      <c r="X5" t="s">
        <v>2</v>
      </c>
      <c r="Y5" t="s">
        <v>4</v>
      </c>
      <c r="Z5" t="s">
        <v>8</v>
      </c>
      <c r="AA5" t="s">
        <v>9</v>
      </c>
      <c r="AB5" t="s">
        <v>10</v>
      </c>
    </row>
    <row r="6" spans="2:28" x14ac:dyDescent="0.3">
      <c r="B6" t="s">
        <v>16</v>
      </c>
      <c r="C6">
        <v>13</v>
      </c>
      <c r="D6">
        <v>1</v>
      </c>
      <c r="E6">
        <v>362513</v>
      </c>
      <c r="F6">
        <f>(E6*1000000)/100000000</f>
        <v>3625.13</v>
      </c>
      <c r="G6">
        <f>(13*1000)/F6</f>
        <v>3.5860782923646877</v>
      </c>
      <c r="H6">
        <f>(1.111*F6)</f>
        <v>4027.5194300000003</v>
      </c>
      <c r="L6" t="s">
        <v>16</v>
      </c>
      <c r="M6">
        <v>13</v>
      </c>
      <c r="N6">
        <v>1</v>
      </c>
      <c r="O6">
        <v>85869</v>
      </c>
      <c r="P6">
        <f>(O6*1000000)/100000000</f>
        <v>858.69</v>
      </c>
      <c r="Q6">
        <f>(M$6*1000)/P6</f>
        <v>15.139340157682049</v>
      </c>
      <c r="R6">
        <f>(1.111*P6)</f>
        <v>954.00459000000001</v>
      </c>
      <c r="V6" t="s">
        <v>16</v>
      </c>
      <c r="W6">
        <v>13</v>
      </c>
      <c r="X6">
        <v>1</v>
      </c>
      <c r="Y6">
        <v>276621</v>
      </c>
      <c r="Z6">
        <f>(Y6*1000000)/100000000</f>
        <v>2766.21</v>
      </c>
      <c r="AA6">
        <f>(W$20*1000)/Z6</f>
        <v>4.6995708930269213</v>
      </c>
      <c r="AB6">
        <f>(1.111*Z6)</f>
        <v>3073.2593099999999</v>
      </c>
    </row>
    <row r="7" spans="2:28" x14ac:dyDescent="0.3">
      <c r="B7" t="s">
        <v>15</v>
      </c>
      <c r="D7">
        <v>2</v>
      </c>
      <c r="E7">
        <v>363889</v>
      </c>
      <c r="F7">
        <f>(E7*1000000)/100000000</f>
        <v>3638.89</v>
      </c>
      <c r="G7">
        <f>(13*1000)/F7</f>
        <v>3.572517993124277</v>
      </c>
      <c r="H7">
        <f>(1.111*F7)</f>
        <v>4042.8067899999996</v>
      </c>
      <c r="L7" t="s">
        <v>15</v>
      </c>
      <c r="M7">
        <v>29</v>
      </c>
      <c r="N7">
        <v>2</v>
      </c>
      <c r="O7">
        <v>81922</v>
      </c>
      <c r="P7">
        <f>(O7*1000000)/100000000</f>
        <v>819.22</v>
      </c>
      <c r="Q7">
        <f t="shared" ref="Q7:Q15" si="0">(M$6*1000)/P7</f>
        <v>15.868753204267474</v>
      </c>
      <c r="R7">
        <f>(1.111*P7)</f>
        <v>910.15341999999998</v>
      </c>
      <c r="V7" t="s">
        <v>15</v>
      </c>
      <c r="W7">
        <v>16</v>
      </c>
      <c r="X7">
        <v>2</v>
      </c>
      <c r="Y7">
        <v>276699</v>
      </c>
      <c r="Z7">
        <f>(Y7*1000000)/100000000</f>
        <v>2766.99</v>
      </c>
      <c r="AA7">
        <f t="shared" ref="AA7:AA15" si="1">(W$20*1000)/Z7</f>
        <v>4.69824610858731</v>
      </c>
      <c r="AB7">
        <f>(1.111*Z7)</f>
        <v>3074.1258899999998</v>
      </c>
    </row>
    <row r="8" spans="2:28" x14ac:dyDescent="0.3">
      <c r="B8" t="s">
        <v>14</v>
      </c>
      <c r="D8">
        <v>3</v>
      </c>
      <c r="E8">
        <v>363593</v>
      </c>
      <c r="F8">
        <f t="shared" ref="F8" si="2">(E8*1000000)/100000000</f>
        <v>3635.93</v>
      </c>
      <c r="G8">
        <f>(13*1000)/F8</f>
        <v>3.5754263695945743</v>
      </c>
      <c r="H8">
        <f t="shared" ref="H8" si="3">(1.111*F8)</f>
        <v>4039.5182299999997</v>
      </c>
      <c r="L8" t="s">
        <v>14</v>
      </c>
      <c r="M8">
        <v>16</v>
      </c>
      <c r="N8">
        <v>3</v>
      </c>
      <c r="O8">
        <v>81931</v>
      </c>
      <c r="P8">
        <f t="shared" ref="P8:P15" si="4">(O8*1000000)/100000000</f>
        <v>819.31</v>
      </c>
      <c r="Q8">
        <f t="shared" si="0"/>
        <v>15.867010045037899</v>
      </c>
      <c r="R8">
        <f t="shared" ref="R8:R15" si="5">(1.111*P8)</f>
        <v>910.25340999999992</v>
      </c>
      <c r="V8" t="s">
        <v>14</v>
      </c>
      <c r="W8">
        <v>16</v>
      </c>
      <c r="X8">
        <v>3</v>
      </c>
      <c r="Y8">
        <v>276749</v>
      </c>
      <c r="Z8">
        <f t="shared" ref="Z8:Z15" si="6">(Y8*1000000)/100000000</f>
        <v>2767.49</v>
      </c>
      <c r="AA8">
        <f t="shared" si="1"/>
        <v>4.6973972805683131</v>
      </c>
      <c r="AB8">
        <f t="shared" ref="AB8:AB15" si="7">(1.111*Z8)</f>
        <v>3074.6813899999997</v>
      </c>
    </row>
    <row r="9" spans="2:28" x14ac:dyDescent="0.3">
      <c r="D9" s="1" t="s">
        <v>36</v>
      </c>
      <c r="E9" s="1">
        <f>AVERAGE(E6:E8)</f>
        <v>363331.66666666669</v>
      </c>
      <c r="F9" s="1">
        <f>AVERAGE(F6:F8)/1000</f>
        <v>3.633316666666667</v>
      </c>
      <c r="G9" s="1">
        <f>AVERAGE(G6:G8)</f>
        <v>3.5780075516945131</v>
      </c>
      <c r="H9" s="1">
        <f>AVERAGE(H6:H8)/1000</f>
        <v>4.0366148166666669</v>
      </c>
      <c r="L9" t="s">
        <v>17</v>
      </c>
      <c r="M9">
        <v>16</v>
      </c>
      <c r="N9">
        <v>4</v>
      </c>
      <c r="O9">
        <v>81874</v>
      </c>
      <c r="P9">
        <f t="shared" si="4"/>
        <v>818.74</v>
      </c>
      <c r="Q9">
        <f t="shared" si="0"/>
        <v>15.878056525881233</v>
      </c>
      <c r="R9">
        <f t="shared" si="5"/>
        <v>909.62013999999999</v>
      </c>
      <c r="V9" t="s">
        <v>17</v>
      </c>
      <c r="W9">
        <v>16</v>
      </c>
      <c r="X9">
        <v>4</v>
      </c>
      <c r="Y9">
        <v>276642</v>
      </c>
      <c r="Z9">
        <f t="shared" si="6"/>
        <v>2766.42</v>
      </c>
      <c r="AA9">
        <f t="shared" si="1"/>
        <v>4.6992141468034498</v>
      </c>
      <c r="AB9">
        <f t="shared" si="7"/>
        <v>3073.49262</v>
      </c>
    </row>
    <row r="10" spans="2:28" x14ac:dyDescent="0.3">
      <c r="D10">
        <v>1</v>
      </c>
      <c r="E10">
        <v>366414</v>
      </c>
      <c r="F10">
        <f t="shared" ref="F10" si="8">(E10*1000000)/100000000</f>
        <v>3664.14</v>
      </c>
      <c r="G10">
        <f t="shared" ref="G10:G12" si="9">(13*1000)/F10</f>
        <v>3.5478993706572348</v>
      </c>
      <c r="H10">
        <f t="shared" ref="H10:H12" si="10">(1.111*F10)</f>
        <v>4070.8595399999999</v>
      </c>
      <c r="L10" t="s">
        <v>13</v>
      </c>
      <c r="M10">
        <v>16</v>
      </c>
      <c r="N10">
        <v>5</v>
      </c>
      <c r="O10">
        <v>81889</v>
      </c>
      <c r="P10">
        <f t="shared" si="4"/>
        <v>818.89</v>
      </c>
      <c r="Q10">
        <f t="shared" si="0"/>
        <v>15.875148066284849</v>
      </c>
      <c r="R10">
        <f t="shared" si="5"/>
        <v>909.78679</v>
      </c>
      <c r="V10" t="s">
        <v>13</v>
      </c>
      <c r="W10">
        <v>16</v>
      </c>
      <c r="X10">
        <v>5</v>
      </c>
      <c r="Y10">
        <v>276580</v>
      </c>
      <c r="Z10">
        <f t="shared" si="6"/>
        <v>2765.8</v>
      </c>
      <c r="AA10">
        <f t="shared" si="1"/>
        <v>4.7002675536915177</v>
      </c>
      <c r="AB10">
        <f t="shared" si="7"/>
        <v>3072.8038000000001</v>
      </c>
    </row>
    <row r="11" spans="2:28" x14ac:dyDescent="0.3">
      <c r="D11">
        <v>2</v>
      </c>
      <c r="E11">
        <v>366289</v>
      </c>
      <c r="F11">
        <f>(E11*1000000)/100000000</f>
        <v>3662.89</v>
      </c>
      <c r="G11">
        <f t="shared" si="9"/>
        <v>3.5491101288872997</v>
      </c>
      <c r="H11">
        <f t="shared" si="10"/>
        <v>4069.4707899999999</v>
      </c>
      <c r="L11" t="s">
        <v>12</v>
      </c>
      <c r="M11">
        <v>77</v>
      </c>
      <c r="N11">
        <v>6</v>
      </c>
      <c r="O11">
        <v>81906</v>
      </c>
      <c r="P11">
        <f t="shared" si="4"/>
        <v>819.06</v>
      </c>
      <c r="Q11">
        <f t="shared" si="0"/>
        <v>15.871853099895002</v>
      </c>
      <c r="R11">
        <f t="shared" si="5"/>
        <v>909.97565999999995</v>
      </c>
      <c r="V11" t="s">
        <v>12</v>
      </c>
      <c r="W11">
        <v>77</v>
      </c>
      <c r="X11">
        <v>6</v>
      </c>
      <c r="Y11">
        <v>276749</v>
      </c>
      <c r="Z11">
        <f t="shared" si="6"/>
        <v>2767.49</v>
      </c>
      <c r="AA11">
        <f t="shared" si="1"/>
        <v>4.6973972805683131</v>
      </c>
      <c r="AB11">
        <f t="shared" si="7"/>
        <v>3074.6813899999997</v>
      </c>
    </row>
    <row r="12" spans="2:28" x14ac:dyDescent="0.3">
      <c r="D12">
        <v>3</v>
      </c>
      <c r="E12">
        <v>366209</v>
      </c>
      <c r="F12">
        <f t="shared" ref="F12" si="11">(E12*1000000)/100000000</f>
        <v>3662.09</v>
      </c>
      <c r="G12">
        <f t="shared" si="9"/>
        <v>3.5498854479272763</v>
      </c>
      <c r="H12">
        <f t="shared" si="10"/>
        <v>4068.5819900000001</v>
      </c>
      <c r="N12">
        <v>7</v>
      </c>
      <c r="O12">
        <v>81879</v>
      </c>
      <c r="P12">
        <f t="shared" si="4"/>
        <v>818.79</v>
      </c>
      <c r="Q12">
        <f t="shared" si="0"/>
        <v>15.87708692094432</v>
      </c>
      <c r="R12">
        <f t="shared" si="5"/>
        <v>909.67568999999992</v>
      </c>
      <c r="X12">
        <v>7</v>
      </c>
      <c r="Y12">
        <v>276615</v>
      </c>
      <c r="Z12">
        <f t="shared" si="6"/>
        <v>2766.15</v>
      </c>
      <c r="AA12">
        <f t="shared" si="1"/>
        <v>4.6996728304683399</v>
      </c>
      <c r="AB12">
        <f t="shared" si="7"/>
        <v>3073.19265</v>
      </c>
    </row>
    <row r="13" spans="2:28" x14ac:dyDescent="0.3">
      <c r="D13" s="1" t="s">
        <v>36</v>
      </c>
      <c r="E13" s="1">
        <f>AVERAGE(E10:E12)</f>
        <v>366304</v>
      </c>
      <c r="F13" s="1">
        <f>AVERAGE(F10:F12)/1000</f>
        <v>3.6630399999999996</v>
      </c>
      <c r="G13" s="1">
        <f>AVERAGE(G10:G12)</f>
        <v>3.5489649824906038</v>
      </c>
      <c r="H13" s="1">
        <f>AVERAGE(H10:H12)/1000</f>
        <v>4.0696374400000002</v>
      </c>
      <c r="N13">
        <v>8</v>
      </c>
      <c r="O13">
        <v>81916</v>
      </c>
      <c r="P13">
        <f t="shared" si="4"/>
        <v>819.16</v>
      </c>
      <c r="Q13">
        <f t="shared" si="0"/>
        <v>15.869915523218907</v>
      </c>
      <c r="R13">
        <f t="shared" si="5"/>
        <v>910.08675999999991</v>
      </c>
      <c r="X13">
        <v>8</v>
      </c>
      <c r="Y13">
        <v>276657</v>
      </c>
      <c r="Z13">
        <f t="shared" si="6"/>
        <v>2766.57</v>
      </c>
      <c r="AA13">
        <f t="shared" si="1"/>
        <v>4.6989593612306937</v>
      </c>
      <c r="AB13">
        <f t="shared" si="7"/>
        <v>3073.6592700000001</v>
      </c>
    </row>
    <row r="14" spans="2:28" x14ac:dyDescent="0.3">
      <c r="N14">
        <v>9</v>
      </c>
      <c r="O14">
        <v>81895</v>
      </c>
      <c r="P14">
        <f t="shared" si="4"/>
        <v>818.95</v>
      </c>
      <c r="Q14">
        <f t="shared" si="0"/>
        <v>15.873984980768055</v>
      </c>
      <c r="R14">
        <f t="shared" si="5"/>
        <v>909.85345000000007</v>
      </c>
      <c r="X14">
        <v>9</v>
      </c>
      <c r="Y14">
        <v>276638</v>
      </c>
      <c r="Z14">
        <f t="shared" si="6"/>
        <v>2766.38</v>
      </c>
      <c r="AA14">
        <f t="shared" si="1"/>
        <v>4.6992820942892877</v>
      </c>
      <c r="AB14">
        <f>(1.111*Z14)</f>
        <v>3073.4481799999999</v>
      </c>
    </row>
    <row r="15" spans="2:28" x14ac:dyDescent="0.3">
      <c r="B15" t="s">
        <v>1</v>
      </c>
      <c r="C15" s="2" t="s">
        <v>19</v>
      </c>
      <c r="D15" s="4" t="s">
        <v>0</v>
      </c>
      <c r="N15">
        <v>10</v>
      </c>
      <c r="O15">
        <v>81879</v>
      </c>
      <c r="P15">
        <f t="shared" si="4"/>
        <v>818.79</v>
      </c>
      <c r="Q15">
        <f t="shared" si="0"/>
        <v>15.87708692094432</v>
      </c>
      <c r="R15">
        <f t="shared" si="5"/>
        <v>909.67568999999992</v>
      </c>
      <c r="X15">
        <v>10</v>
      </c>
      <c r="Y15">
        <v>276620</v>
      </c>
      <c r="Z15">
        <f t="shared" si="6"/>
        <v>2766.2</v>
      </c>
      <c r="AA15">
        <f t="shared" si="1"/>
        <v>4.6995878822933994</v>
      </c>
      <c r="AB15">
        <f t="shared" si="7"/>
        <v>3073.2481999999995</v>
      </c>
    </row>
    <row r="16" spans="2:28" x14ac:dyDescent="0.3">
      <c r="B16" s="5" t="s">
        <v>37</v>
      </c>
      <c r="C16" t="s">
        <v>11</v>
      </c>
      <c r="D16" t="s">
        <v>2</v>
      </c>
      <c r="E16" t="s">
        <v>4</v>
      </c>
      <c r="F16" t="s">
        <v>8</v>
      </c>
      <c r="G16" t="s">
        <v>9</v>
      </c>
      <c r="H16" t="s">
        <v>10</v>
      </c>
      <c r="N16" s="1" t="s">
        <v>18</v>
      </c>
      <c r="O16" s="1">
        <f>AVERAGE(O6:O15)</f>
        <v>82296</v>
      </c>
      <c r="P16" s="1">
        <f>AVERAGE(P6:P15)/1000</f>
        <v>0.8229599999999998</v>
      </c>
      <c r="Q16" s="1">
        <f>AVERAGE(Q6:Q15)</f>
        <v>15.799823544492412</v>
      </c>
      <c r="R16" s="1">
        <f>AVERAGE(R6:R15)/1000</f>
        <v>0.91430856000000005</v>
      </c>
      <c r="X16" s="1" t="s">
        <v>18</v>
      </c>
      <c r="Y16" s="1">
        <f>AVERAGE(Y6:Y15)</f>
        <v>276657</v>
      </c>
      <c r="Z16" s="1">
        <f>AVERAGE(Z6:Z15)/1000</f>
        <v>2.7665700000000006</v>
      </c>
      <c r="AA16" s="1">
        <f>AVERAGE(AA6:AA15)</f>
        <v>4.6989595431527551</v>
      </c>
      <c r="AB16" s="1">
        <f>AVERAGE(AB6:AB15)/1000</f>
        <v>3.0736592699999998</v>
      </c>
    </row>
    <row r="17" spans="2:29" x14ac:dyDescent="0.3">
      <c r="B17" t="s">
        <v>16</v>
      </c>
      <c r="C17">
        <v>0</v>
      </c>
      <c r="D17">
        <v>1</v>
      </c>
      <c r="E17">
        <v>363518</v>
      </c>
      <c r="F17">
        <f>(E17*1000000)/100000000</f>
        <v>3635.18</v>
      </c>
      <c r="G17">
        <f>(0*1000)/F17</f>
        <v>0</v>
      </c>
      <c r="H17">
        <f>(1.111*F17)</f>
        <v>4038.68498</v>
      </c>
    </row>
    <row r="18" spans="2:29" x14ac:dyDescent="0.3">
      <c r="B18" t="s">
        <v>15</v>
      </c>
      <c r="D18">
        <v>2</v>
      </c>
      <c r="E18">
        <v>362561</v>
      </c>
      <c r="F18">
        <f>(E18*1000000)/100000000</f>
        <v>3625.61</v>
      </c>
      <c r="G18">
        <f t="shared" ref="G18:G19" si="12">(0*1000)/F18</f>
        <v>0</v>
      </c>
      <c r="H18">
        <f>(1.111*F18)</f>
        <v>4028.0527099999999</v>
      </c>
      <c r="M18" s="3" t="s">
        <v>20</v>
      </c>
      <c r="W18" s="3" t="s">
        <v>20</v>
      </c>
    </row>
    <row r="19" spans="2:29" x14ac:dyDescent="0.3">
      <c r="B19" t="s">
        <v>14</v>
      </c>
      <c r="D19">
        <v>3</v>
      </c>
      <c r="E19">
        <v>362643</v>
      </c>
      <c r="F19">
        <f t="shared" ref="F19" si="13">(E19*1000000)/100000000</f>
        <v>3626.43</v>
      </c>
      <c r="G19">
        <f t="shared" si="12"/>
        <v>0</v>
      </c>
      <c r="H19">
        <f t="shared" ref="H19" si="14">(1.111*F19)</f>
        <v>4028.9637299999999</v>
      </c>
      <c r="M19" t="s">
        <v>11</v>
      </c>
      <c r="N19" t="s">
        <v>2</v>
      </c>
      <c r="O19" t="s">
        <v>4</v>
      </c>
      <c r="P19" t="s">
        <v>8</v>
      </c>
      <c r="Q19" t="s">
        <v>9</v>
      </c>
      <c r="R19" t="s">
        <v>10</v>
      </c>
      <c r="S19" t="s">
        <v>22</v>
      </c>
      <c r="W19" t="s">
        <v>11</v>
      </c>
      <c r="X19" t="s">
        <v>2</v>
      </c>
      <c r="Y19" t="s">
        <v>4</v>
      </c>
      <c r="Z19" t="s">
        <v>8</v>
      </c>
      <c r="AA19" t="s">
        <v>9</v>
      </c>
      <c r="AB19" t="s">
        <v>10</v>
      </c>
      <c r="AC19" t="s">
        <v>22</v>
      </c>
    </row>
    <row r="20" spans="2:29" x14ac:dyDescent="0.3">
      <c r="C20" s="1"/>
      <c r="D20" s="1" t="s">
        <v>36</v>
      </c>
      <c r="E20" s="1">
        <f>AVERAGE(E17:E19)</f>
        <v>362907.33333333331</v>
      </c>
      <c r="F20" s="1">
        <f>AVERAGE(F17:F19)/1000</f>
        <v>3.6290733333333334</v>
      </c>
      <c r="G20" s="1">
        <f>AVERAGE(G17:G19)</f>
        <v>0</v>
      </c>
      <c r="H20" s="1">
        <f>AVERAGE(H17:H19)/1000</f>
        <v>4.0319004733333328</v>
      </c>
      <c r="M20">
        <v>13</v>
      </c>
      <c r="N20">
        <v>1</v>
      </c>
      <c r="O20">
        <v>78146</v>
      </c>
      <c r="P20">
        <f>(O20*1000000)/100000000</f>
        <v>781.46</v>
      </c>
      <c r="Q20">
        <f>(13*1000)/P20</f>
        <v>16.63552836997415</v>
      </c>
      <c r="R20">
        <f>(1.111*P20)</f>
        <v>868.20206000000007</v>
      </c>
      <c r="S20" t="s">
        <v>23</v>
      </c>
      <c r="W20">
        <v>13</v>
      </c>
      <c r="X20">
        <v>1</v>
      </c>
      <c r="Y20">
        <v>277266</v>
      </c>
      <c r="Z20">
        <f>(Y20*1000000)/100000000</f>
        <v>2772.66</v>
      </c>
      <c r="AA20">
        <f>(W$20*1000)/Z20</f>
        <v>4.6886383472910493</v>
      </c>
      <c r="AB20">
        <f>(1.111*Z20)</f>
        <v>3080.42526</v>
      </c>
      <c r="AC20" t="s">
        <v>23</v>
      </c>
    </row>
    <row r="21" spans="2:29" x14ac:dyDescent="0.3">
      <c r="C21" s="6" t="s">
        <v>20</v>
      </c>
      <c r="D21">
        <v>1</v>
      </c>
      <c r="E21">
        <v>364204</v>
      </c>
      <c r="F21">
        <f t="shared" ref="F21" si="15">(E21*1000000)/100000000</f>
        <v>3642.04</v>
      </c>
      <c r="G21">
        <f>(0*1000)/F21</f>
        <v>0</v>
      </c>
      <c r="H21">
        <f t="shared" ref="H21:H23" si="16">(1.111*F21)</f>
        <v>4046.3064399999998</v>
      </c>
      <c r="M21">
        <v>29</v>
      </c>
      <c r="N21">
        <v>2</v>
      </c>
      <c r="O21">
        <v>77570</v>
      </c>
      <c r="P21">
        <f>(O21*1000000)/100000000</f>
        <v>775.7</v>
      </c>
      <c r="Q21">
        <f>(13*1000)/P21</f>
        <v>16.759056336212453</v>
      </c>
      <c r="R21">
        <f>(1.111*P21)</f>
        <v>861.80270000000007</v>
      </c>
      <c r="S21" t="s">
        <v>23</v>
      </c>
      <c r="W21">
        <v>29</v>
      </c>
      <c r="X21">
        <v>2</v>
      </c>
      <c r="Y21">
        <v>277330</v>
      </c>
      <c r="Z21">
        <f>(Y21*1000000)/100000000</f>
        <v>2773.3</v>
      </c>
      <c r="AA21">
        <f>(W$20*1000)/Z21</f>
        <v>4.6875563408214038</v>
      </c>
      <c r="AB21">
        <f>(1.111*Z21)</f>
        <v>3081.1363000000001</v>
      </c>
      <c r="AC21" t="s">
        <v>23</v>
      </c>
    </row>
    <row r="22" spans="2:29" x14ac:dyDescent="0.3">
      <c r="D22">
        <v>2</v>
      </c>
      <c r="E22">
        <v>364189</v>
      </c>
      <c r="F22">
        <f>(E22*1000000)/100000000</f>
        <v>3641.89</v>
      </c>
      <c r="G22">
        <f t="shared" ref="G22:G24" si="17">(0*1000)/F22</f>
        <v>0</v>
      </c>
      <c r="H22">
        <f t="shared" si="16"/>
        <v>4046.1397899999997</v>
      </c>
      <c r="M22">
        <v>16</v>
      </c>
      <c r="N22">
        <v>3</v>
      </c>
      <c r="O22">
        <v>77606</v>
      </c>
      <c r="P22">
        <f t="shared" ref="P22:P29" si="18">(O22*1000000)/100000000</f>
        <v>776.06</v>
      </c>
      <c r="Q22">
        <f t="shared" ref="Q22:Q29" si="19">(13*1000)/P22</f>
        <v>16.751282117362059</v>
      </c>
      <c r="R22">
        <f t="shared" ref="R22:R29" si="20">(1.111*P22)</f>
        <v>862.20265999999992</v>
      </c>
      <c r="S22" t="s">
        <v>23</v>
      </c>
      <c r="W22">
        <v>16</v>
      </c>
      <c r="X22">
        <v>3</v>
      </c>
      <c r="Y22">
        <v>277415</v>
      </c>
      <c r="Z22">
        <f t="shared" ref="Z22:Z29" si="21">(Y22*1000000)/100000000</f>
        <v>2774.15</v>
      </c>
      <c r="AA22">
        <f t="shared" ref="AA22:AA29" si="22">(W$20*1000)/Z22</f>
        <v>4.686120072815096</v>
      </c>
      <c r="AB22">
        <f t="shared" ref="AB22:AB29" si="23">(1.111*Z22)</f>
        <v>3082.0806499999999</v>
      </c>
      <c r="AC22" t="s">
        <v>23</v>
      </c>
    </row>
    <row r="23" spans="2:29" x14ac:dyDescent="0.3">
      <c r="D23">
        <v>3</v>
      </c>
      <c r="E23">
        <v>364235</v>
      </c>
      <c r="F23">
        <f t="shared" ref="F23" si="24">(E23*1000000)/100000000</f>
        <v>3642.35</v>
      </c>
      <c r="G23">
        <f t="shared" si="17"/>
        <v>0</v>
      </c>
      <c r="H23">
        <f t="shared" si="16"/>
        <v>4046.65085</v>
      </c>
      <c r="M23">
        <v>16</v>
      </c>
      <c r="N23">
        <v>4</v>
      </c>
      <c r="O23">
        <v>77591</v>
      </c>
      <c r="P23">
        <f t="shared" si="18"/>
        <v>775.91</v>
      </c>
      <c r="Q23">
        <f t="shared" si="19"/>
        <v>16.754520498511425</v>
      </c>
      <c r="R23">
        <f t="shared" si="20"/>
        <v>862.03600999999992</v>
      </c>
      <c r="S23" t="s">
        <v>23</v>
      </c>
      <c r="W23">
        <v>16</v>
      </c>
      <c r="X23">
        <v>4</v>
      </c>
      <c r="Y23">
        <v>277378</v>
      </c>
      <c r="Z23">
        <f t="shared" si="21"/>
        <v>2773.78</v>
      </c>
      <c r="AA23">
        <f t="shared" si="22"/>
        <v>4.6867451636395092</v>
      </c>
      <c r="AB23">
        <f t="shared" si="23"/>
        <v>3081.6695800000002</v>
      </c>
      <c r="AC23" t="s">
        <v>23</v>
      </c>
    </row>
    <row r="24" spans="2:29" x14ac:dyDescent="0.3">
      <c r="C24" s="1"/>
      <c r="D24" s="1" t="s">
        <v>36</v>
      </c>
      <c r="E24" s="1">
        <f>AVERAGE(E21:E23)</f>
        <v>364209.33333333331</v>
      </c>
      <c r="F24" s="1">
        <f>AVERAGE(F21:F23)/1000</f>
        <v>3.6420933333333338</v>
      </c>
      <c r="G24" s="1">
        <f t="shared" si="17"/>
        <v>0</v>
      </c>
      <c r="H24" s="1">
        <f>AVERAGE(H21:H23)/1000</f>
        <v>4.0463656933333336</v>
      </c>
      <c r="M24">
        <v>16</v>
      </c>
      <c r="N24">
        <v>5</v>
      </c>
      <c r="O24">
        <v>77549</v>
      </c>
      <c r="P24">
        <f t="shared" si="18"/>
        <v>775.49</v>
      </c>
      <c r="Q24">
        <f t="shared" si="19"/>
        <v>16.763594630491689</v>
      </c>
      <c r="R24">
        <f t="shared" si="20"/>
        <v>861.56939</v>
      </c>
      <c r="S24" t="s">
        <v>23</v>
      </c>
      <c r="W24">
        <v>16</v>
      </c>
      <c r="X24">
        <v>5</v>
      </c>
      <c r="Y24">
        <v>277287</v>
      </c>
      <c r="Z24">
        <f t="shared" si="21"/>
        <v>2772.87</v>
      </c>
      <c r="AA24">
        <f t="shared" si="22"/>
        <v>4.6882832588617571</v>
      </c>
      <c r="AB24">
        <f t="shared" si="23"/>
        <v>3080.6585700000001</v>
      </c>
      <c r="AC24" t="s">
        <v>23</v>
      </c>
    </row>
    <row r="25" spans="2:29" x14ac:dyDescent="0.3">
      <c r="M25">
        <v>77</v>
      </c>
      <c r="N25">
        <v>6</v>
      </c>
      <c r="O25">
        <v>77575</v>
      </c>
      <c r="P25">
        <f t="shared" si="18"/>
        <v>775.75</v>
      </c>
      <c r="Q25">
        <f t="shared" si="19"/>
        <v>16.75797615211086</v>
      </c>
      <c r="R25">
        <f t="shared" si="20"/>
        <v>861.85825</v>
      </c>
      <c r="S25" t="s">
        <v>23</v>
      </c>
      <c r="W25">
        <v>77</v>
      </c>
      <c r="X25">
        <v>6</v>
      </c>
      <c r="Y25">
        <v>277426</v>
      </c>
      <c r="Z25">
        <f t="shared" si="21"/>
        <v>2774.26</v>
      </c>
      <c r="AA25">
        <f t="shared" si="22"/>
        <v>4.6859342671559263</v>
      </c>
      <c r="AB25">
        <f t="shared" si="23"/>
        <v>3082.2028600000003</v>
      </c>
      <c r="AC25" t="s">
        <v>23</v>
      </c>
    </row>
    <row r="26" spans="2:29" x14ac:dyDescent="0.3">
      <c r="B26" t="s">
        <v>1</v>
      </c>
      <c r="C26" s="2" t="s">
        <v>19</v>
      </c>
      <c r="D26" s="4" t="s">
        <v>0</v>
      </c>
      <c r="N26">
        <v>7</v>
      </c>
      <c r="O26">
        <v>77587</v>
      </c>
      <c r="P26">
        <f t="shared" si="18"/>
        <v>775.87</v>
      </c>
      <c r="Q26">
        <f>(13*1000)/P26</f>
        <v>16.755384278294045</v>
      </c>
      <c r="R26">
        <f t="shared" si="20"/>
        <v>861.99157000000002</v>
      </c>
      <c r="S26" t="s">
        <v>23</v>
      </c>
      <c r="X26">
        <v>7</v>
      </c>
      <c r="Y26">
        <v>277260</v>
      </c>
      <c r="Z26">
        <f t="shared" si="21"/>
        <v>2772.6</v>
      </c>
      <c r="AA26">
        <f t="shared" si="22"/>
        <v>4.6887398110077187</v>
      </c>
      <c r="AB26">
        <f t="shared" si="23"/>
        <v>3080.3586</v>
      </c>
      <c r="AC26" t="s">
        <v>23</v>
      </c>
    </row>
    <row r="27" spans="2:29" x14ac:dyDescent="0.3">
      <c r="B27" s="5" t="s">
        <v>24</v>
      </c>
      <c r="C27" t="s">
        <v>11</v>
      </c>
      <c r="D27" t="s">
        <v>2</v>
      </c>
      <c r="E27" t="s">
        <v>4</v>
      </c>
      <c r="F27" t="s">
        <v>8</v>
      </c>
      <c r="G27" t="s">
        <v>9</v>
      </c>
      <c r="H27" t="s">
        <v>10</v>
      </c>
      <c r="N27">
        <v>8</v>
      </c>
      <c r="O27">
        <v>77554</v>
      </c>
      <c r="P27">
        <f t="shared" si="18"/>
        <v>775.54</v>
      </c>
      <c r="Q27">
        <f t="shared" si="19"/>
        <v>16.762513861309539</v>
      </c>
      <c r="R27">
        <f t="shared" si="20"/>
        <v>861.62493999999992</v>
      </c>
      <c r="S27" t="s">
        <v>23</v>
      </c>
      <c r="X27">
        <v>8</v>
      </c>
      <c r="Y27">
        <v>277368</v>
      </c>
      <c r="Z27">
        <f t="shared" si="21"/>
        <v>2773.68</v>
      </c>
      <c r="AA27">
        <f t="shared" si="22"/>
        <v>4.6869141357330335</v>
      </c>
      <c r="AB27">
        <f t="shared" si="23"/>
        <v>3081.5584799999997</v>
      </c>
      <c r="AC27" t="s">
        <v>23</v>
      </c>
    </row>
    <row r="28" spans="2:29" x14ac:dyDescent="0.3">
      <c r="B28" t="s">
        <v>16</v>
      </c>
      <c r="C28">
        <v>1024</v>
      </c>
      <c r="D28">
        <v>1</v>
      </c>
      <c r="E28">
        <v>4623340</v>
      </c>
      <c r="F28">
        <f>(E28*1000000)/100000000</f>
        <v>46233.4</v>
      </c>
      <c r="G28">
        <f>(1024*1000)/F28</f>
        <v>22.148490052645922</v>
      </c>
      <c r="H28">
        <f>(1.111*F28)</f>
        <v>51365.307399999998</v>
      </c>
      <c r="N28">
        <v>9</v>
      </c>
      <c r="O28">
        <v>77570</v>
      </c>
      <c r="P28">
        <f t="shared" si="18"/>
        <v>775.7</v>
      </c>
      <c r="Q28">
        <f t="shared" si="19"/>
        <v>16.759056336212453</v>
      </c>
      <c r="R28">
        <f t="shared" si="20"/>
        <v>861.80270000000007</v>
      </c>
      <c r="S28" t="s">
        <v>23</v>
      </c>
      <c r="X28">
        <v>9</v>
      </c>
      <c r="Y28">
        <v>277293</v>
      </c>
      <c r="Z28">
        <f t="shared" si="21"/>
        <v>2772.93</v>
      </c>
      <c r="AA28">
        <f t="shared" si="22"/>
        <v>4.6881818149033698</v>
      </c>
      <c r="AB28">
        <f t="shared" si="23"/>
        <v>3080.72523</v>
      </c>
      <c r="AC28" t="s">
        <v>23</v>
      </c>
    </row>
    <row r="29" spans="2:29" x14ac:dyDescent="0.3">
      <c r="B29" t="s">
        <v>15</v>
      </c>
      <c r="D29">
        <v>2</v>
      </c>
      <c r="E29">
        <v>4622743</v>
      </c>
      <c r="F29">
        <f>(E29*1000000)/100000000</f>
        <v>46227.43</v>
      </c>
      <c r="G29">
        <f t="shared" ref="G29:G30" si="25">(1024*1000)/F29</f>
        <v>22.151350399535513</v>
      </c>
      <c r="H29">
        <f>(1.111*F29)</f>
        <v>51358.674729999999</v>
      </c>
      <c r="N29">
        <v>10</v>
      </c>
      <c r="O29">
        <v>77560</v>
      </c>
      <c r="P29">
        <f t="shared" si="18"/>
        <v>775.6</v>
      </c>
      <c r="Q29">
        <f t="shared" si="19"/>
        <v>16.761217122227951</v>
      </c>
      <c r="R29">
        <f t="shared" si="20"/>
        <v>861.69159999999999</v>
      </c>
      <c r="S29" t="s">
        <v>23</v>
      </c>
      <c r="X29">
        <v>10</v>
      </c>
      <c r="Y29">
        <v>277324</v>
      </c>
      <c r="Z29">
        <f t="shared" si="21"/>
        <v>2773.24</v>
      </c>
      <c r="AA29">
        <f t="shared" si="22"/>
        <v>4.6876577577130005</v>
      </c>
      <c r="AB29">
        <f t="shared" si="23"/>
        <v>3081.0696399999997</v>
      </c>
      <c r="AC29" t="s">
        <v>23</v>
      </c>
    </row>
    <row r="30" spans="2:29" x14ac:dyDescent="0.3">
      <c r="B30" t="s">
        <v>14</v>
      </c>
      <c r="D30">
        <v>3</v>
      </c>
      <c r="E30">
        <v>4623159</v>
      </c>
      <c r="F30">
        <f t="shared" ref="F30" si="26">(E30*1000000)/100000000</f>
        <v>46231.59</v>
      </c>
      <c r="G30">
        <f t="shared" si="25"/>
        <v>22.149357181961513</v>
      </c>
      <c r="H30">
        <f t="shared" ref="H30" si="27">(1.111*F30)</f>
        <v>51363.296489999993</v>
      </c>
      <c r="N30" s="1" t="s">
        <v>18</v>
      </c>
      <c r="O30" s="1">
        <f>AVERAGE(O20:O29)</f>
        <v>77630.8</v>
      </c>
      <c r="P30" s="1">
        <f>AVERAGE(P20:P29)/1000</f>
        <v>0.776308</v>
      </c>
      <c r="Q30" s="1">
        <f>AVERAGE(Q20:Q29)</f>
        <v>16.746012970270662</v>
      </c>
      <c r="R30" s="1">
        <f>AVERAGE(R20:R29)/1000</f>
        <v>0.86247818800000009</v>
      </c>
      <c r="X30" s="1" t="s">
        <v>18</v>
      </c>
      <c r="Y30" s="1">
        <f>AVERAGE(Y20:Y29)</f>
        <v>277334.7</v>
      </c>
      <c r="Z30" s="1">
        <f>AVERAGE(Z20:Z29)/1000</f>
        <v>2.7733470000000002</v>
      </c>
      <c r="AA30" s="1">
        <f>AVERAGE(AA20:AA29)</f>
        <v>4.6874770969941864</v>
      </c>
      <c r="AB30" s="1">
        <f>AVERAGE(AB20:AB29)/1000</f>
        <v>3.0811885170000002</v>
      </c>
      <c r="AC30" s="1"/>
    </row>
    <row r="31" spans="2:29" x14ac:dyDescent="0.3">
      <c r="D31" s="1" t="s">
        <v>36</v>
      </c>
      <c r="E31" s="1">
        <f>AVERAGE(E28:E30)</f>
        <v>4623080.666666667</v>
      </c>
      <c r="F31" s="1">
        <f>AVERAGE(F28:F30)/1000</f>
        <v>46.230806666666666</v>
      </c>
      <c r="G31" s="1">
        <f>AVERAGE(G28:G30)</f>
        <v>22.149732544714315</v>
      </c>
      <c r="H31" s="1">
        <f>AVERAGE(H28:H30)/1000</f>
        <v>51.362426206666662</v>
      </c>
    </row>
    <row r="32" spans="2:29" x14ac:dyDescent="0.3">
      <c r="C32" s="6" t="s">
        <v>20</v>
      </c>
      <c r="D32">
        <v>1</v>
      </c>
      <c r="E32">
        <v>4629180</v>
      </c>
      <c r="F32">
        <f t="shared" ref="F32" si="28">(E32*1000000)/100000000</f>
        <v>46291.8</v>
      </c>
      <c r="G32">
        <f>(1024*1000)/F32</f>
        <v>22.120548347655522</v>
      </c>
      <c r="H32">
        <f t="shared" ref="H32:H34" si="29">(1.111*F32)</f>
        <v>51430.1898</v>
      </c>
    </row>
    <row r="33" spans="2:29" x14ac:dyDescent="0.3">
      <c r="D33">
        <v>2</v>
      </c>
      <c r="E33">
        <v>4629244</v>
      </c>
      <c r="F33">
        <f>(E33*1000000)/100000000</f>
        <v>46292.44</v>
      </c>
      <c r="G33">
        <f>(1024*1000)/F33</f>
        <v>22.120242527721587</v>
      </c>
      <c r="H33">
        <f t="shared" si="29"/>
        <v>51430.900840000002</v>
      </c>
      <c r="L33" t="s">
        <v>1</v>
      </c>
      <c r="M33" s="2" t="s">
        <v>19</v>
      </c>
      <c r="N33" s="4" t="s">
        <v>28</v>
      </c>
      <c r="V33" t="s">
        <v>1</v>
      </c>
      <c r="W33" s="2" t="s">
        <v>19</v>
      </c>
      <c r="X33" s="4" t="s">
        <v>34</v>
      </c>
    </row>
    <row r="34" spans="2:29" x14ac:dyDescent="0.3">
      <c r="D34">
        <v>3</v>
      </c>
      <c r="E34">
        <v>4629463</v>
      </c>
      <c r="F34">
        <f t="shared" ref="F34" si="30">(E34*1000000)/100000000</f>
        <v>46294.63</v>
      </c>
      <c r="G34">
        <f t="shared" ref="G34" si="31">(1024*1000)/F34</f>
        <v>22.11919611410654</v>
      </c>
      <c r="H34">
        <f t="shared" si="29"/>
        <v>51433.333929999993</v>
      </c>
      <c r="L34" s="5" t="s">
        <v>21</v>
      </c>
      <c r="M34" t="s">
        <v>11</v>
      </c>
      <c r="N34" t="s">
        <v>2</v>
      </c>
      <c r="O34" t="s">
        <v>4</v>
      </c>
      <c r="P34" t="s">
        <v>8</v>
      </c>
      <c r="Q34" t="s">
        <v>9</v>
      </c>
      <c r="R34" t="s">
        <v>10</v>
      </c>
      <c r="V34" s="5" t="s">
        <v>35</v>
      </c>
      <c r="W34" t="s">
        <v>11</v>
      </c>
      <c r="X34" t="s">
        <v>2</v>
      </c>
      <c r="Y34" t="s">
        <v>4</v>
      </c>
      <c r="Z34" t="s">
        <v>8</v>
      </c>
      <c r="AA34" t="s">
        <v>9</v>
      </c>
      <c r="AB34" t="s">
        <v>10</v>
      </c>
    </row>
    <row r="35" spans="2:29" x14ac:dyDescent="0.3">
      <c r="D35" s="1" t="s">
        <v>36</v>
      </c>
      <c r="E35" s="1">
        <f>AVERAGE(E32:E34)</f>
        <v>4629295.666666667</v>
      </c>
      <c r="F35" s="1">
        <f>AVERAGE(F32:F34)/1000</f>
        <v>46.292956666666662</v>
      </c>
      <c r="G35" s="1">
        <f>AVERAGE(G32:G34)</f>
        <v>22.119995663161216</v>
      </c>
      <c r="H35" s="1">
        <f>AVERAGE(H32:H34)/1000</f>
        <v>51.431474856666668</v>
      </c>
      <c r="L35" t="s">
        <v>16</v>
      </c>
      <c r="M35">
        <v>0</v>
      </c>
      <c r="N35">
        <v>1</v>
      </c>
      <c r="O35">
        <v>52327</v>
      </c>
      <c r="P35">
        <f>(O35*1000000)/100000000</f>
        <v>523.27</v>
      </c>
      <c r="Q35">
        <f>(M$35*1000)/P35</f>
        <v>0</v>
      </c>
      <c r="R35">
        <f>(1.111*P35)</f>
        <v>581.35297000000003</v>
      </c>
      <c r="V35" t="s">
        <v>16</v>
      </c>
      <c r="W35">
        <v>0</v>
      </c>
      <c r="X35">
        <v>1</v>
      </c>
      <c r="Y35">
        <v>276083</v>
      </c>
      <c r="Z35">
        <f>(Y35*1000000)/100000000</f>
        <v>2760.83</v>
      </c>
      <c r="AA35">
        <f>(W$35*1000)/Z35</f>
        <v>0</v>
      </c>
      <c r="AB35">
        <f>(1.111*Z35)</f>
        <v>3067.2821300000001</v>
      </c>
    </row>
    <row r="36" spans="2:29" x14ac:dyDescent="0.3">
      <c r="L36" t="s">
        <v>15</v>
      </c>
      <c r="M36">
        <v>16</v>
      </c>
      <c r="N36">
        <v>2</v>
      </c>
      <c r="O36">
        <v>52097</v>
      </c>
      <c r="P36">
        <f>(O36*1000000)/100000000</f>
        <v>520.97</v>
      </c>
      <c r="Q36">
        <f t="shared" ref="Q36:Q44" si="32">(M$35*1000)/P36</f>
        <v>0</v>
      </c>
      <c r="R36">
        <f>(1.111*P36)</f>
        <v>578.79767000000004</v>
      </c>
      <c r="V36" t="s">
        <v>15</v>
      </c>
      <c r="W36">
        <v>16</v>
      </c>
      <c r="X36">
        <v>2</v>
      </c>
      <c r="Y36">
        <v>276021</v>
      </c>
      <c r="Z36">
        <f>(Y36*1000000)/100000000</f>
        <v>2760.21</v>
      </c>
      <c r="AA36">
        <f t="shared" ref="AA36:AA44" si="33">(W$35*1000)/Z36</f>
        <v>0</v>
      </c>
      <c r="AB36">
        <f>(1.111*Z36)</f>
        <v>3066.5933100000002</v>
      </c>
    </row>
    <row r="37" spans="2:29" x14ac:dyDescent="0.3">
      <c r="B37" t="s">
        <v>1</v>
      </c>
      <c r="C37" s="2" t="s">
        <v>19</v>
      </c>
      <c r="D37" s="4" t="s">
        <v>0</v>
      </c>
      <c r="L37" t="s">
        <v>14</v>
      </c>
      <c r="M37">
        <v>16</v>
      </c>
      <c r="N37">
        <v>3</v>
      </c>
      <c r="O37">
        <v>52087</v>
      </c>
      <c r="P37">
        <f t="shared" ref="P37:P44" si="34">(O37*1000000)/100000000</f>
        <v>520.87</v>
      </c>
      <c r="Q37">
        <f t="shared" si="32"/>
        <v>0</v>
      </c>
      <c r="R37">
        <f t="shared" ref="R37:R44" si="35">(1.111*P37)</f>
        <v>578.68656999999996</v>
      </c>
      <c r="V37" t="s">
        <v>14</v>
      </c>
      <c r="W37">
        <v>16</v>
      </c>
      <c r="X37">
        <v>3</v>
      </c>
      <c r="Y37">
        <v>276068</v>
      </c>
      <c r="Z37">
        <f t="shared" ref="Z37:Z44" si="36">(Y37*1000000)/100000000</f>
        <v>2760.68</v>
      </c>
      <c r="AA37">
        <f t="shared" si="33"/>
        <v>0</v>
      </c>
      <c r="AB37">
        <f t="shared" ref="AB37:AB44" si="37">(1.111*Z37)</f>
        <v>3067.1154799999999</v>
      </c>
    </row>
    <row r="38" spans="2:29" x14ac:dyDescent="0.3">
      <c r="B38" s="5" t="s">
        <v>38</v>
      </c>
      <c r="C38" t="s">
        <v>11</v>
      </c>
      <c r="D38" t="s">
        <v>2</v>
      </c>
      <c r="E38" t="s">
        <v>4</v>
      </c>
      <c r="F38" t="s">
        <v>8</v>
      </c>
      <c r="G38" t="s">
        <v>9</v>
      </c>
      <c r="H38" t="s">
        <v>10</v>
      </c>
      <c r="L38" t="s">
        <v>17</v>
      </c>
      <c r="M38">
        <v>16</v>
      </c>
      <c r="N38">
        <v>4</v>
      </c>
      <c r="O38">
        <v>52071</v>
      </c>
      <c r="P38">
        <f t="shared" si="34"/>
        <v>520.71</v>
      </c>
      <c r="Q38">
        <f t="shared" si="32"/>
        <v>0</v>
      </c>
      <c r="R38">
        <f t="shared" si="35"/>
        <v>578.50881000000004</v>
      </c>
      <c r="V38" t="s">
        <v>17</v>
      </c>
      <c r="W38">
        <v>16</v>
      </c>
      <c r="X38">
        <v>4</v>
      </c>
      <c r="Y38">
        <v>276099</v>
      </c>
      <c r="Z38">
        <f t="shared" si="36"/>
        <v>2760.99</v>
      </c>
      <c r="AA38">
        <f t="shared" si="33"/>
        <v>0</v>
      </c>
      <c r="AB38">
        <f t="shared" si="37"/>
        <v>3067.4598899999996</v>
      </c>
    </row>
    <row r="39" spans="2:29" x14ac:dyDescent="0.3">
      <c r="B39" t="s">
        <v>16</v>
      </c>
      <c r="C39">
        <v>1048576</v>
      </c>
      <c r="D39">
        <v>1</v>
      </c>
      <c r="E39">
        <f>70700030+C$40</f>
        <v>4365667325</v>
      </c>
      <c r="F39">
        <f>(E39*1000000)/100000000</f>
        <v>43656673.25</v>
      </c>
      <c r="G39">
        <f>(1048576*1000)/F39</f>
        <v>24.018687681384428</v>
      </c>
      <c r="H39">
        <f>(1.111*F39)</f>
        <v>48502563.980750002</v>
      </c>
      <c r="L39" t="s">
        <v>13</v>
      </c>
      <c r="M39">
        <v>16</v>
      </c>
      <c r="N39">
        <v>5</v>
      </c>
      <c r="O39">
        <v>52103</v>
      </c>
      <c r="P39">
        <f t="shared" si="34"/>
        <v>521.03</v>
      </c>
      <c r="Q39">
        <f t="shared" si="32"/>
        <v>0</v>
      </c>
      <c r="R39">
        <f t="shared" si="35"/>
        <v>578.86433</v>
      </c>
      <c r="V39" t="s">
        <v>13</v>
      </c>
      <c r="W39">
        <v>16</v>
      </c>
      <c r="X39">
        <v>5</v>
      </c>
      <c r="Y39">
        <v>276089</v>
      </c>
      <c r="Z39">
        <f t="shared" si="36"/>
        <v>2760.89</v>
      </c>
      <c r="AA39">
        <f t="shared" si="33"/>
        <v>0</v>
      </c>
      <c r="AB39">
        <f t="shared" si="37"/>
        <v>3067.34879</v>
      </c>
    </row>
    <row r="40" spans="2:29" x14ac:dyDescent="0.3">
      <c r="B40" t="s">
        <v>15</v>
      </c>
      <c r="C40">
        <v>4294967295</v>
      </c>
      <c r="D40">
        <v>2</v>
      </c>
      <c r="E40">
        <f t="shared" ref="E40:E41" si="38">70700030+C$40</f>
        <v>4365667325</v>
      </c>
      <c r="F40">
        <f>(E40*1000000)/100000000</f>
        <v>43656673.25</v>
      </c>
      <c r="G40">
        <f t="shared" ref="G40" si="39">(1048576*1000)/F40</f>
        <v>24.018687681384428</v>
      </c>
      <c r="H40">
        <f>(1.111*F40)</f>
        <v>48502563.980750002</v>
      </c>
      <c r="L40" t="s">
        <v>12</v>
      </c>
      <c r="M40">
        <v>64</v>
      </c>
      <c r="N40">
        <v>6</v>
      </c>
      <c r="O40">
        <v>52087</v>
      </c>
      <c r="P40">
        <f t="shared" si="34"/>
        <v>520.87</v>
      </c>
      <c r="Q40">
        <f t="shared" si="32"/>
        <v>0</v>
      </c>
      <c r="R40">
        <f t="shared" si="35"/>
        <v>578.68656999999996</v>
      </c>
      <c r="V40" t="s">
        <v>12</v>
      </c>
      <c r="W40">
        <v>64</v>
      </c>
      <c r="X40">
        <v>6</v>
      </c>
      <c r="Y40">
        <v>276030</v>
      </c>
      <c r="Z40">
        <f t="shared" si="36"/>
        <v>2760.3</v>
      </c>
      <c r="AA40">
        <f t="shared" si="33"/>
        <v>0</v>
      </c>
      <c r="AB40">
        <f t="shared" si="37"/>
        <v>3066.6933000000004</v>
      </c>
    </row>
    <row r="41" spans="2:29" x14ac:dyDescent="0.3">
      <c r="B41" t="s">
        <v>14</v>
      </c>
      <c r="D41">
        <v>3</v>
      </c>
      <c r="E41">
        <f t="shared" si="38"/>
        <v>4365667325</v>
      </c>
      <c r="F41">
        <f t="shared" ref="F41" si="40">(E41*1000000)/100000000</f>
        <v>43656673.25</v>
      </c>
      <c r="G41">
        <f>(1048576*1000)/F41</f>
        <v>24.018687681384428</v>
      </c>
      <c r="H41">
        <f t="shared" ref="H41" si="41">(1.111*F41)</f>
        <v>48502563.980750002</v>
      </c>
      <c r="N41">
        <v>7</v>
      </c>
      <c r="O41">
        <v>52066</v>
      </c>
      <c r="P41">
        <f t="shared" si="34"/>
        <v>520.66</v>
      </c>
      <c r="Q41">
        <f t="shared" si="32"/>
        <v>0</v>
      </c>
      <c r="R41">
        <f t="shared" si="35"/>
        <v>578.45326</v>
      </c>
      <c r="X41">
        <v>7</v>
      </c>
      <c r="Y41">
        <v>276055</v>
      </c>
      <c r="Z41">
        <f t="shared" si="36"/>
        <v>2760.55</v>
      </c>
      <c r="AA41">
        <f t="shared" si="33"/>
        <v>0</v>
      </c>
      <c r="AB41">
        <f t="shared" si="37"/>
        <v>3066.9710500000001</v>
      </c>
    </row>
    <row r="42" spans="2:29" x14ac:dyDescent="0.3">
      <c r="D42" s="1" t="s">
        <v>36</v>
      </c>
      <c r="E42" s="1">
        <f>AVERAGE(E39:E41)</f>
        <v>4365667325</v>
      </c>
      <c r="F42" s="1">
        <f>AVERAGE(F39:F41)/1000</f>
        <v>43656.67325</v>
      </c>
      <c r="G42" s="1">
        <f>AVERAGE(G39:G41)</f>
        <v>24.018687681384431</v>
      </c>
      <c r="H42" s="1">
        <f>AVERAGE(H39:H41)/1000</f>
        <v>48502.563980750005</v>
      </c>
      <c r="N42">
        <v>8</v>
      </c>
      <c r="O42">
        <v>52092</v>
      </c>
      <c r="P42">
        <f t="shared" si="34"/>
        <v>520.91999999999996</v>
      </c>
      <c r="Q42">
        <f t="shared" si="32"/>
        <v>0</v>
      </c>
      <c r="R42">
        <f t="shared" si="35"/>
        <v>578.74212</v>
      </c>
      <c r="X42">
        <v>8</v>
      </c>
      <c r="Y42">
        <v>276065</v>
      </c>
      <c r="Z42">
        <f t="shared" si="36"/>
        <v>2760.65</v>
      </c>
      <c r="AA42">
        <f t="shared" si="33"/>
        <v>0</v>
      </c>
      <c r="AB42">
        <f t="shared" si="37"/>
        <v>3067.0821500000002</v>
      </c>
    </row>
    <row r="43" spans="2:29" x14ac:dyDescent="0.3">
      <c r="C43" s="6" t="s">
        <v>20</v>
      </c>
      <c r="D43">
        <v>1</v>
      </c>
      <c r="E43">
        <f>74639477+C$40</f>
        <v>4369606772</v>
      </c>
      <c r="F43">
        <f t="shared" ref="F43" si="42">(E43*1000000)/100000000</f>
        <v>43696067.719999999</v>
      </c>
      <c r="G43">
        <f>(1048576*1000)/F43</f>
        <v>23.997033479515121</v>
      </c>
      <c r="H43">
        <f t="shared" ref="H43:H45" si="43">(1.111*F43)</f>
        <v>48546331.236919999</v>
      </c>
      <c r="N43">
        <v>9</v>
      </c>
      <c r="O43">
        <v>52097</v>
      </c>
      <c r="P43">
        <f t="shared" si="34"/>
        <v>520.97</v>
      </c>
      <c r="Q43">
        <f t="shared" si="32"/>
        <v>0</v>
      </c>
      <c r="R43">
        <f t="shared" si="35"/>
        <v>578.79767000000004</v>
      </c>
      <c r="X43">
        <v>9</v>
      </c>
      <c r="Y43">
        <v>275993</v>
      </c>
      <c r="Z43">
        <f t="shared" si="36"/>
        <v>2759.93</v>
      </c>
      <c r="AA43">
        <f t="shared" si="33"/>
        <v>0</v>
      </c>
      <c r="AB43">
        <f t="shared" si="37"/>
        <v>3066.2822299999998</v>
      </c>
    </row>
    <row r="44" spans="2:29" x14ac:dyDescent="0.3">
      <c r="D44">
        <v>2</v>
      </c>
      <c r="E44">
        <f t="shared" ref="E44:E45" si="44">74639477+C$40</f>
        <v>4369606772</v>
      </c>
      <c r="F44">
        <f>(E44*1000000)/100000000</f>
        <v>43696067.719999999</v>
      </c>
      <c r="G44">
        <f t="shared" ref="G44:G45" si="45">(1048576*1000)/F44</f>
        <v>23.997033479515121</v>
      </c>
      <c r="H44">
        <f t="shared" si="43"/>
        <v>48546331.236919999</v>
      </c>
      <c r="N44">
        <v>10</v>
      </c>
      <c r="O44">
        <v>52100</v>
      </c>
      <c r="P44">
        <f t="shared" si="34"/>
        <v>521</v>
      </c>
      <c r="Q44">
        <f t="shared" si="32"/>
        <v>0</v>
      </c>
      <c r="R44">
        <f t="shared" si="35"/>
        <v>578.83100000000002</v>
      </c>
      <c r="X44">
        <v>10</v>
      </c>
      <c r="Y44">
        <v>276098</v>
      </c>
      <c r="Z44">
        <f t="shared" si="36"/>
        <v>2760.98</v>
      </c>
      <c r="AA44">
        <f t="shared" si="33"/>
        <v>0</v>
      </c>
      <c r="AB44">
        <f t="shared" si="37"/>
        <v>3067.4487800000002</v>
      </c>
    </row>
    <row r="45" spans="2:29" x14ac:dyDescent="0.3">
      <c r="D45">
        <v>3</v>
      </c>
      <c r="E45">
        <f t="shared" si="44"/>
        <v>4369606772</v>
      </c>
      <c r="F45">
        <f t="shared" ref="F45" si="46">(E45*1000000)/100000000</f>
        <v>43696067.719999999</v>
      </c>
      <c r="G45">
        <f t="shared" si="45"/>
        <v>23.997033479515121</v>
      </c>
      <c r="H45">
        <f t="shared" si="43"/>
        <v>48546331.236919999</v>
      </c>
      <c r="N45" s="1" t="s">
        <v>18</v>
      </c>
      <c r="O45" s="1">
        <f>AVERAGE(O35:O44)</f>
        <v>52112.7</v>
      </c>
      <c r="P45" s="1">
        <f>AVERAGE(P35:P44)/1000</f>
        <v>0.52112700000000012</v>
      </c>
      <c r="Q45" s="1" t="e">
        <f t="shared" ref="Q45" si="47">(M$34*1000)/P45</f>
        <v>#VALUE!</v>
      </c>
      <c r="R45" s="1">
        <f>AVERAGE(R35:R44)/1000</f>
        <v>0.57897209699999996</v>
      </c>
      <c r="X45" s="1" t="s">
        <v>18</v>
      </c>
      <c r="Y45" s="1">
        <f>AVERAGE(Y35:Y44)</f>
        <v>276060.09999999998</v>
      </c>
      <c r="Z45" s="1">
        <f>AVERAGE(Z35:Z44)/1000</f>
        <v>2.7606009999999999</v>
      </c>
      <c r="AA45" s="1">
        <f>AVERAGE(AA35:AA44)</f>
        <v>0</v>
      </c>
      <c r="AB45" s="1">
        <f>AVERAGE(AB35:AB44)/1000</f>
        <v>3.0670277109999997</v>
      </c>
    </row>
    <row r="46" spans="2:29" x14ac:dyDescent="0.3">
      <c r="D46" s="1" t="s">
        <v>36</v>
      </c>
      <c r="E46" s="1">
        <f>AVERAGE(E43:E45)</f>
        <v>4369606772</v>
      </c>
      <c r="F46" s="1">
        <f>AVERAGE(F43:F45)/1000</f>
        <v>43696.067719999999</v>
      </c>
      <c r="G46" s="1">
        <f>AVERAGE(G43:G45)</f>
        <v>23.997033479515121</v>
      </c>
      <c r="H46" s="1">
        <f>AVERAGE(H43:H45)/1000</f>
        <v>48546.331236919999</v>
      </c>
    </row>
    <row r="47" spans="2:29" x14ac:dyDescent="0.3">
      <c r="M47" s="3" t="s">
        <v>20</v>
      </c>
      <c r="W47" s="3" t="s">
        <v>20</v>
      </c>
    </row>
    <row r="48" spans="2:29" x14ac:dyDescent="0.3">
      <c r="M48" t="s">
        <v>11</v>
      </c>
      <c r="N48" t="s">
        <v>2</v>
      </c>
      <c r="O48" t="s">
        <v>4</v>
      </c>
      <c r="P48" t="s">
        <v>8</v>
      </c>
      <c r="Q48" t="s">
        <v>9</v>
      </c>
      <c r="R48" t="s">
        <v>10</v>
      </c>
      <c r="S48" t="s">
        <v>22</v>
      </c>
      <c r="X48" t="s">
        <v>2</v>
      </c>
      <c r="Y48" t="s">
        <v>4</v>
      </c>
      <c r="Z48" t="s">
        <v>8</v>
      </c>
      <c r="AA48" t="s">
        <v>9</v>
      </c>
      <c r="AB48" t="s">
        <v>10</v>
      </c>
      <c r="AC48" t="s">
        <v>22</v>
      </c>
    </row>
    <row r="49" spans="2:29" x14ac:dyDescent="0.3">
      <c r="B49" t="s">
        <v>1</v>
      </c>
      <c r="M49">
        <v>13</v>
      </c>
      <c r="N49">
        <v>1</v>
      </c>
      <c r="O49">
        <v>51821</v>
      </c>
      <c r="P49">
        <f>(O49*1000000)/100000000</f>
        <v>518.21</v>
      </c>
      <c r="Q49">
        <f>(M$35*1000)/P49</f>
        <v>0</v>
      </c>
      <c r="R49">
        <f>(1.111*P49)</f>
        <v>575.73131000000001</v>
      </c>
      <c r="S49" t="s">
        <v>23</v>
      </c>
      <c r="X49">
        <v>1</v>
      </c>
      <c r="Y49">
        <v>276476</v>
      </c>
      <c r="Z49">
        <f>(Y49*1000000)/100000000</f>
        <v>2764.76</v>
      </c>
      <c r="AA49">
        <f>(W$35*1000)/Z49</f>
        <v>0</v>
      </c>
      <c r="AB49">
        <f>(1.111*Z49)</f>
        <v>3071.6483600000001</v>
      </c>
      <c r="AC49" t="s">
        <v>23</v>
      </c>
    </row>
    <row r="50" spans="2:29" x14ac:dyDescent="0.3">
      <c r="B50" s="5" t="s">
        <v>25</v>
      </c>
      <c r="C50" t="s">
        <v>29</v>
      </c>
      <c r="D50" t="s">
        <v>2</v>
      </c>
      <c r="F50" t="s">
        <v>26</v>
      </c>
      <c r="M50">
        <v>29</v>
      </c>
      <c r="N50">
        <v>2</v>
      </c>
      <c r="O50">
        <v>51808</v>
      </c>
      <c r="P50">
        <f>(O50*1000000)/100000000</f>
        <v>518.08000000000004</v>
      </c>
      <c r="Q50">
        <f>(M$35*1000)/P50</f>
        <v>0</v>
      </c>
      <c r="R50">
        <f>(1.111*P50)</f>
        <v>575.58688000000006</v>
      </c>
      <c r="S50" t="s">
        <v>23</v>
      </c>
      <c r="X50">
        <v>2</v>
      </c>
      <c r="Y50">
        <v>276510</v>
      </c>
      <c r="Z50">
        <f>(Y50*1000000)/100000000</f>
        <v>2765.1</v>
      </c>
      <c r="AA50">
        <f t="shared" ref="AA50:AA58" si="48">(W$35*1000)/Z50</f>
        <v>0</v>
      </c>
      <c r="AB50">
        <f>(1.111*Z50)</f>
        <v>3072.0261</v>
      </c>
      <c r="AC50" t="s">
        <v>23</v>
      </c>
    </row>
    <row r="51" spans="2:29" x14ac:dyDescent="0.3">
      <c r="C51" t="s">
        <v>30</v>
      </c>
      <c r="D51">
        <v>1</v>
      </c>
      <c r="F51" t="s">
        <v>27</v>
      </c>
      <c r="M51">
        <v>16</v>
      </c>
      <c r="N51">
        <v>3</v>
      </c>
      <c r="O51">
        <v>51826</v>
      </c>
      <c r="P51">
        <f t="shared" ref="P51:P58" si="49">(O51*1000000)/100000000</f>
        <v>518.26</v>
      </c>
      <c r="Q51">
        <f t="shared" ref="Q51:Q58" si="50">(M$35*1000)/P51</f>
        <v>0</v>
      </c>
      <c r="R51">
        <f t="shared" ref="R51:R58" si="51">(1.111*P51)</f>
        <v>575.78685999999993</v>
      </c>
      <c r="S51" t="s">
        <v>23</v>
      </c>
      <c r="X51">
        <v>3</v>
      </c>
      <c r="Y51">
        <v>276520</v>
      </c>
      <c r="Z51">
        <f t="shared" ref="Z51:Z58" si="52">(Y51*1000000)/100000000</f>
        <v>2765.2</v>
      </c>
      <c r="AA51">
        <f t="shared" si="48"/>
        <v>0</v>
      </c>
      <c r="AB51">
        <f t="shared" ref="AB51:AB58" si="53">(1.111*Z51)</f>
        <v>3072.1371999999997</v>
      </c>
      <c r="AC51" t="s">
        <v>23</v>
      </c>
    </row>
    <row r="52" spans="2:29" x14ac:dyDescent="0.3">
      <c r="C52" t="s">
        <v>31</v>
      </c>
      <c r="D52">
        <v>2</v>
      </c>
      <c r="F52" t="s">
        <v>27</v>
      </c>
      <c r="M52">
        <v>16</v>
      </c>
      <c r="N52">
        <v>4</v>
      </c>
      <c r="O52">
        <v>51799</v>
      </c>
      <c r="P52">
        <f t="shared" si="49"/>
        <v>517.99</v>
      </c>
      <c r="Q52">
        <f t="shared" si="50"/>
        <v>0</v>
      </c>
      <c r="R52">
        <f t="shared" si="51"/>
        <v>575.48689000000002</v>
      </c>
      <c r="S52" t="s">
        <v>23</v>
      </c>
      <c r="X52">
        <v>4</v>
      </c>
      <c r="Y52">
        <v>276514</v>
      </c>
      <c r="Z52">
        <f t="shared" si="52"/>
        <v>2765.14</v>
      </c>
      <c r="AA52">
        <f t="shared" si="48"/>
        <v>0</v>
      </c>
      <c r="AB52">
        <f t="shared" si="53"/>
        <v>3072.0705399999997</v>
      </c>
      <c r="AC52" t="s">
        <v>23</v>
      </c>
    </row>
    <row r="53" spans="2:29" x14ac:dyDescent="0.3">
      <c r="C53" t="s">
        <v>32</v>
      </c>
      <c r="D53">
        <v>3</v>
      </c>
      <c r="F53" t="s">
        <v>27</v>
      </c>
      <c r="M53">
        <v>16</v>
      </c>
      <c r="N53">
        <v>5</v>
      </c>
      <c r="O53">
        <v>51837</v>
      </c>
      <c r="P53">
        <f t="shared" si="49"/>
        <v>518.37</v>
      </c>
      <c r="Q53">
        <f t="shared" si="50"/>
        <v>0</v>
      </c>
      <c r="R53">
        <f t="shared" si="51"/>
        <v>575.90907000000004</v>
      </c>
      <c r="S53" t="s">
        <v>23</v>
      </c>
      <c r="X53">
        <v>5</v>
      </c>
      <c r="Y53">
        <v>276521</v>
      </c>
      <c r="Z53">
        <f t="shared" si="52"/>
        <v>2765.21</v>
      </c>
      <c r="AA53">
        <f t="shared" si="48"/>
        <v>0</v>
      </c>
      <c r="AB53">
        <f t="shared" si="53"/>
        <v>3072.14831</v>
      </c>
      <c r="AC53" t="s">
        <v>23</v>
      </c>
    </row>
    <row r="54" spans="2:29" x14ac:dyDescent="0.3">
      <c r="C54" t="s">
        <v>19</v>
      </c>
      <c r="D54">
        <v>4</v>
      </c>
      <c r="F54" t="s">
        <v>27</v>
      </c>
      <c r="M54">
        <v>77</v>
      </c>
      <c r="N54">
        <v>6</v>
      </c>
      <c r="O54">
        <v>51808</v>
      </c>
      <c r="P54">
        <f t="shared" si="49"/>
        <v>518.08000000000004</v>
      </c>
      <c r="Q54">
        <f t="shared" si="50"/>
        <v>0</v>
      </c>
      <c r="R54">
        <f t="shared" si="51"/>
        <v>575.58688000000006</v>
      </c>
      <c r="S54" t="s">
        <v>23</v>
      </c>
      <c r="X54">
        <v>6</v>
      </c>
      <c r="Y54">
        <v>276514</v>
      </c>
      <c r="Z54">
        <f t="shared" si="52"/>
        <v>2765.14</v>
      </c>
      <c r="AA54">
        <f t="shared" si="48"/>
        <v>0</v>
      </c>
      <c r="AB54">
        <f t="shared" si="53"/>
        <v>3072.0705399999997</v>
      </c>
      <c r="AC54" t="s">
        <v>23</v>
      </c>
    </row>
    <row r="55" spans="2:29" x14ac:dyDescent="0.3">
      <c r="C55" t="s">
        <v>33</v>
      </c>
      <c r="D55">
        <v>5</v>
      </c>
      <c r="F55" t="s">
        <v>27</v>
      </c>
      <c r="N55">
        <v>7</v>
      </c>
      <c r="O55">
        <v>51803</v>
      </c>
      <c r="P55">
        <f t="shared" si="49"/>
        <v>518.03</v>
      </c>
      <c r="Q55">
        <f t="shared" si="50"/>
        <v>0</v>
      </c>
      <c r="R55">
        <f t="shared" si="51"/>
        <v>575.53132999999991</v>
      </c>
      <c r="S55" t="s">
        <v>23</v>
      </c>
      <c r="X55">
        <v>7</v>
      </c>
      <c r="Y55">
        <v>276541</v>
      </c>
      <c r="Z55">
        <f t="shared" si="52"/>
        <v>2765.41</v>
      </c>
      <c r="AA55">
        <f t="shared" si="48"/>
        <v>0</v>
      </c>
      <c r="AB55">
        <f t="shared" si="53"/>
        <v>3072.3705099999997</v>
      </c>
      <c r="AC55" t="s">
        <v>23</v>
      </c>
    </row>
    <row r="56" spans="2:29" x14ac:dyDescent="0.3">
      <c r="D56">
        <v>6</v>
      </c>
      <c r="F56" t="s">
        <v>27</v>
      </c>
      <c r="N56">
        <v>8</v>
      </c>
      <c r="O56">
        <v>51797</v>
      </c>
      <c r="P56">
        <f t="shared" si="49"/>
        <v>517.97</v>
      </c>
      <c r="Q56">
        <f t="shared" si="50"/>
        <v>0</v>
      </c>
      <c r="R56">
        <f t="shared" si="51"/>
        <v>575.46467000000007</v>
      </c>
      <c r="S56" t="s">
        <v>23</v>
      </c>
      <c r="X56">
        <v>8</v>
      </c>
      <c r="Y56">
        <v>276461</v>
      </c>
      <c r="Z56">
        <f t="shared" si="52"/>
        <v>2764.61</v>
      </c>
      <c r="AA56">
        <f t="shared" si="48"/>
        <v>0</v>
      </c>
      <c r="AB56">
        <f t="shared" si="53"/>
        <v>3071.48171</v>
      </c>
      <c r="AC56" t="s">
        <v>23</v>
      </c>
    </row>
    <row r="57" spans="2:29" x14ac:dyDescent="0.3">
      <c r="D57">
        <v>7</v>
      </c>
      <c r="F57" t="s">
        <v>27</v>
      </c>
      <c r="N57">
        <v>9</v>
      </c>
      <c r="O57">
        <v>51831</v>
      </c>
      <c r="P57">
        <f t="shared" si="49"/>
        <v>518.30999999999995</v>
      </c>
      <c r="Q57">
        <f t="shared" si="50"/>
        <v>0</v>
      </c>
      <c r="R57">
        <f t="shared" si="51"/>
        <v>575.84240999999997</v>
      </c>
      <c r="S57" t="s">
        <v>23</v>
      </c>
      <c r="X57">
        <v>9</v>
      </c>
      <c r="Y57">
        <v>276610</v>
      </c>
      <c r="Z57">
        <f t="shared" si="52"/>
        <v>2766.1</v>
      </c>
      <c r="AA57">
        <f t="shared" si="48"/>
        <v>0</v>
      </c>
      <c r="AB57">
        <f t="shared" si="53"/>
        <v>3073.1370999999999</v>
      </c>
      <c r="AC57" t="s">
        <v>23</v>
      </c>
    </row>
    <row r="58" spans="2:29" x14ac:dyDescent="0.3">
      <c r="D58">
        <v>8</v>
      </c>
      <c r="F58" t="s">
        <v>27</v>
      </c>
      <c r="H58" s="1"/>
      <c r="N58">
        <v>10</v>
      </c>
      <c r="O58">
        <v>51805</v>
      </c>
      <c r="P58">
        <f t="shared" si="49"/>
        <v>518.04999999999995</v>
      </c>
      <c r="Q58">
        <f t="shared" si="50"/>
        <v>0</v>
      </c>
      <c r="R58">
        <f t="shared" si="51"/>
        <v>575.55354999999997</v>
      </c>
      <c r="S58" t="s">
        <v>23</v>
      </c>
      <c r="X58">
        <v>10</v>
      </c>
      <c r="Y58">
        <v>276515</v>
      </c>
      <c r="Z58">
        <f t="shared" si="52"/>
        <v>2765.15</v>
      </c>
      <c r="AA58">
        <f t="shared" si="48"/>
        <v>0</v>
      </c>
      <c r="AB58">
        <f t="shared" si="53"/>
        <v>3072.0816500000001</v>
      </c>
      <c r="AC58" t="s">
        <v>23</v>
      </c>
    </row>
    <row r="59" spans="2:29" x14ac:dyDescent="0.3">
      <c r="D59">
        <v>9</v>
      </c>
      <c r="F59" t="s">
        <v>27</v>
      </c>
      <c r="N59" s="1" t="s">
        <v>18</v>
      </c>
      <c r="O59" s="1">
        <f>AVERAGE(O49:O58)</f>
        <v>51813.5</v>
      </c>
      <c r="P59" s="1">
        <f t="shared" ref="P59:Q59" si="54">AVERAGE(P49:P58)/1000</f>
        <v>0.51813500000000001</v>
      </c>
      <c r="Q59" s="1">
        <f t="shared" si="54"/>
        <v>0</v>
      </c>
      <c r="R59" s="1">
        <f>AVERAGE(R49:R58)/1000</f>
        <v>0.57564798499999992</v>
      </c>
      <c r="X59" s="1" t="s">
        <v>18</v>
      </c>
      <c r="Y59" s="1">
        <f>AVERAGE(Y49:Y58)</f>
        <v>276518.2</v>
      </c>
      <c r="Z59" s="1">
        <f>AVERAGE(Z49:Z58)/1000</f>
        <v>2.7651819999999998</v>
      </c>
      <c r="AA59" s="1">
        <f>AVERAGE(AA49:AA58)</f>
        <v>0</v>
      </c>
      <c r="AB59" s="1">
        <f>AVERAGE(AB49:AB58)/1000</f>
        <v>3.0721172020000003</v>
      </c>
    </row>
    <row r="60" spans="2:29" x14ac:dyDescent="0.3">
      <c r="D60">
        <v>10</v>
      </c>
      <c r="F60" t="s">
        <v>27</v>
      </c>
    </row>
    <row r="61" spans="2:29" x14ac:dyDescent="0.3">
      <c r="C61" s="1"/>
    </row>
    <row r="62" spans="2:29" x14ac:dyDescent="0.3">
      <c r="L62" t="s">
        <v>1</v>
      </c>
      <c r="M62" s="2" t="s">
        <v>19</v>
      </c>
      <c r="N62" s="4" t="s">
        <v>28</v>
      </c>
      <c r="V62" t="s">
        <v>1</v>
      </c>
      <c r="W62" s="2" t="s">
        <v>19</v>
      </c>
      <c r="X62" s="4" t="s">
        <v>34</v>
      </c>
    </row>
    <row r="63" spans="2:29" x14ac:dyDescent="0.3">
      <c r="L63" s="5" t="s">
        <v>24</v>
      </c>
      <c r="M63" t="s">
        <v>11</v>
      </c>
      <c r="N63" t="s">
        <v>2</v>
      </c>
      <c r="O63" t="s">
        <v>4</v>
      </c>
      <c r="P63" t="s">
        <v>8</v>
      </c>
      <c r="Q63" t="s">
        <v>9</v>
      </c>
      <c r="R63" t="s">
        <v>10</v>
      </c>
      <c r="V63" s="5" t="s">
        <v>24</v>
      </c>
      <c r="W63" t="s">
        <v>11</v>
      </c>
      <c r="X63" t="s">
        <v>2</v>
      </c>
      <c r="Y63" t="s">
        <v>4</v>
      </c>
      <c r="Z63" t="s">
        <v>8</v>
      </c>
      <c r="AA63" t="s">
        <v>9</v>
      </c>
      <c r="AB63" t="s">
        <v>10</v>
      </c>
    </row>
    <row r="64" spans="2:29" x14ac:dyDescent="0.3">
      <c r="L64" t="s">
        <v>16</v>
      </c>
      <c r="M64">
        <v>1024</v>
      </c>
      <c r="N64">
        <v>1</v>
      </c>
      <c r="O64">
        <v>2116277</v>
      </c>
      <c r="P64">
        <f>(O64*1000000)/100000000</f>
        <v>21162.77</v>
      </c>
      <c r="Q64">
        <f>(M$64*1000)/P64</f>
        <v>48.386860510226214</v>
      </c>
      <c r="R64">
        <f>(1.111*P64)</f>
        <v>23511.837469999999</v>
      </c>
      <c r="V64" t="s">
        <v>16</v>
      </c>
      <c r="W64">
        <v>1024</v>
      </c>
      <c r="X64">
        <v>1</v>
      </c>
      <c r="Y64">
        <v>4038318</v>
      </c>
      <c r="Z64">
        <f>(Y64*1000000)/100000000</f>
        <v>40383.18</v>
      </c>
      <c r="AA64">
        <f>(W$64*1000)/Z64</f>
        <v>25.357091739679738</v>
      </c>
      <c r="AB64">
        <f>(1.111*Z64)</f>
        <v>44865.712979999997</v>
      </c>
    </row>
    <row r="65" spans="3:39" x14ac:dyDescent="0.3">
      <c r="L65" t="s">
        <v>15</v>
      </c>
      <c r="M65">
        <v>1040</v>
      </c>
      <c r="N65">
        <v>2</v>
      </c>
      <c r="O65">
        <v>2114566</v>
      </c>
      <c r="P65">
        <f>(O65*1000000)/100000000</f>
        <v>21145.66</v>
      </c>
      <c r="Q65">
        <f t="shared" ref="Q65:Q73" si="55">(M$64*1000)/P65</f>
        <v>48.426012713719977</v>
      </c>
      <c r="R65">
        <f>(1.111*P65)</f>
        <v>23492.828259999998</v>
      </c>
      <c r="V65" t="s">
        <v>15</v>
      </c>
      <c r="W65">
        <v>1040</v>
      </c>
      <c r="X65">
        <v>2</v>
      </c>
      <c r="Y65">
        <v>4038121</v>
      </c>
      <c r="Z65">
        <f>(Y65*1000000)/100000000</f>
        <v>40381.21</v>
      </c>
      <c r="AA65">
        <f t="shared" ref="AA65:AA73" si="56">(W$64*1000)/Z65</f>
        <v>25.35832878707696</v>
      </c>
      <c r="AB65">
        <f>(1.111*Z65)</f>
        <v>44863.524310000001</v>
      </c>
    </row>
    <row r="66" spans="3:39" x14ac:dyDescent="0.3">
      <c r="L66" t="s">
        <v>14</v>
      </c>
      <c r="M66">
        <v>16</v>
      </c>
      <c r="N66">
        <v>3</v>
      </c>
      <c r="O66">
        <v>2114610</v>
      </c>
      <c r="P66">
        <f t="shared" ref="P66:P73" si="57">(O66*1000000)/100000000</f>
        <v>21146.1</v>
      </c>
      <c r="Q66">
        <f t="shared" si="55"/>
        <v>48.425005083679736</v>
      </c>
      <c r="R66">
        <f t="shared" ref="R66:R73" si="58">(1.111*P66)</f>
        <v>23493.317099999997</v>
      </c>
      <c r="V66" t="s">
        <v>14</v>
      </c>
      <c r="W66">
        <v>16</v>
      </c>
      <c r="X66">
        <v>3</v>
      </c>
      <c r="Y66">
        <v>4038292</v>
      </c>
      <c r="Z66">
        <f t="shared" ref="Z66:Z73" si="59">(Y66*1000000)/100000000</f>
        <v>40382.92</v>
      </c>
      <c r="AA66">
        <f t="shared" si="56"/>
        <v>25.357254997905056</v>
      </c>
      <c r="AB66">
        <f t="shared" ref="AB66:AB73" si="60">(1.111*Z66)</f>
        <v>44865.424119999996</v>
      </c>
    </row>
    <row r="67" spans="3:39" x14ac:dyDescent="0.3">
      <c r="L67" t="s">
        <v>17</v>
      </c>
      <c r="M67">
        <v>16</v>
      </c>
      <c r="N67">
        <v>4</v>
      </c>
      <c r="O67">
        <v>2114583</v>
      </c>
      <c r="P67">
        <f t="shared" si="57"/>
        <v>21145.83</v>
      </c>
      <c r="Q67">
        <f t="shared" si="55"/>
        <v>48.425623397142601</v>
      </c>
      <c r="R67">
        <f t="shared" si="58"/>
        <v>23493.01713</v>
      </c>
      <c r="V67" t="s">
        <v>17</v>
      </c>
      <c r="W67">
        <v>16</v>
      </c>
      <c r="X67">
        <v>4</v>
      </c>
      <c r="Y67">
        <v>4038091</v>
      </c>
      <c r="Z67">
        <f t="shared" si="59"/>
        <v>40380.910000000003</v>
      </c>
      <c r="AA67">
        <f t="shared" si="56"/>
        <v>25.358517180519208</v>
      </c>
      <c r="AB67">
        <f t="shared" si="60"/>
        <v>44863.191010000002</v>
      </c>
    </row>
    <row r="68" spans="3:39" x14ac:dyDescent="0.3">
      <c r="L68" t="s">
        <v>13</v>
      </c>
      <c r="M68">
        <v>16</v>
      </c>
      <c r="N68">
        <v>5</v>
      </c>
      <c r="O68">
        <v>2114568</v>
      </c>
      <c r="P68">
        <f t="shared" si="57"/>
        <v>21145.68</v>
      </c>
      <c r="Q68">
        <f t="shared" si="55"/>
        <v>48.425966911444796</v>
      </c>
      <c r="R68">
        <f t="shared" si="58"/>
        <v>23492.850480000001</v>
      </c>
      <c r="V68" t="s">
        <v>13</v>
      </c>
      <c r="W68">
        <v>16</v>
      </c>
      <c r="X68">
        <v>5</v>
      </c>
      <c r="Y68">
        <v>4038146</v>
      </c>
      <c r="Z68">
        <f t="shared" si="59"/>
        <v>40381.46</v>
      </c>
      <c r="AA68">
        <f t="shared" si="56"/>
        <v>25.358171794680036</v>
      </c>
      <c r="AB68">
        <f t="shared" si="60"/>
        <v>44863.802060000002</v>
      </c>
    </row>
    <row r="69" spans="3:39" x14ac:dyDescent="0.3">
      <c r="L69" t="s">
        <v>12</v>
      </c>
      <c r="M69">
        <v>1088</v>
      </c>
      <c r="N69">
        <v>6</v>
      </c>
      <c r="O69">
        <v>2114606</v>
      </c>
      <c r="P69">
        <f t="shared" si="57"/>
        <v>21146.06</v>
      </c>
      <c r="Q69">
        <f t="shared" si="55"/>
        <v>48.425096684677897</v>
      </c>
      <c r="R69">
        <f t="shared" si="58"/>
        <v>23493.272660000002</v>
      </c>
      <c r="V69" t="s">
        <v>12</v>
      </c>
      <c r="W69">
        <v>1088</v>
      </c>
      <c r="X69">
        <v>6</v>
      </c>
      <c r="Y69">
        <v>4038237</v>
      </c>
      <c r="Z69">
        <f t="shared" si="59"/>
        <v>40382.370000000003</v>
      </c>
      <c r="AA69">
        <f t="shared" si="56"/>
        <v>25.357600358770423</v>
      </c>
      <c r="AB69">
        <f t="shared" si="60"/>
        <v>44864.813070000004</v>
      </c>
      <c r="AL69" s="10"/>
    </row>
    <row r="70" spans="3:39" x14ac:dyDescent="0.3">
      <c r="N70">
        <v>7</v>
      </c>
      <c r="O70">
        <v>2114562</v>
      </c>
      <c r="P70">
        <f t="shared" si="57"/>
        <v>21145.62</v>
      </c>
      <c r="Q70">
        <f t="shared" si="55"/>
        <v>48.426104318530271</v>
      </c>
      <c r="R70">
        <f t="shared" si="58"/>
        <v>23492.783819999997</v>
      </c>
      <c r="X70">
        <v>7</v>
      </c>
      <c r="Y70">
        <v>4038004</v>
      </c>
      <c r="Z70">
        <f t="shared" si="59"/>
        <v>40380.04</v>
      </c>
      <c r="AA70">
        <f t="shared" si="56"/>
        <v>25.35906353733181</v>
      </c>
      <c r="AB70">
        <f t="shared" si="60"/>
        <v>44862.224439999998</v>
      </c>
      <c r="AM70" s="1"/>
    </row>
    <row r="71" spans="3:39" x14ac:dyDescent="0.3">
      <c r="N71">
        <v>8</v>
      </c>
      <c r="O71">
        <v>2114558</v>
      </c>
      <c r="P71">
        <f t="shared" si="57"/>
        <v>21145.58</v>
      </c>
      <c r="Q71">
        <f t="shared" si="55"/>
        <v>48.426195923687118</v>
      </c>
      <c r="R71">
        <f t="shared" si="58"/>
        <v>23492.739380000003</v>
      </c>
      <c r="X71">
        <v>8</v>
      </c>
      <c r="Y71">
        <v>4038210</v>
      </c>
      <c r="Z71">
        <f t="shared" si="59"/>
        <v>40382.1</v>
      </c>
      <c r="AA71">
        <f t="shared" si="56"/>
        <v>25.357769903001579</v>
      </c>
      <c r="AB71">
        <f t="shared" si="60"/>
        <v>44864.513099999996</v>
      </c>
    </row>
    <row r="72" spans="3:39" x14ac:dyDescent="0.3">
      <c r="N72">
        <v>9</v>
      </c>
      <c r="O72">
        <v>2114561</v>
      </c>
      <c r="P72">
        <f t="shared" si="57"/>
        <v>21145.61</v>
      </c>
      <c r="Q72">
        <f t="shared" si="55"/>
        <v>48.426127219786991</v>
      </c>
      <c r="R72">
        <f t="shared" si="58"/>
        <v>23492.772710000001</v>
      </c>
      <c r="X72">
        <v>9</v>
      </c>
      <c r="Y72">
        <v>4038077</v>
      </c>
      <c r="Z72">
        <f t="shared" si="59"/>
        <v>40380.769999999997</v>
      </c>
      <c r="AA72">
        <f t="shared" si="56"/>
        <v>25.358605098416898</v>
      </c>
      <c r="AB72">
        <f t="shared" si="60"/>
        <v>44863.035469999995</v>
      </c>
    </row>
    <row r="73" spans="3:39" x14ac:dyDescent="0.3">
      <c r="D73" s="1"/>
      <c r="E73" s="1"/>
      <c r="F73" s="1"/>
      <c r="G73" s="1"/>
      <c r="H73" s="1"/>
      <c r="N73">
        <v>10</v>
      </c>
      <c r="O73">
        <v>2114534</v>
      </c>
      <c r="P73">
        <f t="shared" si="57"/>
        <v>21145.34</v>
      </c>
      <c r="Q73">
        <f t="shared" si="55"/>
        <v>48.426745561906309</v>
      </c>
      <c r="R73">
        <f t="shared" si="58"/>
        <v>23492.472740000001</v>
      </c>
      <c r="X73">
        <v>10</v>
      </c>
      <c r="Y73">
        <v>4038279</v>
      </c>
      <c r="Z73">
        <f t="shared" si="59"/>
        <v>40382.79</v>
      </c>
      <c r="AA73">
        <f t="shared" si="56"/>
        <v>25.357336627806053</v>
      </c>
      <c r="AB73">
        <f t="shared" si="60"/>
        <v>44865.279690000003</v>
      </c>
    </row>
    <row r="74" spans="3:39" x14ac:dyDescent="0.3">
      <c r="N74" s="1" t="s">
        <v>18</v>
      </c>
      <c r="O74" s="1">
        <f>AVERAGE(O64:O73)</f>
        <v>2114742.5</v>
      </c>
      <c r="P74" s="1">
        <f>AVERAGE(P64:P73)/1000</f>
        <v>21.147424999999995</v>
      </c>
      <c r="Q74" s="1">
        <f>AVERAGE(Q64:Q73)</f>
        <v>48.421973832480191</v>
      </c>
      <c r="R74" s="1">
        <f>AVERAGE(R64:R73)/1000</f>
        <v>23.494789174999998</v>
      </c>
      <c r="X74" s="1" t="s">
        <v>18</v>
      </c>
      <c r="Y74" s="1">
        <f>AVERAGE(Y64:Y73)</f>
        <v>4038177.5</v>
      </c>
      <c r="Z74" s="1">
        <f>AVERAGE(Z64:Z73)/1000</f>
        <v>40.381774999999998</v>
      </c>
      <c r="AA74" s="1">
        <f>AVERAGE(AA64:AA73)</f>
        <v>25.357974002518777</v>
      </c>
      <c r="AB74" s="1">
        <f>AVERAGE(AB64:AB73)/1000</f>
        <v>44.864152025000003</v>
      </c>
    </row>
    <row r="75" spans="3:39" x14ac:dyDescent="0.3">
      <c r="C75" s="1"/>
    </row>
    <row r="76" spans="3:39" x14ac:dyDescent="0.3">
      <c r="M76" s="3" t="s">
        <v>20</v>
      </c>
      <c r="W76" s="3" t="s">
        <v>20</v>
      </c>
    </row>
    <row r="77" spans="3:39" x14ac:dyDescent="0.3">
      <c r="N77" t="s">
        <v>2</v>
      </c>
      <c r="O77" t="s">
        <v>4</v>
      </c>
      <c r="P77" t="s">
        <v>8</v>
      </c>
      <c r="Q77" t="s">
        <v>9</v>
      </c>
      <c r="R77" t="s">
        <v>10</v>
      </c>
      <c r="S77" t="s">
        <v>22</v>
      </c>
      <c r="X77" t="s">
        <v>2</v>
      </c>
      <c r="Y77" t="s">
        <v>4</v>
      </c>
      <c r="Z77" t="s">
        <v>8</v>
      </c>
      <c r="AA77" t="s">
        <v>9</v>
      </c>
      <c r="AB77" t="s">
        <v>10</v>
      </c>
      <c r="AC77" t="s">
        <v>22</v>
      </c>
    </row>
    <row r="78" spans="3:39" x14ac:dyDescent="0.3">
      <c r="N78">
        <v>1</v>
      </c>
      <c r="O78">
        <v>1580418</v>
      </c>
      <c r="P78">
        <f>(O78*1000000)/100000000</f>
        <v>15804.18</v>
      </c>
      <c r="Q78">
        <f>(M$64*1000)/P78</f>
        <v>64.792985146967453</v>
      </c>
      <c r="R78">
        <f>(1.111*P78)</f>
        <v>17558.44398</v>
      </c>
      <c r="S78" t="s">
        <v>23</v>
      </c>
      <c r="X78">
        <v>1</v>
      </c>
      <c r="Y78">
        <v>4035234</v>
      </c>
      <c r="Z78">
        <f>(Y78*1000000)/100000000</f>
        <v>40352.339999999997</v>
      </c>
      <c r="AA78">
        <f>(W$64*1000)/Z78</f>
        <v>25.376471352095074</v>
      </c>
      <c r="AB78">
        <f>(1.111*Z78)</f>
        <v>44831.449739999996</v>
      </c>
      <c r="AC78" t="s">
        <v>23</v>
      </c>
    </row>
    <row r="79" spans="3:39" x14ac:dyDescent="0.3">
      <c r="N79">
        <v>2</v>
      </c>
      <c r="O79">
        <v>1578208</v>
      </c>
      <c r="P79">
        <f>(O79*1000000)/100000000</f>
        <v>15782.08</v>
      </c>
      <c r="Q79">
        <f t="shared" ref="Q79:Q87" si="61">(M$64*1000)/P79</f>
        <v>64.883716214846203</v>
      </c>
      <c r="R79">
        <f>(1.111*P79)</f>
        <v>17533.890879999999</v>
      </c>
      <c r="S79" t="s">
        <v>23</v>
      </c>
      <c r="X79">
        <v>2</v>
      </c>
      <c r="Y79">
        <v>4035400</v>
      </c>
      <c r="Z79">
        <f>(Y79*1000000)/100000000</f>
        <v>40354</v>
      </c>
      <c r="AA79">
        <f t="shared" ref="AA79:AA87" si="62">(W$64*1000)/Z79</f>
        <v>25.375427466917778</v>
      </c>
      <c r="AB79">
        <f>(1.111*Z79)</f>
        <v>44833.294000000002</v>
      </c>
      <c r="AC79" t="s">
        <v>23</v>
      </c>
    </row>
    <row r="80" spans="3:39" x14ac:dyDescent="0.3">
      <c r="N80">
        <v>3</v>
      </c>
      <c r="O80">
        <v>1578210</v>
      </c>
      <c r="P80">
        <f t="shared" ref="P80:P87" si="63">(O80*1000000)/100000000</f>
        <v>15782.1</v>
      </c>
      <c r="Q80">
        <f t="shared" si="61"/>
        <v>64.88363399040685</v>
      </c>
      <c r="R80">
        <f t="shared" ref="R80:R87" si="64">(1.111*P80)</f>
        <v>17533.913100000002</v>
      </c>
      <c r="S80" t="s">
        <v>23</v>
      </c>
      <c r="X80">
        <v>3</v>
      </c>
      <c r="Y80">
        <v>4035202</v>
      </c>
      <c r="Z80">
        <f t="shared" ref="Z80:Z87" si="65">(Y80*1000000)/100000000</f>
        <v>40352.019999999997</v>
      </c>
      <c r="AA80">
        <f t="shared" si="62"/>
        <v>25.376672592846656</v>
      </c>
      <c r="AB80">
        <f t="shared" ref="AB80:AB87" si="66">(1.111*Z80)</f>
        <v>44831.094219999999</v>
      </c>
      <c r="AC80" t="s">
        <v>23</v>
      </c>
    </row>
    <row r="81" spans="3:44" x14ac:dyDescent="0.3">
      <c r="N81">
        <v>4</v>
      </c>
      <c r="O81">
        <v>1578216</v>
      </c>
      <c r="P81">
        <f t="shared" si="63"/>
        <v>15782.16</v>
      </c>
      <c r="Q81">
        <f t="shared" si="61"/>
        <v>64.883387318339189</v>
      </c>
      <c r="R81">
        <f t="shared" si="64"/>
        <v>17533.979759999998</v>
      </c>
      <c r="S81" t="s">
        <v>23</v>
      </c>
      <c r="X81">
        <v>4</v>
      </c>
      <c r="Y81">
        <v>4035174</v>
      </c>
      <c r="Z81">
        <f t="shared" si="65"/>
        <v>40351.74</v>
      </c>
      <c r="AA81">
        <f t="shared" si="62"/>
        <v>25.376848681122549</v>
      </c>
      <c r="AB81">
        <f t="shared" si="66"/>
        <v>44830.78314</v>
      </c>
      <c r="AC81" t="s">
        <v>23</v>
      </c>
    </row>
    <row r="82" spans="3:44" x14ac:dyDescent="0.3">
      <c r="N82">
        <v>5</v>
      </c>
      <c r="O82">
        <v>1578192</v>
      </c>
      <c r="P82">
        <f t="shared" si="63"/>
        <v>15781.92</v>
      </c>
      <c r="Q82">
        <f t="shared" si="61"/>
        <v>64.884374017863479</v>
      </c>
      <c r="R82">
        <f t="shared" si="64"/>
        <v>17533.71312</v>
      </c>
      <c r="S82" t="s">
        <v>23</v>
      </c>
      <c r="X82">
        <v>5</v>
      </c>
      <c r="Y82">
        <v>4035342</v>
      </c>
      <c r="Z82">
        <f t="shared" si="65"/>
        <v>40353.42</v>
      </c>
      <c r="AA82">
        <f t="shared" si="62"/>
        <v>25.375792188121849</v>
      </c>
      <c r="AB82">
        <f t="shared" si="66"/>
        <v>44832.649619999997</v>
      </c>
      <c r="AC82" t="s">
        <v>23</v>
      </c>
      <c r="AN82" s="1"/>
      <c r="AO82" s="1"/>
      <c r="AP82" s="1"/>
      <c r="AQ82" s="1"/>
      <c r="AR82" s="1"/>
    </row>
    <row r="83" spans="3:44" x14ac:dyDescent="0.3">
      <c r="N83">
        <v>6</v>
      </c>
      <c r="O83">
        <v>1578188</v>
      </c>
      <c r="P83">
        <f t="shared" si="63"/>
        <v>15781.88</v>
      </c>
      <c r="Q83">
        <f t="shared" si="61"/>
        <v>64.884538470701841</v>
      </c>
      <c r="R83">
        <f t="shared" si="64"/>
        <v>17533.668679999999</v>
      </c>
      <c r="S83" t="s">
        <v>23</v>
      </c>
      <c r="X83">
        <v>6</v>
      </c>
      <c r="Y83">
        <v>4035234</v>
      </c>
      <c r="Z83">
        <f t="shared" si="65"/>
        <v>40352.339999999997</v>
      </c>
      <c r="AA83">
        <f t="shared" si="62"/>
        <v>25.376471352095074</v>
      </c>
      <c r="AB83">
        <f t="shared" si="66"/>
        <v>44831.449739999996</v>
      </c>
      <c r="AC83" t="s">
        <v>23</v>
      </c>
    </row>
    <row r="84" spans="3:44" x14ac:dyDescent="0.3">
      <c r="N84">
        <v>7</v>
      </c>
      <c r="O84">
        <v>1578189</v>
      </c>
      <c r="P84">
        <f t="shared" si="63"/>
        <v>15781.89</v>
      </c>
      <c r="Q84">
        <f t="shared" si="61"/>
        <v>64.884497357414105</v>
      </c>
      <c r="R84">
        <f t="shared" si="64"/>
        <v>17533.679789999998</v>
      </c>
      <c r="S84" t="s">
        <v>23</v>
      </c>
      <c r="X84">
        <v>7</v>
      </c>
      <c r="Y84">
        <v>4035207</v>
      </c>
      <c r="Z84">
        <f t="shared" si="65"/>
        <v>40352.07</v>
      </c>
      <c r="AA84">
        <f t="shared" si="62"/>
        <v>25.376641148768826</v>
      </c>
      <c r="AB84">
        <f t="shared" si="66"/>
        <v>44831.149769999996</v>
      </c>
      <c r="AC84" t="s">
        <v>23</v>
      </c>
      <c r="AM84" s="1"/>
    </row>
    <row r="85" spans="3:44" x14ac:dyDescent="0.3">
      <c r="N85">
        <v>8</v>
      </c>
      <c r="O85">
        <v>1578203</v>
      </c>
      <c r="P85">
        <f t="shared" si="63"/>
        <v>15782.03</v>
      </c>
      <c r="Q85">
        <f t="shared" si="61"/>
        <v>64.88392177685634</v>
      </c>
      <c r="R85">
        <f t="shared" si="64"/>
        <v>17533.835330000002</v>
      </c>
      <c r="S85" t="s">
        <v>23</v>
      </c>
      <c r="X85">
        <v>8</v>
      </c>
      <c r="Y85">
        <v>4035475</v>
      </c>
      <c r="Z85">
        <f t="shared" si="65"/>
        <v>40354.75</v>
      </c>
      <c r="AA85">
        <f t="shared" si="62"/>
        <v>25.374955860214719</v>
      </c>
      <c r="AB85">
        <f t="shared" si="66"/>
        <v>44834.127249999998</v>
      </c>
      <c r="AC85" t="s">
        <v>23</v>
      </c>
    </row>
    <row r="86" spans="3:44" x14ac:dyDescent="0.3">
      <c r="N86">
        <v>9</v>
      </c>
      <c r="O86">
        <v>1578194</v>
      </c>
      <c r="P86">
        <f t="shared" si="63"/>
        <v>15781.94</v>
      </c>
      <c r="Q86">
        <f t="shared" si="61"/>
        <v>64.884291791756908</v>
      </c>
      <c r="R86">
        <f t="shared" si="64"/>
        <v>17533.735339999999</v>
      </c>
      <c r="S86" t="s">
        <v>23</v>
      </c>
      <c r="X86">
        <v>9</v>
      </c>
      <c r="Y86">
        <v>4035149</v>
      </c>
      <c r="Z86">
        <f t="shared" si="65"/>
        <v>40351.49</v>
      </c>
      <c r="AA86">
        <f t="shared" si="62"/>
        <v>25.3770059048625</v>
      </c>
      <c r="AB86">
        <f t="shared" si="66"/>
        <v>44830.505389999998</v>
      </c>
      <c r="AC86" t="s">
        <v>23</v>
      </c>
    </row>
    <row r="87" spans="3:44" x14ac:dyDescent="0.3">
      <c r="D87" s="1"/>
      <c r="E87" s="1"/>
      <c r="F87" s="1"/>
      <c r="G87" s="1"/>
      <c r="H87" s="1"/>
      <c r="N87">
        <v>10</v>
      </c>
      <c r="O87">
        <v>1578189</v>
      </c>
      <c r="P87">
        <f t="shared" si="63"/>
        <v>15781.89</v>
      </c>
      <c r="Q87">
        <f t="shared" si="61"/>
        <v>64.884497357414105</v>
      </c>
      <c r="R87">
        <f t="shared" si="64"/>
        <v>17533.679789999998</v>
      </c>
      <c r="S87" t="s">
        <v>23</v>
      </c>
      <c r="X87">
        <v>10</v>
      </c>
      <c r="Y87">
        <v>4035271</v>
      </c>
      <c r="Z87">
        <f t="shared" si="65"/>
        <v>40352.71</v>
      </c>
      <c r="AA87">
        <f t="shared" si="62"/>
        <v>25.376238671454779</v>
      </c>
      <c r="AB87">
        <f t="shared" si="66"/>
        <v>44831.860809999998</v>
      </c>
      <c r="AC87" t="s">
        <v>23</v>
      </c>
    </row>
    <row r="88" spans="3:44" x14ac:dyDescent="0.3">
      <c r="N88" s="1" t="s">
        <v>18</v>
      </c>
      <c r="O88" s="1">
        <f>AVERAGE(O78:O87)</f>
        <v>1578420.7</v>
      </c>
      <c r="P88" s="1">
        <f>AVERAGE(P78:P87)/1000</f>
        <v>15.784207</v>
      </c>
      <c r="Q88" s="1">
        <f>AVERAGE(Q78:Q87)</f>
        <v>64.87498434425666</v>
      </c>
      <c r="R88" s="1">
        <f>AVERAGE(R78:R87)/1000</f>
        <v>17.536253977000001</v>
      </c>
      <c r="X88" s="1" t="s">
        <v>18</v>
      </c>
      <c r="Y88" s="1">
        <f>AVERAGE(Y78:Y87)</f>
        <v>4035268.8</v>
      </c>
      <c r="Z88" s="1">
        <f>AVERAGE(Z78:Z87)/1000</f>
        <v>40.352687999999993</v>
      </c>
      <c r="AA88" s="1">
        <f>AVERAGE(AA78:AA87)</f>
        <v>25.376252521849981</v>
      </c>
      <c r="AB88" s="1">
        <f>AVERAGE(AB78:AB87)/1000</f>
        <v>44.831836368000005</v>
      </c>
    </row>
    <row r="90" spans="3:44" x14ac:dyDescent="0.3">
      <c r="C90" s="1"/>
    </row>
    <row r="91" spans="3:44" x14ac:dyDescent="0.3">
      <c r="L91" t="s">
        <v>1</v>
      </c>
      <c r="M91" s="2" t="s">
        <v>19</v>
      </c>
      <c r="N91" s="4" t="s">
        <v>28</v>
      </c>
      <c r="V91" t="s">
        <v>1</v>
      </c>
      <c r="W91" s="2" t="s">
        <v>19</v>
      </c>
      <c r="X91" s="4" t="s">
        <v>34</v>
      </c>
    </row>
    <row r="92" spans="3:44" x14ac:dyDescent="0.3">
      <c r="L92" s="5" t="s">
        <v>38</v>
      </c>
      <c r="M92" t="s">
        <v>11</v>
      </c>
      <c r="N92" t="s">
        <v>2</v>
      </c>
      <c r="O92" t="s">
        <v>4</v>
      </c>
      <c r="P92" t="s">
        <v>8</v>
      </c>
      <c r="Q92" t="s">
        <v>9</v>
      </c>
      <c r="R92" t="s">
        <v>10</v>
      </c>
      <c r="V92" s="5" t="s">
        <v>38</v>
      </c>
      <c r="W92" t="s">
        <v>11</v>
      </c>
      <c r="X92" t="s">
        <v>2</v>
      </c>
      <c r="Y92" t="s">
        <v>4</v>
      </c>
      <c r="Z92" t="s">
        <v>8</v>
      </c>
      <c r="AA92" t="s">
        <v>9</v>
      </c>
      <c r="AB92" t="s">
        <v>10</v>
      </c>
    </row>
    <row r="93" spans="3:44" x14ac:dyDescent="0.3">
      <c r="L93" t="s">
        <v>16</v>
      </c>
      <c r="M93">
        <v>1048576</v>
      </c>
      <c r="N93">
        <v>1</v>
      </c>
      <c r="O93">
        <v>2121376632</v>
      </c>
      <c r="P93">
        <f>(O93*1000000)/100000000</f>
        <v>21213766.32</v>
      </c>
      <c r="Q93">
        <f>(M$93*1000)/P93</f>
        <v>49.42903509837474</v>
      </c>
      <c r="R93">
        <f>(1.111*P93)</f>
        <v>23568494.381519999</v>
      </c>
      <c r="V93" t="s">
        <v>16</v>
      </c>
      <c r="W93">
        <v>1048576</v>
      </c>
      <c r="X93">
        <v>1</v>
      </c>
      <c r="Y93">
        <v>3927641360</v>
      </c>
      <c r="Z93">
        <f>(Y93*1000000)/100000000</f>
        <v>39276413.600000001</v>
      </c>
      <c r="AA93">
        <f>(W$93*1000)/Z93</f>
        <v>26.697345910421923</v>
      </c>
      <c r="AB93">
        <f>(1.111*Z93)</f>
        <v>43636095.509599999</v>
      </c>
    </row>
    <row r="94" spans="3:44" x14ac:dyDescent="0.3">
      <c r="L94" t="s">
        <v>15</v>
      </c>
      <c r="M94">
        <v>1048592</v>
      </c>
      <c r="N94">
        <v>2</v>
      </c>
      <c r="O94">
        <v>2121377464</v>
      </c>
      <c r="P94">
        <f>(O94*1000000)/100000000</f>
        <v>21213774.640000001</v>
      </c>
      <c r="Q94">
        <f t="shared" ref="Q94:Q102" si="67">(M$93*1000)/P94</f>
        <v>49.429015712405999</v>
      </c>
      <c r="R94">
        <f>(1.111*P94)</f>
        <v>23568503.625040002</v>
      </c>
      <c r="V94" t="s">
        <v>15</v>
      </c>
      <c r="W94">
        <v>1048592</v>
      </c>
      <c r="X94">
        <v>2</v>
      </c>
      <c r="Y94">
        <v>3927640874</v>
      </c>
      <c r="Z94">
        <f>(Y94*1000000)/100000000</f>
        <v>39276408.740000002</v>
      </c>
      <c r="AA94">
        <f t="shared" ref="AA94:AA102" si="68">(W$93*1000)/Z94</f>
        <v>26.697349213908804</v>
      </c>
      <c r="AB94">
        <f>(1.111*Z94)</f>
        <v>43636090.110140003</v>
      </c>
    </row>
    <row r="95" spans="3:44" x14ac:dyDescent="0.3">
      <c r="L95" t="s">
        <v>14</v>
      </c>
      <c r="M95">
        <v>16</v>
      </c>
      <c r="N95">
        <v>3</v>
      </c>
      <c r="O95">
        <v>2121377897</v>
      </c>
      <c r="P95">
        <f t="shared" ref="P95:P102" si="69">(O95*1000000)/100000000</f>
        <v>21213778.969999999</v>
      </c>
      <c r="Q95">
        <f t="shared" si="67"/>
        <v>49.429005623320116</v>
      </c>
      <c r="R95">
        <f t="shared" ref="R95:R102" si="70">(1.111*P95)</f>
        <v>23568508.43567</v>
      </c>
      <c r="V95" t="s">
        <v>14</v>
      </c>
      <c r="W95">
        <v>16</v>
      </c>
      <c r="X95">
        <v>3</v>
      </c>
      <c r="Y95">
        <v>3927641167</v>
      </c>
      <c r="Z95">
        <f t="shared" ref="Z95:Z102" si="71">(Y95*1000000)/100000000</f>
        <v>39276411.670000002</v>
      </c>
      <c r="AA95">
        <f t="shared" si="68"/>
        <v>26.697347222300362</v>
      </c>
      <c r="AB95">
        <f t="shared" ref="AB95:AB102" si="72">(1.111*Z95)</f>
        <v>43636093.365369998</v>
      </c>
    </row>
    <row r="96" spans="3:44" x14ac:dyDescent="0.3">
      <c r="L96" t="s">
        <v>17</v>
      </c>
      <c r="M96">
        <v>16</v>
      </c>
      <c r="N96">
        <v>4</v>
      </c>
      <c r="O96">
        <v>2121378115</v>
      </c>
      <c r="P96">
        <f t="shared" si="69"/>
        <v>21213781.149999999</v>
      </c>
      <c r="Q96">
        <f t="shared" si="67"/>
        <v>49.429000543828089</v>
      </c>
      <c r="R96">
        <f t="shared" si="70"/>
        <v>23568510.857649997</v>
      </c>
      <c r="V96" t="s">
        <v>17</v>
      </c>
      <c r="W96">
        <v>16</v>
      </c>
      <c r="X96">
        <v>4</v>
      </c>
      <c r="Y96">
        <v>3927640356</v>
      </c>
      <c r="Z96">
        <f t="shared" si="71"/>
        <v>39276403.560000002</v>
      </c>
      <c r="AA96">
        <f t="shared" si="68"/>
        <v>26.69735273491013</v>
      </c>
      <c r="AB96">
        <f t="shared" si="72"/>
        <v>43636084.355160005</v>
      </c>
      <c r="AN96" s="1"/>
      <c r="AO96" s="1"/>
      <c r="AP96" s="1"/>
      <c r="AQ96" s="1"/>
      <c r="AR96" s="1"/>
    </row>
    <row r="97" spans="3:55" x14ac:dyDescent="0.3">
      <c r="L97" t="s">
        <v>13</v>
      </c>
      <c r="M97">
        <v>16</v>
      </c>
      <c r="N97">
        <v>5</v>
      </c>
      <c r="O97">
        <v>2121377897</v>
      </c>
      <c r="P97">
        <f t="shared" si="69"/>
        <v>21213778.969999999</v>
      </c>
      <c r="Q97">
        <f t="shared" si="67"/>
        <v>49.429005623320116</v>
      </c>
      <c r="R97">
        <f t="shared" si="70"/>
        <v>23568508.43567</v>
      </c>
      <c r="V97" t="s">
        <v>13</v>
      </c>
      <c r="W97">
        <v>16</v>
      </c>
      <c r="X97">
        <v>5</v>
      </c>
      <c r="Y97">
        <v>3927640293</v>
      </c>
      <c r="Z97">
        <f t="shared" si="71"/>
        <v>39276402.93</v>
      </c>
      <c r="AA97">
        <f t="shared" si="68"/>
        <v>26.697353163140086</v>
      </c>
      <c r="AB97">
        <f t="shared" si="72"/>
        <v>43636083.655230001</v>
      </c>
    </row>
    <row r="98" spans="3:55" x14ac:dyDescent="0.3">
      <c r="L98" t="s">
        <v>12</v>
      </c>
      <c r="M98">
        <v>1048640</v>
      </c>
      <c r="N98">
        <v>6</v>
      </c>
      <c r="O98">
        <v>2121377501</v>
      </c>
      <c r="P98">
        <f t="shared" si="69"/>
        <v>21213775.010000002</v>
      </c>
      <c r="Q98">
        <f t="shared" si="67"/>
        <v>49.429014850289953</v>
      </c>
      <c r="R98">
        <f t="shared" si="70"/>
        <v>23568504.036110003</v>
      </c>
      <c r="V98" t="s">
        <v>12</v>
      </c>
      <c r="W98">
        <v>1048640</v>
      </c>
      <c r="X98">
        <v>6</v>
      </c>
      <c r="Y98">
        <v>3927640730</v>
      </c>
      <c r="Z98">
        <f t="shared" si="71"/>
        <v>39276407.299999997</v>
      </c>
      <c r="AA98">
        <f t="shared" si="68"/>
        <v>26.697350192719895</v>
      </c>
      <c r="AB98">
        <f t="shared" si="72"/>
        <v>43636088.510299996</v>
      </c>
    </row>
    <row r="99" spans="3:55" x14ac:dyDescent="0.3">
      <c r="N99">
        <v>7</v>
      </c>
      <c r="O99">
        <v>2121377853</v>
      </c>
      <c r="P99">
        <f t="shared" si="69"/>
        <v>21213778.530000001</v>
      </c>
      <c r="Q99">
        <f t="shared" si="67"/>
        <v>49.429006648538817</v>
      </c>
      <c r="R99">
        <f t="shared" si="70"/>
        <v>23568507.946830001</v>
      </c>
      <c r="X99">
        <v>7</v>
      </c>
      <c r="Y99">
        <v>3927640589</v>
      </c>
      <c r="Z99">
        <f t="shared" si="71"/>
        <v>39276405.890000001</v>
      </c>
      <c r="AA99">
        <f t="shared" si="68"/>
        <v>26.697351151139149</v>
      </c>
      <c r="AB99">
        <f t="shared" si="72"/>
        <v>43636086.943790004</v>
      </c>
      <c r="AM99" s="1"/>
    </row>
    <row r="100" spans="3:55" x14ac:dyDescent="0.3">
      <c r="N100">
        <v>8</v>
      </c>
      <c r="O100">
        <v>2121377816</v>
      </c>
      <c r="P100">
        <f t="shared" si="69"/>
        <v>21213778.16</v>
      </c>
      <c r="Q100">
        <f t="shared" si="67"/>
        <v>49.429007510654579</v>
      </c>
      <c r="R100">
        <f t="shared" si="70"/>
        <v>23568507.53576</v>
      </c>
      <c r="X100">
        <v>8</v>
      </c>
      <c r="Y100">
        <v>3927641514</v>
      </c>
      <c r="Z100">
        <f t="shared" si="71"/>
        <v>39276415.140000001</v>
      </c>
      <c r="AA100">
        <f t="shared" si="68"/>
        <v>26.697344863638182</v>
      </c>
      <c r="AB100">
        <f t="shared" si="72"/>
        <v>43636097.220540002</v>
      </c>
      <c r="BB100" s="10"/>
    </row>
    <row r="101" spans="3:55" x14ac:dyDescent="0.3">
      <c r="N101">
        <v>9</v>
      </c>
      <c r="O101">
        <v>2121378158</v>
      </c>
      <c r="P101">
        <f t="shared" si="69"/>
        <v>21213781.579999998</v>
      </c>
      <c r="Q101">
        <f t="shared" si="67"/>
        <v>49.428999541910059</v>
      </c>
      <c r="R101">
        <f t="shared" si="70"/>
        <v>23568511.335379999</v>
      </c>
      <c r="X101">
        <v>9</v>
      </c>
      <c r="Y101">
        <v>3927640763</v>
      </c>
      <c r="Z101">
        <f t="shared" si="71"/>
        <v>39276407.630000003</v>
      </c>
      <c r="AA101">
        <f t="shared" si="68"/>
        <v>26.697349968409011</v>
      </c>
      <c r="AB101">
        <f t="shared" si="72"/>
        <v>43636088.876930006</v>
      </c>
      <c r="BC101" s="1"/>
    </row>
    <row r="102" spans="3:55" x14ac:dyDescent="0.3">
      <c r="D102" s="1"/>
      <c r="E102" s="1"/>
      <c r="F102" s="1"/>
      <c r="G102" s="1"/>
      <c r="H102" s="1"/>
      <c r="N102">
        <v>10</v>
      </c>
      <c r="O102">
        <v>2121377683</v>
      </c>
      <c r="P102">
        <f t="shared" si="69"/>
        <v>21213776.829999998</v>
      </c>
      <c r="Q102">
        <f t="shared" si="67"/>
        <v>49.429010609611474</v>
      </c>
      <c r="R102">
        <f t="shared" si="70"/>
        <v>23568506.058129996</v>
      </c>
      <c r="X102">
        <v>10</v>
      </c>
      <c r="Y102">
        <v>3927640432</v>
      </c>
      <c r="Z102">
        <f t="shared" si="71"/>
        <v>39276404.32</v>
      </c>
      <c r="AA102">
        <f t="shared" si="68"/>
        <v>26.697352218315284</v>
      </c>
      <c r="AB102">
        <f t="shared" si="72"/>
        <v>43636085.199519999</v>
      </c>
    </row>
    <row r="103" spans="3:55" x14ac:dyDescent="0.3">
      <c r="N103" s="1" t="s">
        <v>18</v>
      </c>
      <c r="O103" s="1">
        <f>AVERAGE(O93:O102)</f>
        <v>2121377701.5999999</v>
      </c>
      <c r="P103" s="1">
        <f>AVERAGE(P93:P102)/1000</f>
        <v>21213.777015999996</v>
      </c>
      <c r="Q103" s="1">
        <f>AVERAGE(Q93:Q102)</f>
        <v>49.42901017622539</v>
      </c>
      <c r="R103" s="1">
        <f>AVERAGE(R93:R102)/1000</f>
        <v>23568.506264775999</v>
      </c>
      <c r="X103" s="1" t="s">
        <v>18</v>
      </c>
      <c r="Y103" s="1">
        <f>AVERAGE(Y93:Y102)</f>
        <v>3927640807.8000002</v>
      </c>
      <c r="Z103" s="1">
        <f>AVERAGE(Z93:Z102)/1000</f>
        <v>39276.408077999993</v>
      </c>
      <c r="AA103" s="1">
        <f>AVERAGE(AA93:AA102)</f>
        <v>26.697349663890282</v>
      </c>
      <c r="AB103" s="1">
        <f>AVERAGE(AB93:AB102)/1000</f>
        <v>43636.089374658004</v>
      </c>
    </row>
    <row r="104" spans="3:55" x14ac:dyDescent="0.3">
      <c r="C104" s="1"/>
    </row>
    <row r="105" spans="3:55" x14ac:dyDescent="0.3">
      <c r="M105" s="3" t="s">
        <v>20</v>
      </c>
      <c r="W105" s="3" t="s">
        <v>20</v>
      </c>
    </row>
    <row r="106" spans="3:55" x14ac:dyDescent="0.3">
      <c r="N106" t="s">
        <v>2</v>
      </c>
      <c r="O106" t="s">
        <v>4</v>
      </c>
      <c r="P106" t="s">
        <v>8</v>
      </c>
      <c r="Q106" t="s">
        <v>9</v>
      </c>
      <c r="R106" t="s">
        <v>10</v>
      </c>
      <c r="S106" t="s">
        <v>22</v>
      </c>
      <c r="X106" t="s">
        <v>2</v>
      </c>
      <c r="Y106" t="s">
        <v>4</v>
      </c>
      <c r="Z106" t="s">
        <v>8</v>
      </c>
      <c r="AA106" t="s">
        <v>9</v>
      </c>
      <c r="AB106" t="s">
        <v>10</v>
      </c>
      <c r="AC106" t="s">
        <v>22</v>
      </c>
    </row>
    <row r="107" spans="3:55" ht="13.15" customHeight="1" x14ac:dyDescent="0.3">
      <c r="N107">
        <v>1</v>
      </c>
      <c r="O107">
        <v>1569873272</v>
      </c>
      <c r="P107">
        <f>(O107*1000000)/100000000</f>
        <v>15698732.720000001</v>
      </c>
      <c r="Q107">
        <f>(M$93*1000)/P107</f>
        <v>66.793671737854766</v>
      </c>
      <c r="R107">
        <f>(1.111*P107)</f>
        <v>17441292.05192</v>
      </c>
      <c r="S107" t="s">
        <v>23</v>
      </c>
      <c r="X107">
        <v>1</v>
      </c>
      <c r="Y107">
        <v>3914235584</v>
      </c>
      <c r="Z107">
        <f>(Y107*1000000)/100000000</f>
        <v>39142355.840000004</v>
      </c>
      <c r="AA107">
        <f>(W$93*1000)/Z107</f>
        <v>26.7887810403187</v>
      </c>
      <c r="AB107">
        <f>(1.111*Z107)</f>
        <v>43487157.338240005</v>
      </c>
      <c r="AC107" t="s">
        <v>23</v>
      </c>
    </row>
    <row r="108" spans="3:55" x14ac:dyDescent="0.3">
      <c r="N108">
        <v>2</v>
      </c>
      <c r="O108">
        <v>1569874115</v>
      </c>
      <c r="P108">
        <f>(O108*1000000)/100000000</f>
        <v>15698741.15</v>
      </c>
      <c r="Q108">
        <f t="shared" ref="Q108:Q116" si="73">(M$93*1000)/P108</f>
        <v>66.793635870606096</v>
      </c>
      <c r="R108">
        <f>(1.111*P108)</f>
        <v>17441301.417649999</v>
      </c>
      <c r="S108" t="s">
        <v>23</v>
      </c>
      <c r="X108">
        <v>2</v>
      </c>
      <c r="Y108">
        <v>3914235925</v>
      </c>
      <c r="Z108">
        <f>(Y108*1000000)/100000000</f>
        <v>39142359.25</v>
      </c>
      <c r="AA108">
        <f t="shared" ref="AA108:AA116" si="74">(W$93*1000)/Z108</f>
        <v>26.788778706536448</v>
      </c>
      <c r="AB108">
        <f>(1.111*Z108)</f>
        <v>43487161.12675</v>
      </c>
      <c r="AC108" t="s">
        <v>23</v>
      </c>
    </row>
    <row r="109" spans="3:55" x14ac:dyDescent="0.3">
      <c r="N109">
        <v>3</v>
      </c>
      <c r="O109">
        <v>1569874216</v>
      </c>
      <c r="P109">
        <f t="shared" ref="P109:P116" si="75">(O109*1000000)/100000000</f>
        <v>15698742.16</v>
      </c>
      <c r="Q109">
        <f t="shared" si="73"/>
        <v>66.793631573346389</v>
      </c>
      <c r="R109">
        <f t="shared" ref="R109:R116" si="76">(1.111*P109)</f>
        <v>17441302.539760001</v>
      </c>
      <c r="S109" t="s">
        <v>23</v>
      </c>
      <c r="X109">
        <v>3</v>
      </c>
      <c r="Y109">
        <v>3914235408</v>
      </c>
      <c r="Z109">
        <f t="shared" ref="Z109:Z116" si="77">(Y109*1000000)/100000000</f>
        <v>39142354.079999998</v>
      </c>
      <c r="AA109">
        <f t="shared" si="74"/>
        <v>26.788782244851639</v>
      </c>
      <c r="AB109">
        <f t="shared" ref="AB109:AB116" si="78">(1.111*Z109)</f>
        <v>43487155.382879995</v>
      </c>
      <c r="AC109" t="s">
        <v>23</v>
      </c>
    </row>
    <row r="110" spans="3:55" x14ac:dyDescent="0.3">
      <c r="N110">
        <v>4</v>
      </c>
      <c r="O110">
        <v>1569873896</v>
      </c>
      <c r="P110">
        <f t="shared" si="75"/>
        <v>15698738.960000001</v>
      </c>
      <c r="Q110">
        <f t="shared" si="73"/>
        <v>66.793645188428556</v>
      </c>
      <c r="R110">
        <f t="shared" si="76"/>
        <v>17441298.984560002</v>
      </c>
      <c r="S110" t="s">
        <v>23</v>
      </c>
      <c r="X110">
        <v>4</v>
      </c>
      <c r="Y110">
        <v>3914235018</v>
      </c>
      <c r="Z110">
        <f t="shared" si="77"/>
        <v>39142350.18</v>
      </c>
      <c r="AA110">
        <f t="shared" si="74"/>
        <v>26.788784913987502</v>
      </c>
      <c r="AB110">
        <f t="shared" si="78"/>
        <v>43487151.04998</v>
      </c>
      <c r="AC110" t="s">
        <v>23</v>
      </c>
    </row>
    <row r="111" spans="3:55" x14ac:dyDescent="0.3">
      <c r="N111">
        <v>5</v>
      </c>
      <c r="O111">
        <v>1569874216</v>
      </c>
      <c r="P111">
        <f t="shared" si="75"/>
        <v>15698742.16</v>
      </c>
      <c r="Q111">
        <f t="shared" si="73"/>
        <v>66.793631573346389</v>
      </c>
      <c r="R111">
        <f t="shared" si="76"/>
        <v>17441302.539760001</v>
      </c>
      <c r="S111" t="s">
        <v>23</v>
      </c>
      <c r="X111">
        <v>5</v>
      </c>
      <c r="Y111">
        <v>3914235162</v>
      </c>
      <c r="Z111">
        <f t="shared" si="77"/>
        <v>39142351.619999997</v>
      </c>
      <c r="AA111">
        <f t="shared" si="74"/>
        <v>26.788783928460354</v>
      </c>
      <c r="AB111">
        <f t="shared" si="78"/>
        <v>43487152.64982</v>
      </c>
      <c r="AC111" t="s">
        <v>23</v>
      </c>
      <c r="AN111" s="1"/>
      <c r="AO111" s="1"/>
      <c r="AP111" s="1"/>
      <c r="AQ111" s="1"/>
      <c r="AR111" s="1"/>
    </row>
    <row r="112" spans="3:55" x14ac:dyDescent="0.3">
      <c r="N112">
        <v>6</v>
      </c>
      <c r="O112">
        <v>1569873079</v>
      </c>
      <c r="P112">
        <f t="shared" si="75"/>
        <v>15698730.789999999</v>
      </c>
      <c r="Q112">
        <f t="shared" si="73"/>
        <v>66.793679949460426</v>
      </c>
      <c r="R112">
        <f t="shared" si="76"/>
        <v>17441289.90769</v>
      </c>
      <c r="S112" t="s">
        <v>23</v>
      </c>
      <c r="X112">
        <v>6</v>
      </c>
      <c r="Y112">
        <v>3914235592</v>
      </c>
      <c r="Z112">
        <f t="shared" si="77"/>
        <v>39142355.920000002</v>
      </c>
      <c r="AA112">
        <f t="shared" si="74"/>
        <v>26.788780985567207</v>
      </c>
      <c r="AB112">
        <f t="shared" si="78"/>
        <v>43487157.42712</v>
      </c>
      <c r="AC112" t="s">
        <v>23</v>
      </c>
    </row>
    <row r="113" spans="4:60" x14ac:dyDescent="0.3">
      <c r="N113">
        <v>7</v>
      </c>
      <c r="O113">
        <v>1569873490</v>
      </c>
      <c r="P113">
        <f t="shared" si="75"/>
        <v>15698734.9</v>
      </c>
      <c r="Q113">
        <f t="shared" si="73"/>
        <v>66.793662462572058</v>
      </c>
      <c r="R113">
        <f t="shared" si="76"/>
        <v>17441294.473900001</v>
      </c>
      <c r="S113" t="s">
        <v>23</v>
      </c>
      <c r="X113">
        <v>7</v>
      </c>
      <c r="Y113">
        <v>3914234858</v>
      </c>
      <c r="Z113">
        <f t="shared" si="77"/>
        <v>39142348.579999998</v>
      </c>
      <c r="AA113">
        <f t="shared" si="74"/>
        <v>26.788786009017755</v>
      </c>
      <c r="AB113">
        <f t="shared" si="78"/>
        <v>43487149.272379994</v>
      </c>
      <c r="AC113" t="s">
        <v>23</v>
      </c>
      <c r="AM113" s="1"/>
      <c r="BD113" s="1"/>
      <c r="BE113" s="1"/>
      <c r="BF113" s="1"/>
      <c r="BG113" s="1"/>
      <c r="BH113" s="1"/>
    </row>
    <row r="114" spans="4:60" x14ac:dyDescent="0.3">
      <c r="N114">
        <v>8</v>
      </c>
      <c r="O114">
        <v>1569874215</v>
      </c>
      <c r="P114">
        <f t="shared" si="75"/>
        <v>15698742.15</v>
      </c>
      <c r="Q114">
        <f t="shared" si="73"/>
        <v>66.793631615893503</v>
      </c>
      <c r="R114">
        <f t="shared" si="76"/>
        <v>17441302.528650001</v>
      </c>
      <c r="S114" t="s">
        <v>23</v>
      </c>
      <c r="X114">
        <v>8</v>
      </c>
      <c r="Y114">
        <v>3914235812</v>
      </c>
      <c r="Z114">
        <f t="shared" si="77"/>
        <v>39142358.119999997</v>
      </c>
      <c r="AA114">
        <f t="shared" si="74"/>
        <v>26.788779479901198</v>
      </c>
      <c r="AB114">
        <f t="shared" si="78"/>
        <v>43487159.871319994</v>
      </c>
      <c r="AC114" t="s">
        <v>23</v>
      </c>
    </row>
    <row r="115" spans="4:60" x14ac:dyDescent="0.3">
      <c r="N115">
        <v>9</v>
      </c>
      <c r="O115">
        <v>1569873954</v>
      </c>
      <c r="P115">
        <f t="shared" si="75"/>
        <v>15698739.539999999</v>
      </c>
      <c r="Q115">
        <f t="shared" si="73"/>
        <v>66.793642720694507</v>
      </c>
      <c r="R115">
        <f t="shared" si="76"/>
        <v>17441299.628939997</v>
      </c>
      <c r="S115" t="s">
        <v>23</v>
      </c>
      <c r="X115">
        <v>9</v>
      </c>
      <c r="Y115">
        <v>3914235671</v>
      </c>
      <c r="Z115">
        <f t="shared" si="77"/>
        <v>39142356.710000001</v>
      </c>
      <c r="AA115">
        <f t="shared" si="74"/>
        <v>26.788780444896211</v>
      </c>
      <c r="AB115">
        <f t="shared" si="78"/>
        <v>43487158.304810002</v>
      </c>
      <c r="AC115" t="s">
        <v>23</v>
      </c>
      <c r="BC115" s="1"/>
    </row>
    <row r="116" spans="4:60" x14ac:dyDescent="0.3">
      <c r="D116" s="1"/>
      <c r="E116" s="1"/>
      <c r="F116" s="1"/>
      <c r="G116" s="1"/>
      <c r="H116" s="1"/>
      <c r="N116">
        <v>10</v>
      </c>
      <c r="O116">
        <v>1569872807</v>
      </c>
      <c r="P116">
        <f t="shared" si="75"/>
        <v>15698728.07</v>
      </c>
      <c r="Q116">
        <f t="shared" si="73"/>
        <v>66.793691522296683</v>
      </c>
      <c r="R116">
        <f t="shared" si="76"/>
        <v>17441286.885770001</v>
      </c>
      <c r="S116" t="s">
        <v>23</v>
      </c>
      <c r="X116">
        <v>10</v>
      </c>
      <c r="Y116">
        <v>3914235565</v>
      </c>
      <c r="Z116">
        <f t="shared" si="77"/>
        <v>39142355.649999999</v>
      </c>
      <c r="AA116">
        <f t="shared" si="74"/>
        <v>26.788781170353502</v>
      </c>
      <c r="AB116">
        <f t="shared" si="78"/>
        <v>43487157.127149999</v>
      </c>
      <c r="AC116" t="s">
        <v>23</v>
      </c>
    </row>
    <row r="117" spans="4:60" x14ac:dyDescent="0.3">
      <c r="N117" s="1" t="s">
        <v>18</v>
      </c>
      <c r="O117" s="1">
        <f>AVERAGE(O107:O116)</f>
        <v>1569873726</v>
      </c>
      <c r="P117" s="1">
        <f>AVERAGE(P107:P116)/1000</f>
        <v>15698.73726</v>
      </c>
      <c r="Q117" s="1">
        <f>AVERAGE(Q107:Q116)</f>
        <v>66.793652421449934</v>
      </c>
      <c r="R117" s="1">
        <f>AVERAGE(R107:R116)/1000</f>
        <v>17441.297095860002</v>
      </c>
      <c r="S117" s="1"/>
      <c r="X117" s="1" t="s">
        <v>18</v>
      </c>
      <c r="Y117" s="1">
        <f>AVERAGE(Y107:Y116)</f>
        <v>3914235459.5</v>
      </c>
      <c r="Z117" s="1">
        <f>AVERAGE(Z107:Z116)/1000</f>
        <v>39142.35459499999</v>
      </c>
      <c r="AA117" s="1">
        <f>AVERAGE(AA107:AA116)</f>
        <v>26.78878189238905</v>
      </c>
      <c r="AB117" s="1">
        <f>AVERAGE(AB107:AB116)/1000</f>
        <v>43487.155955044997</v>
      </c>
    </row>
    <row r="120" spans="4:60" x14ac:dyDescent="0.3">
      <c r="L120" t="s">
        <v>1</v>
      </c>
      <c r="W120" t="s">
        <v>1</v>
      </c>
    </row>
    <row r="121" spans="4:60" x14ac:dyDescent="0.3">
      <c r="L121" s="5" t="s">
        <v>25</v>
      </c>
      <c r="M121" t="s">
        <v>29</v>
      </c>
      <c r="N121" t="s">
        <v>2</v>
      </c>
      <c r="P121" t="s">
        <v>26</v>
      </c>
      <c r="W121" s="5" t="s">
        <v>25</v>
      </c>
      <c r="X121" t="s">
        <v>29</v>
      </c>
      <c r="Y121" t="s">
        <v>2</v>
      </c>
      <c r="AA121" t="s">
        <v>26</v>
      </c>
    </row>
    <row r="122" spans="4:60" x14ac:dyDescent="0.3">
      <c r="M122" t="s">
        <v>30</v>
      </c>
      <c r="N122">
        <v>1</v>
      </c>
      <c r="P122" t="s">
        <v>27</v>
      </c>
      <c r="X122" t="s">
        <v>30</v>
      </c>
      <c r="Y122">
        <v>1</v>
      </c>
      <c r="AA122" t="s">
        <v>27</v>
      </c>
    </row>
    <row r="123" spans="4:60" x14ac:dyDescent="0.3">
      <c r="M123" t="s">
        <v>31</v>
      </c>
      <c r="N123">
        <v>2</v>
      </c>
      <c r="P123" t="s">
        <v>27</v>
      </c>
      <c r="X123" t="s">
        <v>31</v>
      </c>
      <c r="Y123">
        <v>2</v>
      </c>
      <c r="AA123" t="s">
        <v>27</v>
      </c>
    </row>
    <row r="124" spans="4:60" x14ac:dyDescent="0.3">
      <c r="M124" t="s">
        <v>32</v>
      </c>
      <c r="N124">
        <v>3</v>
      </c>
      <c r="P124" t="s">
        <v>27</v>
      </c>
      <c r="X124" t="s">
        <v>32</v>
      </c>
      <c r="Y124">
        <v>3</v>
      </c>
      <c r="AA124" t="s">
        <v>27</v>
      </c>
    </row>
    <row r="125" spans="4:60" x14ac:dyDescent="0.3">
      <c r="M125" t="s">
        <v>19</v>
      </c>
      <c r="N125">
        <v>4</v>
      </c>
      <c r="P125" t="s">
        <v>27</v>
      </c>
      <c r="X125" t="s">
        <v>19</v>
      </c>
      <c r="Y125">
        <v>4</v>
      </c>
      <c r="AA125" t="s">
        <v>27</v>
      </c>
      <c r="AN125" s="1"/>
      <c r="AO125" s="1"/>
      <c r="AP125" s="1"/>
      <c r="AQ125" s="1"/>
      <c r="AR125" s="1"/>
    </row>
    <row r="126" spans="4:60" x14ac:dyDescent="0.3">
      <c r="M126" t="s">
        <v>33</v>
      </c>
      <c r="N126">
        <v>5</v>
      </c>
      <c r="P126" t="s">
        <v>27</v>
      </c>
      <c r="X126" t="s">
        <v>33</v>
      </c>
      <c r="Y126">
        <v>5</v>
      </c>
      <c r="AA126" t="s">
        <v>27</v>
      </c>
    </row>
    <row r="127" spans="4:60" x14ac:dyDescent="0.3">
      <c r="N127">
        <v>6</v>
      </c>
      <c r="P127" t="s">
        <v>27</v>
      </c>
      <c r="Y127">
        <v>6</v>
      </c>
      <c r="AA127" t="s">
        <v>27</v>
      </c>
      <c r="BD127" s="1"/>
      <c r="BE127" s="1"/>
      <c r="BF127" s="1"/>
      <c r="BG127" s="1"/>
      <c r="BH127" s="1"/>
    </row>
    <row r="128" spans="4:60" x14ac:dyDescent="0.3">
      <c r="N128">
        <v>7</v>
      </c>
      <c r="P128" t="s">
        <v>27</v>
      </c>
      <c r="Y128">
        <v>7</v>
      </c>
      <c r="AA128" t="s">
        <v>27</v>
      </c>
      <c r="AM128" s="1"/>
    </row>
    <row r="129" spans="2:60" x14ac:dyDescent="0.3">
      <c r="N129">
        <v>8</v>
      </c>
      <c r="P129" t="s">
        <v>27</v>
      </c>
      <c r="Y129">
        <v>8</v>
      </c>
      <c r="AA129" t="s">
        <v>27</v>
      </c>
    </row>
    <row r="130" spans="2:60" x14ac:dyDescent="0.3">
      <c r="N130">
        <v>9</v>
      </c>
      <c r="P130" t="s">
        <v>27</v>
      </c>
      <c r="Y130">
        <v>9</v>
      </c>
      <c r="AA130" t="s">
        <v>27</v>
      </c>
      <c r="BC130" s="1"/>
    </row>
    <row r="131" spans="2:60" x14ac:dyDescent="0.3">
      <c r="N131">
        <v>10</v>
      </c>
      <c r="P131" t="s">
        <v>27</v>
      </c>
      <c r="Y131">
        <v>10</v>
      </c>
      <c r="AA131" t="s">
        <v>27</v>
      </c>
    </row>
    <row r="133" spans="2:60" x14ac:dyDescent="0.3">
      <c r="B133" s="7" t="s">
        <v>39</v>
      </c>
      <c r="C133" s="8"/>
      <c r="D133" s="8"/>
      <c r="E133" s="8" t="s">
        <v>5</v>
      </c>
      <c r="F133" s="8" t="s">
        <v>6</v>
      </c>
      <c r="G133" s="8" t="s">
        <v>7</v>
      </c>
      <c r="H133" s="8">
        <v>1.111</v>
      </c>
      <c r="I133" s="8"/>
      <c r="L133" s="7" t="s">
        <v>39</v>
      </c>
      <c r="M133" s="8"/>
      <c r="N133" s="8"/>
      <c r="O133" s="8"/>
      <c r="P133" s="8"/>
      <c r="Q133" s="8"/>
      <c r="R133" s="8"/>
      <c r="V133" s="7" t="s">
        <v>39</v>
      </c>
      <c r="W133" s="8"/>
      <c r="X133" s="8"/>
      <c r="Y133" s="8"/>
      <c r="Z133" s="8"/>
      <c r="AA133" s="8"/>
      <c r="AB133" s="8"/>
    </row>
    <row r="134" spans="2:60" x14ac:dyDescent="0.3">
      <c r="B134" t="s">
        <v>1</v>
      </c>
      <c r="C134" s="2" t="s">
        <v>19</v>
      </c>
      <c r="D134" s="4" t="s">
        <v>0</v>
      </c>
      <c r="L134" t="s">
        <v>1</v>
      </c>
      <c r="M134" s="2" t="s">
        <v>19</v>
      </c>
      <c r="N134" s="4" t="s">
        <v>28</v>
      </c>
      <c r="V134" t="s">
        <v>1</v>
      </c>
      <c r="W134" s="2" t="s">
        <v>19</v>
      </c>
      <c r="X134" s="4" t="s">
        <v>34</v>
      </c>
    </row>
    <row r="135" spans="2:60" x14ac:dyDescent="0.3">
      <c r="B135" s="5" t="s">
        <v>3</v>
      </c>
      <c r="C135" t="s">
        <v>11</v>
      </c>
      <c r="D135" t="s">
        <v>2</v>
      </c>
      <c r="E135" t="s">
        <v>4</v>
      </c>
      <c r="F135" t="s">
        <v>8</v>
      </c>
      <c r="G135" t="s">
        <v>9</v>
      </c>
      <c r="H135" t="s">
        <v>10</v>
      </c>
      <c r="L135" s="5" t="s">
        <v>3</v>
      </c>
      <c r="M135" t="s">
        <v>11</v>
      </c>
      <c r="N135" t="s">
        <v>2</v>
      </c>
      <c r="O135" t="s">
        <v>4</v>
      </c>
      <c r="P135" t="s">
        <v>8</v>
      </c>
      <c r="Q135" t="s">
        <v>9</v>
      </c>
      <c r="R135" t="s">
        <v>10</v>
      </c>
      <c r="V135" s="5" t="s">
        <v>3</v>
      </c>
      <c r="W135" t="s">
        <v>11</v>
      </c>
      <c r="X135" t="s">
        <v>2</v>
      </c>
      <c r="Y135" t="s">
        <v>4</v>
      </c>
      <c r="Z135" t="s">
        <v>8</v>
      </c>
      <c r="AA135" t="s">
        <v>9</v>
      </c>
      <c r="AB135" t="s">
        <v>10</v>
      </c>
    </row>
    <row r="136" spans="2:60" x14ac:dyDescent="0.3">
      <c r="B136" t="s">
        <v>16</v>
      </c>
      <c r="C136">
        <v>13</v>
      </c>
      <c r="D136">
        <v>1</v>
      </c>
      <c r="E136">
        <v>188141</v>
      </c>
      <c r="F136">
        <f>(E136*1000000)/100000000</f>
        <v>1881.41</v>
      </c>
      <c r="G136">
        <f>(13*1000)/F136</f>
        <v>6.9097113335211358</v>
      </c>
      <c r="H136">
        <f>(1.111*F136)</f>
        <v>2090.2465099999999</v>
      </c>
      <c r="L136" t="s">
        <v>16</v>
      </c>
      <c r="M136">
        <v>13</v>
      </c>
      <c r="N136">
        <v>1</v>
      </c>
      <c r="O136">
        <v>187900</v>
      </c>
      <c r="P136">
        <f>(O136*1000000)/100000000</f>
        <v>1879</v>
      </c>
      <c r="Q136">
        <f>(13*1000)/P136</f>
        <v>6.9185737094199045</v>
      </c>
      <c r="R136">
        <f>(1.111*P136)</f>
        <v>2087.569</v>
      </c>
      <c r="V136" t="s">
        <v>16</v>
      </c>
      <c r="W136">
        <v>13</v>
      </c>
      <c r="X136">
        <v>1</v>
      </c>
      <c r="Y136">
        <v>166335</v>
      </c>
      <c r="Z136">
        <f>(Y136*1000000)/100000000</f>
        <v>1663.35</v>
      </c>
      <c r="AA136">
        <f>(13*1000)/Z136</f>
        <v>7.8155529503712389</v>
      </c>
      <c r="AB136">
        <f>(1.111*Z136)</f>
        <v>1847.9818499999999</v>
      </c>
    </row>
    <row r="137" spans="2:60" x14ac:dyDescent="0.3">
      <c r="B137" t="s">
        <v>15</v>
      </c>
      <c r="C137">
        <v>29</v>
      </c>
      <c r="D137">
        <v>2</v>
      </c>
      <c r="E137">
        <v>188204</v>
      </c>
      <c r="F137">
        <f>(E137*1000000)/100000000</f>
        <v>1882.04</v>
      </c>
      <c r="G137">
        <f>(13*1000)/F137</f>
        <v>6.9073983549765146</v>
      </c>
      <c r="H137">
        <f>(1.111*F137)</f>
        <v>2090.9464399999997</v>
      </c>
      <c r="L137" t="s">
        <v>15</v>
      </c>
      <c r="N137">
        <v>2</v>
      </c>
      <c r="O137">
        <v>192452</v>
      </c>
      <c r="P137">
        <f>(O137*1000000)/100000000</f>
        <v>1924.52</v>
      </c>
      <c r="Q137">
        <f>(13*1000)/P137</f>
        <v>6.7549310997027829</v>
      </c>
      <c r="R137">
        <f>(1.111*P137)</f>
        <v>2138.1417200000001</v>
      </c>
      <c r="V137" t="s">
        <v>15</v>
      </c>
      <c r="X137">
        <v>2</v>
      </c>
      <c r="Y137">
        <v>165099</v>
      </c>
      <c r="Z137">
        <f>(Y137*1000000)/100000000</f>
        <v>1650.99</v>
      </c>
      <c r="AA137">
        <f>(13*1000)/Z137</f>
        <v>7.8740634407234449</v>
      </c>
      <c r="AB137">
        <f>(1.111*Z137)</f>
        <v>1834.2498900000001</v>
      </c>
    </row>
    <row r="138" spans="2:60" x14ac:dyDescent="0.3">
      <c r="B138" t="s">
        <v>14</v>
      </c>
      <c r="C138">
        <v>16</v>
      </c>
      <c r="D138">
        <v>3</v>
      </c>
      <c r="E138">
        <v>188386</v>
      </c>
      <c r="F138">
        <f t="shared" ref="F138:F145" si="79">(E138*1000000)/100000000</f>
        <v>1883.86</v>
      </c>
      <c r="G138">
        <f t="shared" ref="G138:G145" si="80">(13*1000)/F138</f>
        <v>6.9007251069612394</v>
      </c>
      <c r="H138">
        <f t="shared" ref="H138:H145" si="81">(1.111*F138)</f>
        <v>2092.9684600000001</v>
      </c>
      <c r="L138" t="s">
        <v>14</v>
      </c>
      <c r="N138">
        <v>3</v>
      </c>
      <c r="O138">
        <v>187915</v>
      </c>
      <c r="P138">
        <f t="shared" ref="P138" si="82">(O138*1000000)/100000000</f>
        <v>1879.15</v>
      </c>
      <c r="Q138">
        <f>(13*1000)/P138</f>
        <v>6.9180214458664819</v>
      </c>
      <c r="R138">
        <f t="shared" ref="R138" si="83">(1.111*P138)</f>
        <v>2087.7356500000001</v>
      </c>
      <c r="V138" t="s">
        <v>14</v>
      </c>
      <c r="X138">
        <v>3</v>
      </c>
      <c r="Y138">
        <v>165045</v>
      </c>
      <c r="Z138">
        <f t="shared" ref="Z138" si="84">(Y138*1000000)/100000000</f>
        <v>1650.45</v>
      </c>
      <c r="AA138">
        <f>(13*1000)/Z138</f>
        <v>7.8766397043230629</v>
      </c>
      <c r="AB138">
        <f t="shared" ref="AB138" si="85">(1.111*Z138)</f>
        <v>1833.64995</v>
      </c>
    </row>
    <row r="139" spans="2:60" x14ac:dyDescent="0.3">
      <c r="B139" t="s">
        <v>17</v>
      </c>
      <c r="C139">
        <v>16</v>
      </c>
      <c r="D139">
        <v>4</v>
      </c>
      <c r="E139">
        <v>188354</v>
      </c>
      <c r="F139">
        <f t="shared" si="79"/>
        <v>1883.54</v>
      </c>
      <c r="G139">
        <f t="shared" si="80"/>
        <v>6.9018974908948048</v>
      </c>
      <c r="H139">
        <f t="shared" si="81"/>
        <v>2092.61294</v>
      </c>
      <c r="N139" s="1" t="s">
        <v>36</v>
      </c>
      <c r="O139" s="1">
        <f>AVERAGE(O136:O138)</f>
        <v>189422.33333333334</v>
      </c>
      <c r="P139" s="1">
        <f>AVERAGE(P136:P138)/1000</f>
        <v>1.8942233333333334</v>
      </c>
      <c r="Q139" s="1">
        <f>AVERAGE(Q136:Q138)</f>
        <v>6.8638420849963895</v>
      </c>
      <c r="R139" s="1">
        <f>AVERAGE(R136:R138)/1000</f>
        <v>2.1044821233333333</v>
      </c>
      <c r="X139" s="1" t="s">
        <v>36</v>
      </c>
      <c r="Y139" s="1">
        <f>AVERAGE(Y136:Y138)</f>
        <v>165493</v>
      </c>
      <c r="Z139" s="1">
        <f>AVERAGE(Z136:Z138)/1000</f>
        <v>1.65493</v>
      </c>
      <c r="AA139" s="1">
        <f>AVERAGE(AA136:AA138)</f>
        <v>7.8554186984725831</v>
      </c>
      <c r="AB139" s="1">
        <f>AVERAGE(AB136:AB138)/1000</f>
        <v>1.8386272299999999</v>
      </c>
    </row>
    <row r="140" spans="2:60" x14ac:dyDescent="0.3">
      <c r="B140" t="s">
        <v>13</v>
      </c>
      <c r="C140">
        <v>16</v>
      </c>
      <c r="D140">
        <v>5</v>
      </c>
      <c r="E140">
        <v>188109</v>
      </c>
      <c r="F140">
        <f t="shared" si="79"/>
        <v>1881.09</v>
      </c>
      <c r="G140">
        <f t="shared" si="80"/>
        <v>6.9108867730943233</v>
      </c>
      <c r="H140">
        <f t="shared" si="81"/>
        <v>2089.8909899999999</v>
      </c>
      <c r="N140">
        <v>1</v>
      </c>
      <c r="O140">
        <v>188348</v>
      </c>
      <c r="P140">
        <f t="shared" ref="P140" si="86">(O140*1000000)/100000000</f>
        <v>1883.48</v>
      </c>
      <c r="Q140">
        <f t="shared" ref="Q140:Q142" si="87">(13*1000)/P140</f>
        <v>6.9021173572323571</v>
      </c>
      <c r="R140">
        <f t="shared" ref="R140:R142" si="88">(1.111*P140)</f>
        <v>2092.54628</v>
      </c>
      <c r="X140">
        <v>1</v>
      </c>
      <c r="Y140">
        <v>165054</v>
      </c>
      <c r="Z140">
        <f t="shared" ref="Z140" si="89">(Y140*1000000)/100000000</f>
        <v>1650.54</v>
      </c>
      <c r="AA140">
        <f t="shared" ref="AA140:AA142" si="90">(13*1000)/Z140</f>
        <v>7.876210209991882</v>
      </c>
      <c r="AB140">
        <f t="shared" ref="AB140:AB142" si="91">(1.111*Z140)</f>
        <v>1833.7499399999999</v>
      </c>
      <c r="AN140" s="1"/>
      <c r="AO140" s="1"/>
      <c r="AP140" s="1"/>
      <c r="AQ140" s="1"/>
      <c r="AR140" s="1"/>
    </row>
    <row r="141" spans="2:60" x14ac:dyDescent="0.3">
      <c r="B141" t="s">
        <v>12</v>
      </c>
      <c r="C141">
        <v>77</v>
      </c>
      <c r="D141">
        <v>6</v>
      </c>
      <c r="E141">
        <v>188183</v>
      </c>
      <c r="F141">
        <f t="shared" si="79"/>
        <v>1881.83</v>
      </c>
      <c r="G141">
        <f t="shared" si="80"/>
        <v>6.9081691757491379</v>
      </c>
      <c r="H141">
        <f t="shared" si="81"/>
        <v>2090.7131300000001</v>
      </c>
      <c r="N141">
        <v>2</v>
      </c>
      <c r="O141">
        <v>188337</v>
      </c>
      <c r="P141">
        <f>(O141*1000000)/100000000</f>
        <v>1883.37</v>
      </c>
      <c r="Q141">
        <f t="shared" si="87"/>
        <v>6.9025204819021226</v>
      </c>
      <c r="R141">
        <f t="shared" si="88"/>
        <v>2092.42407</v>
      </c>
      <c r="X141">
        <v>2</v>
      </c>
      <c r="Y141">
        <v>165050</v>
      </c>
      <c r="Z141">
        <f>(Y141*1000000)/100000000</f>
        <v>1650.5</v>
      </c>
      <c r="AA141">
        <f t="shared" si="90"/>
        <v>7.8764010905786126</v>
      </c>
      <c r="AB141">
        <f t="shared" si="91"/>
        <v>1833.7055</v>
      </c>
    </row>
    <row r="142" spans="2:60" x14ac:dyDescent="0.3">
      <c r="D142">
        <v>7</v>
      </c>
      <c r="E142">
        <v>188077</v>
      </c>
      <c r="F142">
        <f t="shared" si="79"/>
        <v>1880.77</v>
      </c>
      <c r="G142">
        <f t="shared" si="80"/>
        <v>6.9120626126533287</v>
      </c>
      <c r="H142">
        <f t="shared" si="81"/>
        <v>2089.5354699999998</v>
      </c>
      <c r="N142">
        <v>3</v>
      </c>
      <c r="O142">
        <v>188416</v>
      </c>
      <c r="P142">
        <f t="shared" ref="P142" si="92">(O142*1000000)/100000000</f>
        <v>1884.16</v>
      </c>
      <c r="Q142">
        <f t="shared" si="87"/>
        <v>6.8996263586956514</v>
      </c>
      <c r="R142">
        <f t="shared" si="88"/>
        <v>2093.3017600000003</v>
      </c>
      <c r="X142">
        <v>3</v>
      </c>
      <c r="Y142">
        <v>165070</v>
      </c>
      <c r="Z142">
        <f t="shared" ref="Z142" si="93">(Y142*1000000)/100000000</f>
        <v>1650.7</v>
      </c>
      <c r="AA142">
        <f t="shared" si="90"/>
        <v>7.8754467801538741</v>
      </c>
      <c r="AB142">
        <f t="shared" si="91"/>
        <v>1833.9277</v>
      </c>
      <c r="AM142" s="1"/>
      <c r="BD142" s="1"/>
      <c r="BE142" s="1"/>
      <c r="BF142" s="1"/>
      <c r="BG142" s="1"/>
      <c r="BH142" s="1"/>
    </row>
    <row r="143" spans="2:60" x14ac:dyDescent="0.3">
      <c r="D143">
        <v>8</v>
      </c>
      <c r="E143">
        <v>188140</v>
      </c>
      <c r="F143">
        <f t="shared" si="79"/>
        <v>1881.4</v>
      </c>
      <c r="G143">
        <f t="shared" si="80"/>
        <v>6.9097480599553522</v>
      </c>
      <c r="H143">
        <f t="shared" si="81"/>
        <v>2090.2354</v>
      </c>
      <c r="N143" s="1" t="s">
        <v>36</v>
      </c>
      <c r="O143" s="1">
        <f>AVERAGE(O140:O142)</f>
        <v>188367</v>
      </c>
      <c r="P143" s="1">
        <f>AVERAGE(P140:P142)/1000</f>
        <v>1.8836700000000002</v>
      </c>
      <c r="Q143" s="1">
        <f>AVERAGE(Q140:Q142)</f>
        <v>6.9014213992767104</v>
      </c>
      <c r="R143" s="1">
        <f>AVERAGE(R140:R142)/1000</f>
        <v>2.0927573699999997</v>
      </c>
      <c r="X143" s="1" t="s">
        <v>36</v>
      </c>
      <c r="Y143" s="1">
        <f>AVERAGE(Y140:Y142)</f>
        <v>165058</v>
      </c>
      <c r="Z143" s="1">
        <f>AVERAGE(Z140:Z142)/1000</f>
        <v>1.6505799999999999</v>
      </c>
      <c r="AA143" s="1">
        <f>AVERAGE(AA140:AA142)</f>
        <v>7.8760193602414565</v>
      </c>
      <c r="AB143" s="1">
        <f>AVERAGE(AB140:AB142)/1000</f>
        <v>1.8337943800000001</v>
      </c>
    </row>
    <row r="144" spans="2:60" x14ac:dyDescent="0.3">
      <c r="D144">
        <v>9</v>
      </c>
      <c r="E144">
        <v>188232</v>
      </c>
      <c r="F144">
        <f t="shared" si="79"/>
        <v>1882.32</v>
      </c>
      <c r="G144">
        <f t="shared" si="80"/>
        <v>6.9063708614900765</v>
      </c>
      <c r="H144">
        <f t="shared" si="81"/>
        <v>2091.2575200000001</v>
      </c>
      <c r="BC144" s="1"/>
    </row>
    <row r="145" spans="3:60" x14ac:dyDescent="0.3">
      <c r="D145">
        <v>10</v>
      </c>
      <c r="E145">
        <v>188093</v>
      </c>
      <c r="F145">
        <f t="shared" si="79"/>
        <v>1880.93</v>
      </c>
      <c r="G145">
        <f t="shared" si="80"/>
        <v>6.9114746428628386</v>
      </c>
      <c r="H145">
        <f t="shared" si="81"/>
        <v>2089.7132299999998</v>
      </c>
      <c r="L145" t="s">
        <v>1</v>
      </c>
      <c r="M145" s="2" t="s">
        <v>19</v>
      </c>
      <c r="N145" s="4" t="s">
        <v>28</v>
      </c>
      <c r="V145" t="s">
        <v>1</v>
      </c>
      <c r="W145" s="2" t="s">
        <v>19</v>
      </c>
      <c r="X145" s="4" t="s">
        <v>34</v>
      </c>
    </row>
    <row r="146" spans="3:60" x14ac:dyDescent="0.3">
      <c r="D146" s="1" t="s">
        <v>18</v>
      </c>
      <c r="E146" s="1">
        <f>AVERAGE(E136:E145)</f>
        <v>188191.9</v>
      </c>
      <c r="F146" s="1">
        <f>AVERAGE(F136:F145)/1000</f>
        <v>1.8819189999999999</v>
      </c>
      <c r="G146" s="1">
        <f>AVERAGE(G136:G145)</f>
        <v>6.9078444412158762</v>
      </c>
      <c r="H146" s="1">
        <f>AVERAGE(H136:H145)/1000</f>
        <v>2.0908120090000004</v>
      </c>
      <c r="L146" s="5" t="s">
        <v>37</v>
      </c>
      <c r="M146" t="s">
        <v>11</v>
      </c>
      <c r="N146" t="s">
        <v>2</v>
      </c>
      <c r="O146" t="s">
        <v>4</v>
      </c>
      <c r="P146" t="s">
        <v>8</v>
      </c>
      <c r="Q146" t="s">
        <v>9</v>
      </c>
      <c r="R146" t="s">
        <v>10</v>
      </c>
      <c r="V146" s="5" t="s">
        <v>37</v>
      </c>
      <c r="W146" t="s">
        <v>11</v>
      </c>
      <c r="X146" t="s">
        <v>2</v>
      </c>
      <c r="Y146" t="s">
        <v>4</v>
      </c>
      <c r="Z146" t="s">
        <v>8</v>
      </c>
      <c r="AA146" t="s">
        <v>9</v>
      </c>
      <c r="AB146" t="s">
        <v>10</v>
      </c>
    </row>
    <row r="147" spans="3:60" x14ac:dyDescent="0.3">
      <c r="F147" t="s">
        <v>41</v>
      </c>
      <c r="H147" t="s">
        <v>42</v>
      </c>
      <c r="L147" t="s">
        <v>16</v>
      </c>
      <c r="M147">
        <v>0</v>
      </c>
      <c r="N147">
        <v>1</v>
      </c>
      <c r="O147">
        <v>120717</v>
      </c>
      <c r="P147">
        <f>(O147*1000000)/100000000</f>
        <v>1207.17</v>
      </c>
      <c r="Q147">
        <f>(0*1000)/P147</f>
        <v>0</v>
      </c>
      <c r="R147">
        <f>(1.111*P147)</f>
        <v>1341.16587</v>
      </c>
      <c r="V147" t="s">
        <v>16</v>
      </c>
      <c r="W147">
        <v>0</v>
      </c>
      <c r="X147">
        <v>1</v>
      </c>
      <c r="Y147">
        <v>164495</v>
      </c>
      <c r="Z147">
        <f>(Y147*1000000)/100000000</f>
        <v>1644.95</v>
      </c>
      <c r="AA147">
        <f>(0*1000)/Z147</f>
        <v>0</v>
      </c>
      <c r="AB147">
        <f>(1.111*Z147)</f>
        <v>1827.53945</v>
      </c>
    </row>
    <row r="148" spans="3:60" x14ac:dyDescent="0.3">
      <c r="C148" s="3" t="s">
        <v>20</v>
      </c>
      <c r="L148" t="s">
        <v>15</v>
      </c>
      <c r="N148">
        <v>2</v>
      </c>
      <c r="O148">
        <v>120554</v>
      </c>
      <c r="P148">
        <f>(O148*1000000)/100000000</f>
        <v>1205.54</v>
      </c>
      <c r="Q148">
        <f t="shared" ref="Q148:Q149" si="94">(0*1000)/P148</f>
        <v>0</v>
      </c>
      <c r="R148">
        <f>(1.111*P148)</f>
        <v>1339.3549399999999</v>
      </c>
      <c r="V148" t="s">
        <v>15</v>
      </c>
      <c r="X148">
        <v>2</v>
      </c>
      <c r="Y148">
        <v>164154</v>
      </c>
      <c r="Z148">
        <f>(Y148*1000000)/100000000</f>
        <v>1641.54</v>
      </c>
      <c r="AA148">
        <f t="shared" ref="AA148:AA149" si="95">(0*1000)/Z148</f>
        <v>0</v>
      </c>
      <c r="AB148">
        <f>(1.111*Z148)</f>
        <v>1823.7509399999999</v>
      </c>
    </row>
    <row r="149" spans="3:60" x14ac:dyDescent="0.3">
      <c r="C149" t="s">
        <v>11</v>
      </c>
      <c r="D149" t="s">
        <v>2</v>
      </c>
      <c r="E149" t="s">
        <v>4</v>
      </c>
      <c r="F149" t="s">
        <v>8</v>
      </c>
      <c r="G149" t="s">
        <v>9</v>
      </c>
      <c r="H149" t="s">
        <v>10</v>
      </c>
      <c r="I149" t="s">
        <v>22</v>
      </c>
      <c r="L149" t="s">
        <v>14</v>
      </c>
      <c r="N149">
        <v>3</v>
      </c>
      <c r="O149">
        <v>120549</v>
      </c>
      <c r="P149">
        <f t="shared" ref="P149" si="96">(O149*1000000)/100000000</f>
        <v>1205.49</v>
      </c>
      <c r="Q149">
        <f t="shared" si="94"/>
        <v>0</v>
      </c>
      <c r="R149">
        <f t="shared" ref="R149" si="97">(1.111*P149)</f>
        <v>1339.2993899999999</v>
      </c>
      <c r="V149" t="s">
        <v>14</v>
      </c>
      <c r="X149">
        <v>3</v>
      </c>
      <c r="Y149">
        <v>164122</v>
      </c>
      <c r="Z149">
        <f t="shared" ref="Z149" si="98">(Y149*1000000)/100000000</f>
        <v>1641.22</v>
      </c>
      <c r="AA149">
        <f t="shared" si="95"/>
        <v>0</v>
      </c>
      <c r="AB149">
        <f t="shared" ref="AB149" si="99">(1.111*Z149)</f>
        <v>1823.3954200000001</v>
      </c>
    </row>
    <row r="150" spans="3:60" x14ac:dyDescent="0.3">
      <c r="C150">
        <v>13</v>
      </c>
      <c r="D150">
        <v>1</v>
      </c>
      <c r="E150">
        <v>188664</v>
      </c>
      <c r="F150">
        <f>(E150*1000000)/100000000</f>
        <v>1886.64</v>
      </c>
      <c r="G150">
        <f>(13*1000)/F150</f>
        <v>6.8905567569859638</v>
      </c>
      <c r="H150">
        <f>(1.111*F150)</f>
        <v>2096.0570400000001</v>
      </c>
      <c r="I150" t="s">
        <v>23</v>
      </c>
      <c r="N150" s="1" t="s">
        <v>36</v>
      </c>
      <c r="O150" s="1">
        <f>AVERAGE(O147:O149)</f>
        <v>120606.66666666667</v>
      </c>
      <c r="P150" s="1">
        <f>AVERAGE(P147:P149)/1000</f>
        <v>1.2060666666666666</v>
      </c>
      <c r="Q150" s="1">
        <f>AVERAGE(Q147:Q149)</f>
        <v>0</v>
      </c>
      <c r="R150" s="1">
        <f>AVERAGE(R147:R149)/1000</f>
        <v>1.3399400666666668</v>
      </c>
      <c r="X150" s="1" t="s">
        <v>36</v>
      </c>
      <c r="Y150" s="1">
        <f>AVERAGE(Y147:Y149)</f>
        <v>164257</v>
      </c>
      <c r="Z150" s="1">
        <f>AVERAGE(Z147:Z149)/1000</f>
        <v>1.6425699999999999</v>
      </c>
      <c r="AA150" s="1">
        <f>AVERAGE(AA147:AA149)</f>
        <v>0</v>
      </c>
      <c r="AB150" s="1">
        <f>AVERAGE(AB147:AB149)/1000</f>
        <v>1.8248952700000001</v>
      </c>
    </row>
    <row r="151" spans="3:60" x14ac:dyDescent="0.3">
      <c r="C151">
        <v>29</v>
      </c>
      <c r="D151">
        <v>2</v>
      </c>
      <c r="E151">
        <v>188584</v>
      </c>
      <c r="F151">
        <f>(E151*1000000)/100000000</f>
        <v>1885.84</v>
      </c>
      <c r="G151">
        <f>(13*1000)/F151</f>
        <v>6.8934798286174868</v>
      </c>
      <c r="H151">
        <f>(1.111*F151)</f>
        <v>2095.16824</v>
      </c>
      <c r="I151" t="s">
        <v>23</v>
      </c>
      <c r="M151" s="6" t="s">
        <v>20</v>
      </c>
      <c r="N151">
        <v>1</v>
      </c>
      <c r="O151">
        <v>120596</v>
      </c>
      <c r="P151">
        <f t="shared" ref="P151" si="100">(O151*1000000)/100000000</f>
        <v>1205.96</v>
      </c>
      <c r="Q151">
        <f>(0*1000)/P151</f>
        <v>0</v>
      </c>
      <c r="R151">
        <f t="shared" ref="R151:R153" si="101">(1.111*P151)</f>
        <v>1339.8215600000001</v>
      </c>
      <c r="W151" s="6" t="s">
        <v>20</v>
      </c>
      <c r="X151">
        <v>1</v>
      </c>
      <c r="Y151">
        <v>164025</v>
      </c>
      <c r="Z151">
        <f t="shared" ref="Z151" si="102">(Y151*1000000)/100000000</f>
        <v>1640.25</v>
      </c>
      <c r="AA151">
        <f>(0*1000)/Z151</f>
        <v>0</v>
      </c>
      <c r="AB151">
        <f t="shared" ref="AB151:AB153" si="103">(1.111*Z151)</f>
        <v>1822.3177499999999</v>
      </c>
    </row>
    <row r="152" spans="3:60" x14ac:dyDescent="0.3">
      <c r="C152">
        <v>16</v>
      </c>
      <c r="D152">
        <v>3</v>
      </c>
      <c r="E152">
        <v>188738</v>
      </c>
      <c r="F152">
        <f t="shared" ref="F152:F159" si="104">(E152*1000000)/100000000</f>
        <v>1887.38</v>
      </c>
      <c r="G152">
        <f t="shared" ref="G152:G155" si="105">(13*1000)/F152</f>
        <v>6.8878551219150355</v>
      </c>
      <c r="H152">
        <f t="shared" ref="H152:H159" si="106">(1.111*F152)</f>
        <v>2096.8791799999999</v>
      </c>
      <c r="I152" t="s">
        <v>23</v>
      </c>
      <c r="N152">
        <v>2</v>
      </c>
      <c r="O152">
        <v>120604</v>
      </c>
      <c r="P152">
        <f>(O152*1000000)/100000000</f>
        <v>1206.04</v>
      </c>
      <c r="Q152">
        <f t="shared" ref="Q152:Q154" si="107">(0*1000)/P152</f>
        <v>0</v>
      </c>
      <c r="R152">
        <f t="shared" si="101"/>
        <v>1339.9104399999999</v>
      </c>
      <c r="X152">
        <v>2</v>
      </c>
      <c r="Y152">
        <v>164117</v>
      </c>
      <c r="Z152">
        <f>(Y152*1000000)/100000000</f>
        <v>1641.17</v>
      </c>
      <c r="AA152">
        <f t="shared" ref="AA152:AA154" si="108">(0*1000)/Z152</f>
        <v>0</v>
      </c>
      <c r="AB152">
        <f t="shared" si="103"/>
        <v>1823.33987</v>
      </c>
    </row>
    <row r="153" spans="3:60" x14ac:dyDescent="0.3">
      <c r="C153">
        <v>16</v>
      </c>
      <c r="D153">
        <v>4</v>
      </c>
      <c r="E153">
        <v>188674</v>
      </c>
      <c r="F153">
        <f t="shared" si="104"/>
        <v>1886.74</v>
      </c>
      <c r="G153">
        <f t="shared" si="105"/>
        <v>6.8901915473250153</v>
      </c>
      <c r="H153">
        <f t="shared" si="106"/>
        <v>2096.1681399999998</v>
      </c>
      <c r="I153" t="s">
        <v>23</v>
      </c>
      <c r="N153">
        <v>3</v>
      </c>
      <c r="O153">
        <v>120616</v>
      </c>
      <c r="P153">
        <f t="shared" ref="P153" si="109">(O153*1000000)/100000000</f>
        <v>1206.1600000000001</v>
      </c>
      <c r="Q153">
        <f t="shared" si="107"/>
        <v>0</v>
      </c>
      <c r="R153">
        <f t="shared" si="101"/>
        <v>1340.04376</v>
      </c>
      <c r="X153">
        <v>3</v>
      </c>
      <c r="Y153">
        <v>164116</v>
      </c>
      <c r="Z153">
        <f t="shared" ref="Z153" si="110">(Y153*1000000)/100000000</f>
        <v>1641.16</v>
      </c>
      <c r="AA153">
        <f t="shared" si="108"/>
        <v>0</v>
      </c>
      <c r="AB153">
        <f t="shared" si="103"/>
        <v>1823.3287600000001</v>
      </c>
    </row>
    <row r="154" spans="3:60" x14ac:dyDescent="0.3">
      <c r="C154">
        <v>16</v>
      </c>
      <c r="D154">
        <v>5</v>
      </c>
      <c r="E154">
        <v>188611</v>
      </c>
      <c r="F154">
        <f t="shared" si="104"/>
        <v>1886.11</v>
      </c>
      <c r="G154">
        <f t="shared" si="105"/>
        <v>6.892493014723426</v>
      </c>
      <c r="H154">
        <f t="shared" si="106"/>
        <v>2095.46821</v>
      </c>
      <c r="I154" t="s">
        <v>23</v>
      </c>
      <c r="N154" s="1" t="s">
        <v>36</v>
      </c>
      <c r="O154" s="1">
        <f>AVERAGE(O151:O153)</f>
        <v>120605.33333333333</v>
      </c>
      <c r="P154" s="1">
        <f>AVERAGE(P151:P153)/1000</f>
        <v>1.2060533333333332</v>
      </c>
      <c r="Q154" s="1">
        <f t="shared" si="107"/>
        <v>0</v>
      </c>
      <c r="R154" s="1">
        <f>AVERAGE(R151:R153)/1000</f>
        <v>1.3399252533333332</v>
      </c>
      <c r="X154" s="1" t="s">
        <v>36</v>
      </c>
      <c r="Y154" s="1">
        <f>AVERAGE(Y151:Y153)</f>
        <v>164086</v>
      </c>
      <c r="Z154" s="1">
        <f>AVERAGE(Z151:Z153)/1000</f>
        <v>1.64086</v>
      </c>
      <c r="AA154" s="1">
        <f t="shared" si="108"/>
        <v>0</v>
      </c>
      <c r="AB154" s="1">
        <f>AVERAGE(AB151:AB153)/1000</f>
        <v>1.82299546</v>
      </c>
      <c r="AN154" s="1"/>
      <c r="AO154" s="1"/>
      <c r="AP154" s="1"/>
      <c r="AQ154" s="1"/>
      <c r="AR154" s="1"/>
    </row>
    <row r="155" spans="3:60" x14ac:dyDescent="0.3">
      <c r="C155">
        <v>77</v>
      </c>
      <c r="D155">
        <v>6</v>
      </c>
      <c r="E155">
        <v>188674</v>
      </c>
      <c r="F155">
        <f t="shared" si="104"/>
        <v>1886.74</v>
      </c>
      <c r="G155">
        <f t="shared" si="105"/>
        <v>6.8901915473250153</v>
      </c>
      <c r="H155">
        <f t="shared" si="106"/>
        <v>2096.1681399999998</v>
      </c>
      <c r="I155" t="s">
        <v>23</v>
      </c>
    </row>
    <row r="156" spans="3:60" x14ac:dyDescent="0.3">
      <c r="D156">
        <v>7</v>
      </c>
      <c r="E156">
        <v>188651</v>
      </c>
      <c r="F156">
        <f t="shared" si="104"/>
        <v>1886.51</v>
      </c>
      <c r="G156">
        <f>(13*1000)/F156</f>
        <v>6.8910315874286381</v>
      </c>
      <c r="H156">
        <f t="shared" si="106"/>
        <v>2095.9126099999999</v>
      </c>
      <c r="I156" t="s">
        <v>23</v>
      </c>
      <c r="L156" t="s">
        <v>1</v>
      </c>
      <c r="M156" s="2" t="s">
        <v>19</v>
      </c>
      <c r="N156" s="4" t="s">
        <v>28</v>
      </c>
      <c r="V156" t="s">
        <v>1</v>
      </c>
      <c r="W156" s="2" t="s">
        <v>19</v>
      </c>
      <c r="X156" s="4" t="s">
        <v>34</v>
      </c>
      <c r="BD156" s="1"/>
      <c r="BE156" s="1"/>
      <c r="BF156" s="1"/>
      <c r="BG156" s="1"/>
      <c r="BH156" s="1"/>
    </row>
    <row r="157" spans="3:60" x14ac:dyDescent="0.3">
      <c r="D157">
        <v>8</v>
      </c>
      <c r="E157">
        <v>188681</v>
      </c>
      <c r="F157">
        <f t="shared" si="104"/>
        <v>1886.81</v>
      </c>
      <c r="G157">
        <f t="shared" ref="G157:G159" si="111">(13*1000)/F157</f>
        <v>6.8899359235959103</v>
      </c>
      <c r="H157">
        <f t="shared" si="106"/>
        <v>2096.2459100000001</v>
      </c>
      <c r="I157" t="s">
        <v>23</v>
      </c>
      <c r="L157" s="5" t="s">
        <v>24</v>
      </c>
      <c r="M157" t="s">
        <v>11</v>
      </c>
      <c r="N157" t="s">
        <v>2</v>
      </c>
      <c r="O157" t="s">
        <v>4</v>
      </c>
      <c r="P157" t="s">
        <v>8</v>
      </c>
      <c r="Q157" t="s">
        <v>9</v>
      </c>
      <c r="R157" t="s">
        <v>10</v>
      </c>
      <c r="V157" s="5" t="s">
        <v>24</v>
      </c>
      <c r="W157" t="s">
        <v>11</v>
      </c>
      <c r="X157" t="s">
        <v>2</v>
      </c>
      <c r="Y157" t="s">
        <v>4</v>
      </c>
      <c r="Z157" t="s">
        <v>8</v>
      </c>
      <c r="AA157" t="s">
        <v>9</v>
      </c>
      <c r="AB157" t="s">
        <v>10</v>
      </c>
      <c r="AM157" s="1"/>
    </row>
    <row r="158" spans="3:60" x14ac:dyDescent="0.3">
      <c r="D158">
        <v>9</v>
      </c>
      <c r="E158">
        <v>188644</v>
      </c>
      <c r="F158">
        <f t="shared" si="104"/>
        <v>1886.44</v>
      </c>
      <c r="G158">
        <f t="shared" si="111"/>
        <v>6.8912872924662327</v>
      </c>
      <c r="H158">
        <f t="shared" si="106"/>
        <v>2095.83484</v>
      </c>
      <c r="I158" t="s">
        <v>23</v>
      </c>
      <c r="L158" t="s">
        <v>16</v>
      </c>
      <c r="M158">
        <v>1024</v>
      </c>
      <c r="N158">
        <v>1</v>
      </c>
      <c r="O158">
        <v>4448501</v>
      </c>
      <c r="P158">
        <f>(O158*1000000)/100000000</f>
        <v>44485.01</v>
      </c>
      <c r="Q158">
        <f>(1024*1000)/P158</f>
        <v>23.018989992359224</v>
      </c>
      <c r="R158">
        <f>(1.111*P158)</f>
        <v>49422.846109999999</v>
      </c>
      <c r="V158" t="s">
        <v>16</v>
      </c>
      <c r="W158">
        <v>1024</v>
      </c>
      <c r="X158">
        <v>1</v>
      </c>
      <c r="Y158">
        <v>2300085</v>
      </c>
      <c r="Z158">
        <f>(Y158*1000000)/100000000</f>
        <v>23000.85</v>
      </c>
      <c r="AA158">
        <f>(1024*1000)/Z158</f>
        <v>44.5200938226196</v>
      </c>
      <c r="AB158">
        <f>(1.111*Z158)</f>
        <v>25553.944349999998</v>
      </c>
    </row>
    <row r="159" spans="3:60" x14ac:dyDescent="0.3">
      <c r="D159">
        <v>10</v>
      </c>
      <c r="E159">
        <v>188654</v>
      </c>
      <c r="F159">
        <f t="shared" si="104"/>
        <v>1886.54</v>
      </c>
      <c r="G159">
        <f t="shared" si="111"/>
        <v>6.8909220053643176</v>
      </c>
      <c r="H159">
        <f t="shared" si="106"/>
        <v>2095.9459400000001</v>
      </c>
      <c r="I159" t="s">
        <v>23</v>
      </c>
      <c r="L159" t="s">
        <v>15</v>
      </c>
      <c r="N159">
        <v>2</v>
      </c>
      <c r="O159">
        <v>4446832</v>
      </c>
      <c r="P159">
        <f>(O159*1000000)/100000000</f>
        <v>44468.32</v>
      </c>
      <c r="Q159">
        <f t="shared" ref="Q159:Q160" si="112">(1024*1000)/P159</f>
        <v>23.027629557401763</v>
      </c>
      <c r="R159">
        <f>(1.111*P159)</f>
        <v>49404.303520000001</v>
      </c>
      <c r="V159" t="s">
        <v>15</v>
      </c>
      <c r="X159">
        <v>2</v>
      </c>
      <c r="Y159">
        <v>2300458</v>
      </c>
      <c r="Z159">
        <f>(Y159*1000000)/100000000</f>
        <v>23004.58</v>
      </c>
      <c r="AA159">
        <f t="shared" ref="AA159:AA160" si="113">(1024*1000)/Z159</f>
        <v>44.512875262230388</v>
      </c>
      <c r="AB159">
        <f>(1.111*Z159)</f>
        <v>25558.088380000001</v>
      </c>
      <c r="BC159" s="1"/>
    </row>
    <row r="160" spans="3:60" x14ac:dyDescent="0.3">
      <c r="D160" s="1" t="s">
        <v>18</v>
      </c>
      <c r="E160" s="1">
        <f>AVERAGE(E150:E159)</f>
        <v>188657.5</v>
      </c>
      <c r="F160" s="1">
        <f>AVERAGE(F150:F159)/1000</f>
        <v>1.8865750000000001</v>
      </c>
      <c r="G160" s="1">
        <f>AVERAGE(G150:G159)</f>
        <v>6.8907944625747035</v>
      </c>
      <c r="H160" s="1">
        <f>AVERAGE(H150:H159)/1000</f>
        <v>2.0959848249999999</v>
      </c>
      <c r="L160" t="s">
        <v>14</v>
      </c>
      <c r="N160">
        <v>3</v>
      </c>
      <c r="O160">
        <v>4446853</v>
      </c>
      <c r="P160">
        <f t="shared" ref="P160" si="114">(O160*1000000)/100000000</f>
        <v>44468.53</v>
      </c>
      <c r="Q160">
        <f t="shared" si="112"/>
        <v>23.027520810784615</v>
      </c>
      <c r="R160">
        <f t="shared" ref="R160" si="115">(1.111*P160)</f>
        <v>49404.536829999997</v>
      </c>
      <c r="V160" t="s">
        <v>14</v>
      </c>
      <c r="X160">
        <v>3</v>
      </c>
      <c r="Y160">
        <v>2300314</v>
      </c>
      <c r="Z160">
        <f t="shared" ref="Z160" si="116">(Y160*1000000)/100000000</f>
        <v>23003.14</v>
      </c>
      <c r="AA160">
        <f t="shared" si="113"/>
        <v>44.515661774870736</v>
      </c>
      <c r="AB160">
        <f t="shared" ref="AB160" si="117">(1.111*Z160)</f>
        <v>25556.488539999998</v>
      </c>
    </row>
    <row r="161" spans="2:60" x14ac:dyDescent="0.3">
      <c r="N161" s="1" t="s">
        <v>36</v>
      </c>
      <c r="O161" s="1">
        <f>AVERAGE(O158:O160)</f>
        <v>4447395.333333333</v>
      </c>
      <c r="P161" s="1">
        <f>AVERAGE(P158:P160)/1000</f>
        <v>44.473953333333334</v>
      </c>
      <c r="Q161" s="1">
        <f>AVERAGE(Q158:Q160)</f>
        <v>23.024713453515204</v>
      </c>
      <c r="R161" s="1">
        <f>AVERAGE(R158:R160)/1000</f>
        <v>49.410562153333331</v>
      </c>
      <c r="X161" s="1" t="s">
        <v>36</v>
      </c>
      <c r="Y161" s="1">
        <f>AVERAGE(Y158:Y160)</f>
        <v>2300285.6666666665</v>
      </c>
      <c r="Z161" s="1">
        <f>AVERAGE(Z158:Z160)/1000</f>
        <v>23.00285666666667</v>
      </c>
      <c r="AA161" s="1">
        <f>AVERAGE(AA158:AA160)</f>
        <v>44.516210286573575</v>
      </c>
      <c r="AB161" s="1">
        <f>AVERAGE(AB158:AB160)/1000</f>
        <v>25.556173756666666</v>
      </c>
    </row>
    <row r="162" spans="2:60" x14ac:dyDescent="0.3">
      <c r="M162" s="6" t="s">
        <v>20</v>
      </c>
      <c r="N162">
        <v>1</v>
      </c>
      <c r="O162">
        <v>4458655</v>
      </c>
      <c r="P162">
        <f t="shared" ref="P162" si="118">(O162*1000000)/100000000</f>
        <v>44586.55</v>
      </c>
      <c r="Q162">
        <f>(1024*1000)/P162</f>
        <v>22.966567271968788</v>
      </c>
      <c r="R162">
        <f t="shared" ref="R162:R164" si="119">(1.111*P162)</f>
        <v>49535.657050000002</v>
      </c>
      <c r="W162" s="6" t="s">
        <v>20</v>
      </c>
      <c r="X162">
        <v>1</v>
      </c>
      <c r="Y162">
        <v>2315711</v>
      </c>
      <c r="Z162">
        <f t="shared" ref="Z162" si="120">(Y162*1000000)/100000000</f>
        <v>23157.11</v>
      </c>
      <c r="AA162">
        <f>(1024*1000)/Z162</f>
        <v>44.219680262347069</v>
      </c>
      <c r="AB162">
        <f t="shared" ref="AB162:AB164" si="121">(1.111*Z162)</f>
        <v>25727.549210000001</v>
      </c>
    </row>
    <row r="163" spans="2:60" x14ac:dyDescent="0.3">
      <c r="B163" t="s">
        <v>1</v>
      </c>
      <c r="C163" s="2" t="s">
        <v>19</v>
      </c>
      <c r="D163" s="4" t="s">
        <v>0</v>
      </c>
      <c r="N163">
        <v>2</v>
      </c>
      <c r="O163">
        <v>4456613</v>
      </c>
      <c r="P163">
        <f>(O163*1000000)/100000000</f>
        <v>44566.13</v>
      </c>
      <c r="Q163">
        <f>(1024*1000)/P163</f>
        <v>22.977090449630698</v>
      </c>
      <c r="R163">
        <f t="shared" si="119"/>
        <v>49512.970429999994</v>
      </c>
      <c r="X163">
        <v>2</v>
      </c>
      <c r="Y163">
        <v>2315801</v>
      </c>
      <c r="Z163">
        <f>(Y163*1000000)/100000000</f>
        <v>23158.01</v>
      </c>
      <c r="AA163">
        <f>(1024*1000)/Z163</f>
        <v>44.217961733326831</v>
      </c>
      <c r="AB163">
        <f t="shared" si="121"/>
        <v>25728.549109999996</v>
      </c>
    </row>
    <row r="164" spans="2:60" x14ac:dyDescent="0.3">
      <c r="B164" s="5" t="s">
        <v>21</v>
      </c>
      <c r="C164" t="s">
        <v>11</v>
      </c>
      <c r="D164" t="s">
        <v>2</v>
      </c>
      <c r="E164" t="s">
        <v>4</v>
      </c>
      <c r="F164" t="s">
        <v>8</v>
      </c>
      <c r="G164" t="s">
        <v>9</v>
      </c>
      <c r="H164" t="s">
        <v>10</v>
      </c>
      <c r="N164">
        <v>3</v>
      </c>
      <c r="O164">
        <v>4456600</v>
      </c>
      <c r="P164">
        <f t="shared" ref="P164" si="122">(O164*1000000)/100000000</f>
        <v>44566</v>
      </c>
      <c r="Q164">
        <f t="shared" ref="Q164" si="123">(1024*1000)/P164</f>
        <v>22.97715747430777</v>
      </c>
      <c r="R164">
        <f t="shared" si="119"/>
        <v>49512.826000000001</v>
      </c>
      <c r="X164">
        <v>3</v>
      </c>
      <c r="Y164">
        <v>2315657</v>
      </c>
      <c r="Z164">
        <f t="shared" ref="Z164" si="124">(Y164*1000000)/100000000</f>
        <v>23156.57</v>
      </c>
      <c r="AA164">
        <f t="shared" ref="AA164" si="125">(1024*1000)/Z164</f>
        <v>44.220711443879644</v>
      </c>
      <c r="AB164">
        <f t="shared" si="121"/>
        <v>25726.949270000001</v>
      </c>
    </row>
    <row r="165" spans="2:60" x14ac:dyDescent="0.3">
      <c r="B165" t="s">
        <v>16</v>
      </c>
      <c r="C165">
        <v>0</v>
      </c>
      <c r="D165">
        <v>1</v>
      </c>
      <c r="E165">
        <v>187206</v>
      </c>
      <c r="F165">
        <f>(E165*1000000)/100000000</f>
        <v>1872.06</v>
      </c>
      <c r="G165">
        <f>(C$34*1000)/F165</f>
        <v>0</v>
      </c>
      <c r="H165">
        <f>(1.111*F165)</f>
        <v>2079.8586599999999</v>
      </c>
      <c r="N165" s="1" t="s">
        <v>36</v>
      </c>
      <c r="O165" s="1">
        <f>AVERAGE(O162:O164)</f>
        <v>4457289.333333333</v>
      </c>
      <c r="P165" s="1">
        <f>AVERAGE(P162:P164)/1000</f>
        <v>44.572893333333333</v>
      </c>
      <c r="Q165" s="1">
        <f>AVERAGE(Q162:Q164)</f>
        <v>22.973605065302419</v>
      </c>
      <c r="R165" s="1">
        <f>AVERAGE(R162:R164)/1000</f>
        <v>49.520484493333328</v>
      </c>
      <c r="X165" s="1" t="s">
        <v>36</v>
      </c>
      <c r="Y165" s="1">
        <f>AVERAGE(Y162:Y164)</f>
        <v>2315723</v>
      </c>
      <c r="Z165" s="1">
        <f>AVERAGE(Z162:Z164)/1000</f>
        <v>23.157229999999998</v>
      </c>
      <c r="AA165" s="1">
        <f>AVERAGE(AA162:AA164)</f>
        <v>44.219451146517848</v>
      </c>
      <c r="AB165" s="1">
        <f>AVERAGE(AB162:AB164)/1000</f>
        <v>25.727682530000003</v>
      </c>
    </row>
    <row r="166" spans="2:60" x14ac:dyDescent="0.3">
      <c r="B166" t="s">
        <v>15</v>
      </c>
      <c r="C166">
        <v>16</v>
      </c>
      <c r="D166">
        <v>2</v>
      </c>
      <c r="E166">
        <v>187133</v>
      </c>
      <c r="F166">
        <f>(E166*1000000)/100000000</f>
        <v>1871.33</v>
      </c>
      <c r="G166">
        <f t="shared" ref="G166:G175" si="126">(C$34*1000)/F166</f>
        <v>0</v>
      </c>
      <c r="H166">
        <f>(1.111*F166)</f>
        <v>2079.04763</v>
      </c>
    </row>
    <row r="167" spans="2:60" x14ac:dyDescent="0.3">
      <c r="B167" t="s">
        <v>14</v>
      </c>
      <c r="C167">
        <v>16</v>
      </c>
      <c r="D167">
        <v>3</v>
      </c>
      <c r="E167">
        <v>187186</v>
      </c>
      <c r="F167">
        <f t="shared" ref="F167:F174" si="127">(E167*1000000)/100000000</f>
        <v>1871.86</v>
      </c>
      <c r="G167">
        <f t="shared" si="126"/>
        <v>0</v>
      </c>
      <c r="H167">
        <f t="shared" ref="H167:H174" si="128">(1.111*F167)</f>
        <v>2079.6364599999997</v>
      </c>
      <c r="L167" t="s">
        <v>1</v>
      </c>
      <c r="M167" s="2" t="s">
        <v>19</v>
      </c>
      <c r="N167" s="4" t="s">
        <v>28</v>
      </c>
      <c r="V167" t="s">
        <v>1</v>
      </c>
      <c r="W167" s="2" t="s">
        <v>19</v>
      </c>
      <c r="X167" s="4" t="s">
        <v>34</v>
      </c>
    </row>
    <row r="168" spans="2:60" x14ac:dyDescent="0.3">
      <c r="B168" t="s">
        <v>17</v>
      </c>
      <c r="C168">
        <v>16</v>
      </c>
      <c r="D168">
        <v>4</v>
      </c>
      <c r="E168">
        <v>187250</v>
      </c>
      <c r="F168">
        <f t="shared" si="127"/>
        <v>1872.5</v>
      </c>
      <c r="G168">
        <f t="shared" si="126"/>
        <v>0</v>
      </c>
      <c r="H168">
        <f t="shared" si="128"/>
        <v>2080.3474999999999</v>
      </c>
      <c r="L168" s="5" t="s">
        <v>24</v>
      </c>
      <c r="M168" t="s">
        <v>11</v>
      </c>
      <c r="N168" t="s">
        <v>2</v>
      </c>
      <c r="O168" t="s">
        <v>4</v>
      </c>
      <c r="P168" t="s">
        <v>8</v>
      </c>
      <c r="Q168" t="s">
        <v>9</v>
      </c>
      <c r="R168" t="s">
        <v>10</v>
      </c>
      <c r="V168" s="5" t="s">
        <v>24</v>
      </c>
      <c r="W168" t="s">
        <v>11</v>
      </c>
      <c r="X168" t="s">
        <v>2</v>
      </c>
      <c r="Y168" t="s">
        <v>4</v>
      </c>
      <c r="Z168" t="s">
        <v>8</v>
      </c>
      <c r="AA168" t="s">
        <v>9</v>
      </c>
      <c r="AB168" t="s">
        <v>10</v>
      </c>
    </row>
    <row r="169" spans="2:60" x14ac:dyDescent="0.3">
      <c r="B169" t="s">
        <v>13</v>
      </c>
      <c r="C169">
        <v>16</v>
      </c>
      <c r="D169">
        <v>5</v>
      </c>
      <c r="E169">
        <v>187159</v>
      </c>
      <c r="F169">
        <f t="shared" si="127"/>
        <v>1871.59</v>
      </c>
      <c r="G169">
        <f t="shared" si="126"/>
        <v>0</v>
      </c>
      <c r="H169">
        <f t="shared" si="128"/>
        <v>2079.3364899999997</v>
      </c>
      <c r="L169" t="s">
        <v>16</v>
      </c>
      <c r="M169">
        <v>1048576</v>
      </c>
      <c r="N169">
        <v>1</v>
      </c>
      <c r="O169">
        <f>142665434+M$170</f>
        <v>4437632729</v>
      </c>
      <c r="P169">
        <f>(O169*1000000)/100000000</f>
        <v>44376327.289999999</v>
      </c>
      <c r="Q169">
        <f>(1048576*1000)/P169</f>
        <v>23.629174923547396</v>
      </c>
      <c r="R169">
        <f>(1.111*P169)</f>
        <v>49302099.61919</v>
      </c>
      <c r="V169" t="s">
        <v>16</v>
      </c>
      <c r="W169">
        <v>1048576</v>
      </c>
      <c r="X169">
        <v>1</v>
      </c>
      <c r="Y169">
        <v>2237208718</v>
      </c>
      <c r="Z169">
        <f>(Y169*1000000)/100000000</f>
        <v>22372087.18</v>
      </c>
      <c r="AA169">
        <f>(1048576*1000)/Z169</f>
        <v>46.869833447520115</v>
      </c>
      <c r="AB169">
        <f>(1.111*Z169)</f>
        <v>24855388.85698</v>
      </c>
      <c r="AN169" s="1"/>
      <c r="AO169" s="1"/>
      <c r="AP169" s="1"/>
      <c r="AQ169" s="1"/>
      <c r="AR169" s="1"/>
    </row>
    <row r="170" spans="2:60" x14ac:dyDescent="0.3">
      <c r="B170" t="s">
        <v>12</v>
      </c>
      <c r="C170">
        <v>64</v>
      </c>
      <c r="D170">
        <v>6</v>
      </c>
      <c r="E170">
        <v>187111</v>
      </c>
      <c r="F170">
        <f t="shared" si="127"/>
        <v>1871.11</v>
      </c>
      <c r="G170">
        <f t="shared" si="126"/>
        <v>0</v>
      </c>
      <c r="H170">
        <f t="shared" si="128"/>
        <v>2078.80321</v>
      </c>
      <c r="L170" t="s">
        <v>15</v>
      </c>
      <c r="M170">
        <v>4294967295</v>
      </c>
      <c r="N170">
        <v>2</v>
      </c>
      <c r="O170">
        <f t="shared" ref="O170:O171" si="129">142665434+M$170</f>
        <v>4437632729</v>
      </c>
      <c r="P170">
        <f t="shared" ref="P170" si="130">(O170*1000000)/100000000</f>
        <v>44376327.289999999</v>
      </c>
      <c r="Q170">
        <f>(1048576*1000)/P170</f>
        <v>23.629174923547396</v>
      </c>
      <c r="R170">
        <f>(1.111*P170)</f>
        <v>49302099.61919</v>
      </c>
      <c r="V170" t="s">
        <v>15</v>
      </c>
      <c r="W170">
        <v>4294967295</v>
      </c>
      <c r="X170">
        <v>2</v>
      </c>
      <c r="Y170">
        <v>2237208539</v>
      </c>
      <c r="Z170">
        <f t="shared" ref="Z170" si="131">(Y170*1000000)/100000000</f>
        <v>22372085.390000001</v>
      </c>
      <c r="AA170">
        <f>(1048576*1000)/Z170</f>
        <v>46.869837197595281</v>
      </c>
      <c r="AB170">
        <f>(1.111*Z170)</f>
        <v>24855386.86829</v>
      </c>
    </row>
    <row r="171" spans="2:60" x14ac:dyDescent="0.3">
      <c r="D171">
        <v>7</v>
      </c>
      <c r="E171">
        <v>187330</v>
      </c>
      <c r="F171">
        <f t="shared" si="127"/>
        <v>1873.3</v>
      </c>
      <c r="G171">
        <f t="shared" si="126"/>
        <v>0</v>
      </c>
      <c r="H171">
        <f t="shared" si="128"/>
        <v>2081.2363</v>
      </c>
      <c r="L171" t="s">
        <v>14</v>
      </c>
      <c r="N171">
        <v>3</v>
      </c>
      <c r="O171">
        <f t="shared" si="129"/>
        <v>4437632729</v>
      </c>
      <c r="P171">
        <f>(O171*1000000)/100000000</f>
        <v>44376327.289999999</v>
      </c>
      <c r="Q171">
        <f>(1048576*1000)/P171</f>
        <v>23.629174923547396</v>
      </c>
      <c r="R171">
        <f t="shared" ref="R171" si="132">(1.111*P171)</f>
        <v>49302099.61919</v>
      </c>
      <c r="V171" t="s">
        <v>14</v>
      </c>
      <c r="X171">
        <v>3</v>
      </c>
      <c r="Y171">
        <v>2237207900</v>
      </c>
      <c r="Z171">
        <f>(Y171*1000000)/100000000</f>
        <v>22372079</v>
      </c>
      <c r="AA171">
        <f>(1048576*1000)/Z171</f>
        <v>46.869850584740021</v>
      </c>
      <c r="AB171">
        <f t="shared" ref="AB171" si="133">(1.111*Z171)</f>
        <v>24855379.769000001</v>
      </c>
      <c r="AM171" s="1"/>
      <c r="BD171" s="1"/>
      <c r="BE171" s="1"/>
      <c r="BF171" s="1"/>
      <c r="BG171" s="1"/>
      <c r="BH171" s="1"/>
    </row>
    <row r="172" spans="2:60" x14ac:dyDescent="0.3">
      <c r="D172">
        <v>8</v>
      </c>
      <c r="E172">
        <v>187196</v>
      </c>
      <c r="F172">
        <f t="shared" si="127"/>
        <v>1871.96</v>
      </c>
      <c r="G172">
        <f t="shared" si="126"/>
        <v>0</v>
      </c>
      <c r="H172">
        <f t="shared" si="128"/>
        <v>2079.7475599999998</v>
      </c>
      <c r="N172" s="1" t="s">
        <v>36</v>
      </c>
      <c r="O172" s="1">
        <f>AVERAGE(O169:O171)</f>
        <v>4437632729</v>
      </c>
      <c r="P172" s="1">
        <f>AVERAGE(P169:P171)/1000</f>
        <v>44376.327290000001</v>
      </c>
      <c r="Q172" s="1">
        <f>AVERAGE(Q169:Q171)</f>
        <v>23.629174923547396</v>
      </c>
      <c r="R172" s="1">
        <f>AVERAGE(R169:R171)/1000</f>
        <v>49302.099619189998</v>
      </c>
      <c r="X172" s="1" t="s">
        <v>36</v>
      </c>
      <c r="Y172" s="1">
        <f>AVERAGE(Y169:Y171)</f>
        <v>2237208385.6666665</v>
      </c>
      <c r="Z172" s="1">
        <f>AVERAGE(Z169:Z171)/1000</f>
        <v>22372.083856666664</v>
      </c>
      <c r="AA172" s="1">
        <f>AVERAGE(AA169:AA171)</f>
        <v>46.869840409951813</v>
      </c>
      <c r="AB172" s="1">
        <f>AVERAGE(AB169:AB171)/1000</f>
        <v>24855.385164756666</v>
      </c>
    </row>
    <row r="173" spans="2:60" x14ac:dyDescent="0.3">
      <c r="D173">
        <v>9</v>
      </c>
      <c r="E173">
        <v>187196</v>
      </c>
      <c r="F173">
        <f t="shared" si="127"/>
        <v>1871.96</v>
      </c>
      <c r="G173">
        <f t="shared" si="126"/>
        <v>0</v>
      </c>
      <c r="H173">
        <f t="shared" si="128"/>
        <v>2079.7475599999998</v>
      </c>
      <c r="M173" s="6" t="s">
        <v>20</v>
      </c>
      <c r="N173">
        <v>1</v>
      </c>
      <c r="O173">
        <f>152265300+M$170</f>
        <v>4447232595</v>
      </c>
      <c r="P173">
        <f t="shared" ref="P173" si="134">(O173*1000000)/100000000</f>
        <v>44472325.950000003</v>
      </c>
      <c r="Q173">
        <f>(1048576*1000)/P173</f>
        <v>23.578168616116645</v>
      </c>
      <c r="R173">
        <f t="shared" ref="R173:R175" si="135">(1.111*P173)</f>
        <v>49408754.130450003</v>
      </c>
      <c r="W173" s="6" t="s">
        <v>20</v>
      </c>
      <c r="X173">
        <v>1</v>
      </c>
      <c r="Y173">
        <v>2241089778</v>
      </c>
      <c r="Z173">
        <f t="shared" ref="Z173" si="136">(Y173*1000000)/100000000</f>
        <v>22410897.780000001</v>
      </c>
      <c r="AA173">
        <f>(1048576*1000)/Z173</f>
        <v>46.788665509677763</v>
      </c>
      <c r="AB173">
        <f t="shared" ref="AB173:AB175" si="137">(1.111*Z173)</f>
        <v>24898507.43358</v>
      </c>
      <c r="BC173" s="1"/>
    </row>
    <row r="174" spans="2:60" x14ac:dyDescent="0.3">
      <c r="D174">
        <v>10</v>
      </c>
      <c r="E174">
        <v>187106</v>
      </c>
      <c r="F174">
        <f t="shared" si="127"/>
        <v>1871.06</v>
      </c>
      <c r="G174">
        <f t="shared" si="126"/>
        <v>0</v>
      </c>
      <c r="H174">
        <f t="shared" si="128"/>
        <v>2078.74766</v>
      </c>
      <c r="N174">
        <v>2</v>
      </c>
      <c r="O174">
        <f t="shared" ref="O174:O175" si="138">152265300+M$170</f>
        <v>4447232595</v>
      </c>
      <c r="P174">
        <f>(O174*1000000)/100000000</f>
        <v>44472325.950000003</v>
      </c>
      <c r="Q174">
        <f t="shared" ref="Q174:Q175" si="139">(1048576*1000)/P174</f>
        <v>23.578168616116645</v>
      </c>
      <c r="R174">
        <f t="shared" si="135"/>
        <v>49408754.130450003</v>
      </c>
      <c r="X174">
        <v>2</v>
      </c>
      <c r="Y174">
        <v>2241087847</v>
      </c>
      <c r="Z174">
        <f>(Y174*1000000)/100000000</f>
        <v>22410878.469999999</v>
      </c>
      <c r="AA174">
        <f t="shared" ref="AA174:AA175" si="140">(1048576*1000)/Z174</f>
        <v>46.788705824435276</v>
      </c>
      <c r="AB174">
        <f t="shared" si="137"/>
        <v>24898485.980169997</v>
      </c>
    </row>
    <row r="175" spans="2:60" x14ac:dyDescent="0.3">
      <c r="D175" s="1" t="s">
        <v>18</v>
      </c>
      <c r="E175" s="1">
        <f>AVERAGE(E165:E174)</f>
        <v>187187.3</v>
      </c>
      <c r="F175" s="1">
        <f>AVERAGE(F165:F174)/1000</f>
        <v>1.8718730000000001</v>
      </c>
      <c r="G175" s="1">
        <f t="shared" si="126"/>
        <v>0</v>
      </c>
      <c r="H175" s="1">
        <f>AVERAGE(H165:H174)/1000</f>
        <v>2.0796509030000001</v>
      </c>
      <c r="N175">
        <v>3</v>
      </c>
      <c r="O175">
        <f t="shared" si="138"/>
        <v>4447232595</v>
      </c>
      <c r="P175">
        <f t="shared" ref="P175" si="141">(O175*1000000)/100000000</f>
        <v>44472325.950000003</v>
      </c>
      <c r="Q175">
        <f t="shared" si="139"/>
        <v>23.578168616116645</v>
      </c>
      <c r="R175">
        <f t="shared" si="135"/>
        <v>49408754.130450003</v>
      </c>
      <c r="X175">
        <v>3</v>
      </c>
      <c r="Y175">
        <v>2241088935</v>
      </c>
      <c r="Z175">
        <f t="shared" ref="Z175" si="142">(Y175*1000000)/100000000</f>
        <v>22410889.350000001</v>
      </c>
      <c r="AA175">
        <f t="shared" si="140"/>
        <v>46.788683109534873</v>
      </c>
      <c r="AB175">
        <f t="shared" si="137"/>
        <v>24898498.067850001</v>
      </c>
    </row>
    <row r="176" spans="2:60" x14ac:dyDescent="0.3">
      <c r="N176" s="1" t="s">
        <v>36</v>
      </c>
      <c r="O176" s="1">
        <f>AVERAGE(O173:O175)</f>
        <v>4447232595</v>
      </c>
      <c r="P176" s="1">
        <f>AVERAGE(P173:P175)/1000</f>
        <v>44472.325950000006</v>
      </c>
      <c r="Q176" s="1">
        <f>AVERAGE(Q173:Q175)</f>
        <v>23.578168616116645</v>
      </c>
      <c r="R176" s="1">
        <f>AVERAGE(R173:R175)/1000</f>
        <v>49408.754130450005</v>
      </c>
      <c r="X176" s="1" t="s">
        <v>36</v>
      </c>
      <c r="Y176" s="1">
        <f>AVERAGE(Y173:Y175)</f>
        <v>2241088853.3333335</v>
      </c>
      <c r="Z176" s="1">
        <f>AVERAGE(Z173:Z175)/1000</f>
        <v>22410.888533333331</v>
      </c>
      <c r="AA176" s="1">
        <f>AVERAGE(AA173:AA175)</f>
        <v>46.788684814549299</v>
      </c>
      <c r="AB176" s="1">
        <f>AVERAGE(AB173:AB175)/1000</f>
        <v>24898.497160533327</v>
      </c>
    </row>
    <row r="177" spans="2:60" x14ac:dyDescent="0.3">
      <c r="C177" s="3" t="s">
        <v>20</v>
      </c>
    </row>
    <row r="178" spans="2:60" x14ac:dyDescent="0.3">
      <c r="C178" t="s">
        <v>11</v>
      </c>
      <c r="D178" t="s">
        <v>2</v>
      </c>
      <c r="E178" t="s">
        <v>4</v>
      </c>
      <c r="F178" t="s">
        <v>8</v>
      </c>
      <c r="G178" t="s">
        <v>9</v>
      </c>
      <c r="H178" t="s">
        <v>10</v>
      </c>
      <c r="I178" t="s">
        <v>22</v>
      </c>
    </row>
    <row r="179" spans="2:60" x14ac:dyDescent="0.3">
      <c r="C179">
        <v>13</v>
      </c>
      <c r="D179">
        <v>1</v>
      </c>
      <c r="E179">
        <v>187543</v>
      </c>
      <c r="F179">
        <f>(E179*1000000)/100000000</f>
        <v>1875.43</v>
      </c>
      <c r="G179">
        <f>(C$34*1000)/F179</f>
        <v>0</v>
      </c>
      <c r="H179">
        <f>(1.111*F179)</f>
        <v>2083.6027300000001</v>
      </c>
      <c r="I179" t="s">
        <v>23</v>
      </c>
    </row>
    <row r="180" spans="2:60" x14ac:dyDescent="0.3">
      <c r="C180">
        <v>29</v>
      </c>
      <c r="D180">
        <v>2</v>
      </c>
      <c r="E180">
        <v>187630</v>
      </c>
      <c r="F180">
        <f>(E180*1000000)/100000000</f>
        <v>1876.3</v>
      </c>
      <c r="G180">
        <f t="shared" ref="G180:G188" si="143">(C$34*1000)/F180</f>
        <v>0</v>
      </c>
      <c r="H180">
        <f>(1.111*F180)</f>
        <v>2084.5693000000001</v>
      </c>
      <c r="I180" t="s">
        <v>23</v>
      </c>
    </row>
    <row r="181" spans="2:60" x14ac:dyDescent="0.3">
      <c r="C181">
        <v>16</v>
      </c>
      <c r="D181">
        <v>3</v>
      </c>
      <c r="E181">
        <v>187620</v>
      </c>
      <c r="F181">
        <f t="shared" ref="F181:F188" si="144">(E181*1000000)/100000000</f>
        <v>1876.2</v>
      </c>
      <c r="G181">
        <f t="shared" si="143"/>
        <v>0</v>
      </c>
      <c r="H181">
        <f t="shared" ref="H181:H184" si="145">(1.111*F181)</f>
        <v>2084.4582</v>
      </c>
      <c r="I181" t="s">
        <v>23</v>
      </c>
    </row>
    <row r="182" spans="2:60" x14ac:dyDescent="0.3">
      <c r="C182">
        <v>16</v>
      </c>
      <c r="D182">
        <v>4</v>
      </c>
      <c r="E182">
        <v>187677</v>
      </c>
      <c r="F182">
        <f t="shared" si="144"/>
        <v>1876.77</v>
      </c>
      <c r="G182">
        <f t="shared" si="143"/>
        <v>0</v>
      </c>
      <c r="H182">
        <f t="shared" si="145"/>
        <v>2085.0914699999998</v>
      </c>
      <c r="I182" t="s">
        <v>23</v>
      </c>
    </row>
    <row r="183" spans="2:60" x14ac:dyDescent="0.3">
      <c r="C183">
        <v>16</v>
      </c>
      <c r="D183">
        <v>5</v>
      </c>
      <c r="E183">
        <v>187619</v>
      </c>
      <c r="F183">
        <f t="shared" si="144"/>
        <v>1876.19</v>
      </c>
      <c r="G183">
        <f t="shared" si="143"/>
        <v>0</v>
      </c>
      <c r="H183">
        <f t="shared" si="145"/>
        <v>2084.4470900000001</v>
      </c>
      <c r="I183" t="s">
        <v>23</v>
      </c>
      <c r="AN183" s="1"/>
      <c r="AO183" s="1"/>
      <c r="AP183" s="1"/>
      <c r="AQ183" s="1"/>
      <c r="AR183" s="1"/>
    </row>
    <row r="184" spans="2:60" x14ac:dyDescent="0.3">
      <c r="C184">
        <v>77</v>
      </c>
      <c r="D184">
        <v>6</v>
      </c>
      <c r="E184">
        <v>187523</v>
      </c>
      <c r="F184">
        <f t="shared" si="144"/>
        <v>1875.23</v>
      </c>
      <c r="G184">
        <f t="shared" si="143"/>
        <v>0</v>
      </c>
      <c r="H184">
        <f t="shared" si="145"/>
        <v>2083.3805299999999</v>
      </c>
      <c r="I184" t="s">
        <v>23</v>
      </c>
    </row>
    <row r="185" spans="2:60" x14ac:dyDescent="0.3">
      <c r="D185">
        <v>7</v>
      </c>
      <c r="E185">
        <v>187703</v>
      </c>
      <c r="F185">
        <f t="shared" si="144"/>
        <v>1877.03</v>
      </c>
      <c r="G185">
        <f t="shared" si="143"/>
        <v>0</v>
      </c>
      <c r="I185" t="s">
        <v>23</v>
      </c>
      <c r="BD185" s="1"/>
      <c r="BE185" s="1"/>
      <c r="BF185" s="1"/>
      <c r="BG185" s="1"/>
      <c r="BH185" s="1"/>
    </row>
    <row r="186" spans="2:60" x14ac:dyDescent="0.3">
      <c r="D186">
        <v>8</v>
      </c>
      <c r="E186">
        <v>187638</v>
      </c>
      <c r="F186">
        <f t="shared" si="144"/>
        <v>1876.38</v>
      </c>
      <c r="G186">
        <f t="shared" si="143"/>
        <v>0</v>
      </c>
      <c r="H186">
        <f t="shared" ref="H186:H188" si="146">(1.111*F186)</f>
        <v>2084.6581799999999</v>
      </c>
      <c r="I186" t="s">
        <v>23</v>
      </c>
    </row>
    <row r="187" spans="2:60" x14ac:dyDescent="0.3">
      <c r="D187">
        <v>9</v>
      </c>
      <c r="E187">
        <v>187611</v>
      </c>
      <c r="F187">
        <f t="shared" si="144"/>
        <v>1876.11</v>
      </c>
      <c r="G187">
        <f t="shared" si="143"/>
        <v>0</v>
      </c>
      <c r="H187">
        <f t="shared" si="146"/>
        <v>2084.3582099999999</v>
      </c>
      <c r="I187" t="s">
        <v>23</v>
      </c>
    </row>
    <row r="188" spans="2:60" x14ac:dyDescent="0.3">
      <c r="D188">
        <v>10</v>
      </c>
      <c r="E188">
        <v>187641</v>
      </c>
      <c r="F188">
        <f t="shared" si="144"/>
        <v>1876.41</v>
      </c>
      <c r="G188">
        <f t="shared" si="143"/>
        <v>0</v>
      </c>
      <c r="H188">
        <f t="shared" si="146"/>
        <v>2084.6915100000001</v>
      </c>
      <c r="I188" t="s">
        <v>23</v>
      </c>
      <c r="BC188" s="1"/>
    </row>
    <row r="189" spans="2:60" x14ac:dyDescent="0.3">
      <c r="D189" s="1" t="s">
        <v>18</v>
      </c>
      <c r="E189" s="1">
        <f>AVERAGE(E179:E188)/1000</f>
        <v>187.62049999999999</v>
      </c>
      <c r="F189" s="1">
        <f>AVERAGE(F179:F188)/1000</f>
        <v>1.8762050000000003</v>
      </c>
      <c r="G189" s="1">
        <f>AVERAGE(G179:G188)</f>
        <v>0</v>
      </c>
      <c r="H189" s="1">
        <f>AVERAGE(H179:H188)/1000</f>
        <v>2.0843619133333333</v>
      </c>
    </row>
    <row r="192" spans="2:60" x14ac:dyDescent="0.3">
      <c r="B192" t="s">
        <v>1</v>
      </c>
      <c r="C192" s="2" t="s">
        <v>19</v>
      </c>
      <c r="D192" s="4" t="s">
        <v>0</v>
      </c>
    </row>
    <row r="193" spans="2:60" x14ac:dyDescent="0.3">
      <c r="B193" s="5" t="s">
        <v>24</v>
      </c>
      <c r="C193" t="s">
        <v>11</v>
      </c>
      <c r="D193" t="s">
        <v>2</v>
      </c>
      <c r="E193" t="s">
        <v>4</v>
      </c>
      <c r="F193" t="s">
        <v>8</v>
      </c>
      <c r="G193" t="s">
        <v>9</v>
      </c>
      <c r="H193" t="s">
        <v>10</v>
      </c>
    </row>
    <row r="194" spans="2:60" x14ac:dyDescent="0.3">
      <c r="B194" t="s">
        <v>16</v>
      </c>
      <c r="C194">
        <v>1024</v>
      </c>
      <c r="D194">
        <v>1</v>
      </c>
      <c r="E194">
        <v>2056124</v>
      </c>
      <c r="F194">
        <f>(E194*1000000)/100000000</f>
        <v>20561.240000000002</v>
      </c>
      <c r="G194">
        <f>(C$194*1000)/F194</f>
        <v>49.802443821481582</v>
      </c>
      <c r="H194">
        <f>(1.111*F194)</f>
        <v>22843.537640000002</v>
      </c>
    </row>
    <row r="195" spans="2:60" x14ac:dyDescent="0.3">
      <c r="B195" t="s">
        <v>15</v>
      </c>
      <c r="C195">
        <v>1040</v>
      </c>
      <c r="D195">
        <v>2</v>
      </c>
      <c r="E195">
        <v>2056285</v>
      </c>
      <c r="F195">
        <f>(E195*1000000)/100000000</f>
        <v>20562.849999999999</v>
      </c>
      <c r="G195">
        <f t="shared" ref="G195:G203" si="147">(C$194*1000)/F195</f>
        <v>49.798544462465081</v>
      </c>
      <c r="H195">
        <f>(1.111*F195)</f>
        <v>22845.326349999999</v>
      </c>
    </row>
    <row r="196" spans="2:60" x14ac:dyDescent="0.3">
      <c r="B196" t="s">
        <v>14</v>
      </c>
      <c r="C196">
        <v>16</v>
      </c>
      <c r="D196">
        <v>3</v>
      </c>
      <c r="E196">
        <v>2056300</v>
      </c>
      <c r="F196">
        <f t="shared" ref="F196:F203" si="148">(E196*1000000)/100000000</f>
        <v>20563</v>
      </c>
      <c r="G196">
        <f t="shared" si="147"/>
        <v>49.798181199241355</v>
      </c>
      <c r="H196">
        <f t="shared" ref="H196:H203" si="149">(1.111*F196)</f>
        <v>22845.492999999999</v>
      </c>
    </row>
    <row r="197" spans="2:60" x14ac:dyDescent="0.3">
      <c r="B197" t="s">
        <v>17</v>
      </c>
      <c r="C197">
        <v>16</v>
      </c>
      <c r="D197">
        <v>4</v>
      </c>
      <c r="E197">
        <v>2055965</v>
      </c>
      <c r="F197">
        <f t="shared" si="148"/>
        <v>20559.650000000001</v>
      </c>
      <c r="G197">
        <f t="shared" si="147"/>
        <v>49.806295340630797</v>
      </c>
      <c r="H197">
        <f t="shared" si="149"/>
        <v>22841.77115</v>
      </c>
    </row>
    <row r="198" spans="2:60" x14ac:dyDescent="0.3">
      <c r="B198" t="s">
        <v>13</v>
      </c>
      <c r="C198">
        <v>16</v>
      </c>
      <c r="D198">
        <v>5</v>
      </c>
      <c r="E198">
        <v>2056024</v>
      </c>
      <c r="F198">
        <f t="shared" si="148"/>
        <v>20560.240000000002</v>
      </c>
      <c r="G198">
        <f t="shared" si="147"/>
        <v>49.804866091057299</v>
      </c>
      <c r="H198">
        <f t="shared" si="149"/>
        <v>22842.426640000001</v>
      </c>
    </row>
    <row r="199" spans="2:60" x14ac:dyDescent="0.3">
      <c r="B199" t="s">
        <v>12</v>
      </c>
      <c r="C199">
        <v>1088</v>
      </c>
      <c r="D199">
        <v>6</v>
      </c>
      <c r="E199">
        <v>2055938</v>
      </c>
      <c r="F199">
        <f t="shared" si="148"/>
        <v>20559.38</v>
      </c>
      <c r="G199">
        <f t="shared" si="147"/>
        <v>49.806949431354447</v>
      </c>
      <c r="H199">
        <f t="shared" si="149"/>
        <v>22841.47118</v>
      </c>
    </row>
    <row r="200" spans="2:60" x14ac:dyDescent="0.3">
      <c r="D200">
        <v>7</v>
      </c>
      <c r="E200">
        <v>2055906</v>
      </c>
      <c r="F200">
        <f t="shared" si="148"/>
        <v>20559.060000000001</v>
      </c>
      <c r="G200">
        <f t="shared" si="147"/>
        <v>49.807724672236958</v>
      </c>
      <c r="H200">
        <f t="shared" si="149"/>
        <v>22841.115659999999</v>
      </c>
      <c r="BD200" s="1"/>
      <c r="BE200" s="1"/>
      <c r="BF200" s="1"/>
      <c r="BG200" s="1"/>
      <c r="BH200" s="1"/>
    </row>
    <row r="201" spans="2:60" x14ac:dyDescent="0.3">
      <c r="D201">
        <v>8</v>
      </c>
      <c r="E201">
        <v>2055959</v>
      </c>
      <c r="F201">
        <f t="shared" si="148"/>
        <v>20559.59</v>
      </c>
      <c r="G201">
        <f t="shared" si="147"/>
        <v>49.806440692640273</v>
      </c>
      <c r="H201">
        <f t="shared" si="149"/>
        <v>22841.70449</v>
      </c>
    </row>
    <row r="202" spans="2:60" x14ac:dyDescent="0.3">
      <c r="D202">
        <v>9</v>
      </c>
      <c r="E202">
        <v>2055954</v>
      </c>
      <c r="F202">
        <f t="shared" si="148"/>
        <v>20559.54</v>
      </c>
      <c r="G202">
        <f t="shared" si="147"/>
        <v>49.806561819962894</v>
      </c>
      <c r="H202">
        <f t="shared" si="149"/>
        <v>22841.648939999999</v>
      </c>
      <c r="BC202" s="1"/>
    </row>
    <row r="203" spans="2:60" x14ac:dyDescent="0.3">
      <c r="D203">
        <v>10</v>
      </c>
      <c r="E203">
        <v>2055878</v>
      </c>
      <c r="F203">
        <f t="shared" si="148"/>
        <v>20558.78</v>
      </c>
      <c r="G203">
        <f t="shared" si="147"/>
        <v>49.808403027806129</v>
      </c>
      <c r="H203">
        <f t="shared" si="149"/>
        <v>22840.80458</v>
      </c>
    </row>
    <row r="204" spans="2:60" x14ac:dyDescent="0.3">
      <c r="D204" s="1" t="s">
        <v>18</v>
      </c>
      <c r="E204" s="1">
        <f>AVERAGE(E194:E203)</f>
        <v>2056033.3</v>
      </c>
      <c r="F204" s="1">
        <f>AVERAGE(F194:F203)/1000</f>
        <v>20.560333000000004</v>
      </c>
      <c r="G204" s="1">
        <f>AVERAGE(G194:G203)</f>
        <v>49.804641055887679</v>
      </c>
      <c r="H204" s="1">
        <f t="shared" ref="G204:H204" si="150">AVERAGE(H194:H203)/1000</f>
        <v>22.842529963</v>
      </c>
    </row>
    <row r="206" spans="2:60" x14ac:dyDescent="0.3">
      <c r="C206" s="3" t="s">
        <v>20</v>
      </c>
    </row>
    <row r="207" spans="2:60" x14ac:dyDescent="0.3">
      <c r="D207" t="s">
        <v>2</v>
      </c>
      <c r="E207" t="s">
        <v>4</v>
      </c>
      <c r="F207" t="s">
        <v>8</v>
      </c>
      <c r="G207" t="s">
        <v>9</v>
      </c>
      <c r="H207" t="s">
        <v>10</v>
      </c>
      <c r="I207" t="s">
        <v>22</v>
      </c>
    </row>
    <row r="208" spans="2:60" x14ac:dyDescent="0.3">
      <c r="D208">
        <v>1</v>
      </c>
      <c r="E208">
        <v>2070978</v>
      </c>
      <c r="F208">
        <f>(E208*1000000)/100000000</f>
        <v>20709.78</v>
      </c>
      <c r="G208">
        <f>(C$194*1000)/F208</f>
        <v>49.445237950379003</v>
      </c>
      <c r="H208">
        <f>(1.111*F208)</f>
        <v>23008.565579999999</v>
      </c>
      <c r="I208" t="s">
        <v>23</v>
      </c>
    </row>
    <row r="209" spans="2:60" x14ac:dyDescent="0.3">
      <c r="D209">
        <v>2</v>
      </c>
      <c r="E209">
        <v>2071115</v>
      </c>
      <c r="F209">
        <f>(E209*1000000)/100000000</f>
        <v>20711.150000000001</v>
      </c>
      <c r="G209">
        <f t="shared" ref="G209:G217" si="151">(C$194*1000)/F209</f>
        <v>49.441967249525014</v>
      </c>
      <c r="H209">
        <f>(1.111*F209)</f>
        <v>23010.087650000001</v>
      </c>
      <c r="I209" t="s">
        <v>23</v>
      </c>
    </row>
    <row r="210" spans="2:60" x14ac:dyDescent="0.3">
      <c r="D210">
        <v>3</v>
      </c>
      <c r="E210">
        <v>2070971</v>
      </c>
      <c r="F210">
        <f t="shared" ref="F210:F217" si="152">(E210*1000000)/100000000</f>
        <v>20709.71</v>
      </c>
      <c r="G210">
        <f t="shared" si="151"/>
        <v>49.445405078101047</v>
      </c>
      <c r="H210">
        <f t="shared" ref="H210:H217" si="153">(1.111*F210)</f>
        <v>23008.487809999999</v>
      </c>
      <c r="I210" t="s">
        <v>23</v>
      </c>
    </row>
    <row r="211" spans="2:60" x14ac:dyDescent="0.3">
      <c r="D211">
        <v>4</v>
      </c>
      <c r="E211">
        <v>2071017</v>
      </c>
      <c r="F211">
        <f t="shared" si="152"/>
        <v>20710.169999999998</v>
      </c>
      <c r="G211">
        <f t="shared" si="151"/>
        <v>49.444306830895165</v>
      </c>
      <c r="H211">
        <f t="shared" si="153"/>
        <v>23008.998869999999</v>
      </c>
      <c r="I211" t="s">
        <v>23</v>
      </c>
    </row>
    <row r="212" spans="2:60" x14ac:dyDescent="0.3">
      <c r="D212">
        <v>5</v>
      </c>
      <c r="E212">
        <v>2071086</v>
      </c>
      <c r="F212">
        <f t="shared" si="152"/>
        <v>20710.86</v>
      </c>
      <c r="G212">
        <f t="shared" si="151"/>
        <v>49.44265955155894</v>
      </c>
      <c r="H212">
        <f t="shared" si="153"/>
        <v>23009.765459999999</v>
      </c>
      <c r="I212" t="s">
        <v>23</v>
      </c>
    </row>
    <row r="213" spans="2:60" x14ac:dyDescent="0.3">
      <c r="D213">
        <v>6</v>
      </c>
      <c r="E213">
        <v>2070990</v>
      </c>
      <c r="F213">
        <f t="shared" si="152"/>
        <v>20709.900000000001</v>
      </c>
      <c r="G213">
        <f t="shared" si="151"/>
        <v>49.444951448341129</v>
      </c>
      <c r="H213">
        <f t="shared" si="153"/>
        <v>23008.698900000003</v>
      </c>
      <c r="I213" t="s">
        <v>23</v>
      </c>
    </row>
    <row r="214" spans="2:60" x14ac:dyDescent="0.3">
      <c r="D214">
        <v>7</v>
      </c>
      <c r="E214">
        <v>2070881</v>
      </c>
      <c r="F214">
        <f t="shared" si="152"/>
        <v>20708.810000000001</v>
      </c>
      <c r="G214">
        <f t="shared" si="151"/>
        <v>49.447553963747794</v>
      </c>
      <c r="H214">
        <f t="shared" si="153"/>
        <v>23007.48791</v>
      </c>
      <c r="I214" t="s">
        <v>23</v>
      </c>
      <c r="BD214" s="1"/>
      <c r="BE214" s="1"/>
      <c r="BF214" s="1"/>
      <c r="BG214" s="1"/>
      <c r="BH214" s="1"/>
    </row>
    <row r="215" spans="2:60" x14ac:dyDescent="0.3">
      <c r="D215">
        <v>8</v>
      </c>
      <c r="E215">
        <v>2070875</v>
      </c>
      <c r="F215">
        <f t="shared" si="152"/>
        <v>20708.75</v>
      </c>
      <c r="G215">
        <f t="shared" si="151"/>
        <v>49.447697229432002</v>
      </c>
      <c r="H215">
        <f t="shared" si="153"/>
        <v>23007.421249999999</v>
      </c>
      <c r="I215" t="s">
        <v>23</v>
      </c>
    </row>
    <row r="216" spans="2:60" x14ac:dyDescent="0.3">
      <c r="D216">
        <v>9</v>
      </c>
      <c r="E216">
        <v>2070953</v>
      </c>
      <c r="F216">
        <f t="shared" si="152"/>
        <v>20709.53</v>
      </c>
      <c r="G216">
        <f t="shared" si="151"/>
        <v>49.445834840288505</v>
      </c>
      <c r="H216">
        <f t="shared" si="153"/>
        <v>23008.287829999997</v>
      </c>
      <c r="I216" t="s">
        <v>23</v>
      </c>
    </row>
    <row r="217" spans="2:60" x14ac:dyDescent="0.3">
      <c r="D217">
        <v>10</v>
      </c>
      <c r="E217">
        <v>2070878</v>
      </c>
      <c r="F217">
        <f t="shared" si="152"/>
        <v>20708.78</v>
      </c>
      <c r="G217">
        <f t="shared" si="151"/>
        <v>49.447625596486134</v>
      </c>
      <c r="H217">
        <f t="shared" si="153"/>
        <v>23007.454579999998</v>
      </c>
      <c r="I217" t="s">
        <v>23</v>
      </c>
    </row>
    <row r="218" spans="2:60" x14ac:dyDescent="0.3">
      <c r="D218" s="1" t="s">
        <v>18</v>
      </c>
      <c r="E218" s="1">
        <f>AVERAGE(E208:E217)</f>
        <v>2070974.4</v>
      </c>
      <c r="F218" s="1">
        <f>AVERAGE(F208:F217)/1000</f>
        <v>20.709743999999997</v>
      </c>
      <c r="G218" s="1">
        <f>AVERAGE(G208:G217)</f>
        <v>49.445323973875468</v>
      </c>
      <c r="H218" s="1">
        <f t="shared" ref="G218:H218" si="154">AVERAGE(H208:H217)/1000</f>
        <v>23.008525583999994</v>
      </c>
    </row>
    <row r="221" spans="2:60" x14ac:dyDescent="0.3">
      <c r="B221" t="s">
        <v>1</v>
      </c>
      <c r="C221" s="2" t="s">
        <v>19</v>
      </c>
      <c r="D221" s="4" t="s">
        <v>0</v>
      </c>
    </row>
    <row r="222" spans="2:60" x14ac:dyDescent="0.3">
      <c r="B222" s="5" t="s">
        <v>38</v>
      </c>
      <c r="C222" t="s">
        <v>11</v>
      </c>
      <c r="D222" t="s">
        <v>2</v>
      </c>
      <c r="E222" t="s">
        <v>4</v>
      </c>
      <c r="F222" t="s">
        <v>8</v>
      </c>
      <c r="G222" t="s">
        <v>9</v>
      </c>
      <c r="H222" t="s">
        <v>10</v>
      </c>
    </row>
    <row r="223" spans="2:60" x14ac:dyDescent="0.3">
      <c r="B223" t="s">
        <v>16</v>
      </c>
      <c r="C223">
        <v>1048576</v>
      </c>
      <c r="D223">
        <v>1</v>
      </c>
      <c r="E223">
        <v>1906029851</v>
      </c>
      <c r="F223">
        <f>(E223*1000000)/100000000</f>
        <v>19060298.510000002</v>
      </c>
      <c r="G223">
        <f>(C$223*1000)/F223</f>
        <v>55.013618986600008</v>
      </c>
      <c r="H223">
        <f>(1.111*F223)</f>
        <v>21175991.644610003</v>
      </c>
    </row>
    <row r="224" spans="2:60" x14ac:dyDescent="0.3">
      <c r="B224" t="s">
        <v>15</v>
      </c>
      <c r="C224">
        <v>1048592</v>
      </c>
      <c r="D224">
        <v>2</v>
      </c>
      <c r="E224">
        <v>1906029882</v>
      </c>
      <c r="F224">
        <f>(E224*1000000)/100000000</f>
        <v>19060298.82</v>
      </c>
      <c r="G224">
        <f t="shared" ref="G224:G232" si="155">(C$223*1000)/F224</f>
        <v>55.01361809184899</v>
      </c>
      <c r="H224">
        <f>(1.111*F224)</f>
        <v>21175991.989020001</v>
      </c>
    </row>
    <row r="225" spans="2:9" x14ac:dyDescent="0.3">
      <c r="B225" t="s">
        <v>14</v>
      </c>
      <c r="C225">
        <v>16</v>
      </c>
      <c r="D225">
        <v>3</v>
      </c>
      <c r="E225">
        <v>1906030133</v>
      </c>
      <c r="F225">
        <f t="shared" ref="F225:F232" si="156">(E225*1000000)/100000000</f>
        <v>19060301.329999998</v>
      </c>
      <c r="G225">
        <f t="shared" si="155"/>
        <v>55.013610847253069</v>
      </c>
      <c r="H225">
        <f t="shared" ref="H225:H232" si="157">(1.111*F225)</f>
        <v>21175994.777629998</v>
      </c>
    </row>
    <row r="226" spans="2:9" x14ac:dyDescent="0.3">
      <c r="B226" t="s">
        <v>17</v>
      </c>
      <c r="C226">
        <v>16</v>
      </c>
      <c r="D226">
        <v>4</v>
      </c>
      <c r="E226">
        <v>1906029893</v>
      </c>
      <c r="F226">
        <f t="shared" si="156"/>
        <v>19060298.93</v>
      </c>
      <c r="G226">
        <f t="shared" si="155"/>
        <v>55.013617774356703</v>
      </c>
      <c r="H226">
        <f t="shared" si="157"/>
        <v>21175992.111230001</v>
      </c>
    </row>
    <row r="227" spans="2:9" x14ac:dyDescent="0.3">
      <c r="B227" t="s">
        <v>13</v>
      </c>
      <c r="C227">
        <v>16</v>
      </c>
      <c r="D227">
        <v>5</v>
      </c>
      <c r="E227">
        <v>1906030031</v>
      </c>
      <c r="F227">
        <f t="shared" si="156"/>
        <v>19060300.309999999</v>
      </c>
      <c r="G227">
        <f t="shared" si="155"/>
        <v>55.013613791271901</v>
      </c>
      <c r="H227">
        <f t="shared" si="157"/>
        <v>21175993.644409999</v>
      </c>
    </row>
    <row r="228" spans="2:9" x14ac:dyDescent="0.3">
      <c r="B228" t="s">
        <v>12</v>
      </c>
      <c r="C228">
        <v>1048640</v>
      </c>
      <c r="D228">
        <v>6</v>
      </c>
      <c r="E228">
        <v>1906029595</v>
      </c>
      <c r="F228">
        <f t="shared" si="156"/>
        <v>19060295.949999999</v>
      </c>
      <c r="G228">
        <f t="shared" si="155"/>
        <v>55.013626375512814</v>
      </c>
      <c r="H228">
        <f t="shared" si="157"/>
        <v>21175988.800449997</v>
      </c>
    </row>
    <row r="229" spans="2:9" x14ac:dyDescent="0.3">
      <c r="D229">
        <v>7</v>
      </c>
      <c r="E229">
        <v>1906029967</v>
      </c>
      <c r="F229">
        <f t="shared" si="156"/>
        <v>19060299.670000002</v>
      </c>
      <c r="G229">
        <f t="shared" si="155"/>
        <v>55.013615638499552</v>
      </c>
      <c r="H229">
        <f t="shared" si="157"/>
        <v>21175992.933370002</v>
      </c>
    </row>
    <row r="230" spans="2:9" x14ac:dyDescent="0.3">
      <c r="D230">
        <v>8</v>
      </c>
      <c r="E230">
        <v>1906029789</v>
      </c>
      <c r="F230">
        <f t="shared" si="156"/>
        <v>19060297.890000001</v>
      </c>
      <c r="G230">
        <f t="shared" si="155"/>
        <v>55.013620776102151</v>
      </c>
      <c r="H230">
        <f t="shared" si="157"/>
        <v>21175990.955790002</v>
      </c>
    </row>
    <row r="231" spans="2:9" x14ac:dyDescent="0.3">
      <c r="D231">
        <v>9</v>
      </c>
      <c r="E231">
        <v>1906029797</v>
      </c>
      <c r="F231">
        <f t="shared" si="156"/>
        <v>19060297.969999999</v>
      </c>
      <c r="G231">
        <f t="shared" si="155"/>
        <v>55.013620545198648</v>
      </c>
      <c r="H231">
        <f t="shared" si="157"/>
        <v>21175991.044669997</v>
      </c>
    </row>
    <row r="232" spans="2:9" x14ac:dyDescent="0.3">
      <c r="D232">
        <v>10</v>
      </c>
      <c r="E232">
        <v>1906029557</v>
      </c>
      <c r="F232">
        <f t="shared" si="156"/>
        <v>19060295.57</v>
      </c>
      <c r="G232">
        <f t="shared" si="155"/>
        <v>55.013627472304719</v>
      </c>
      <c r="H232">
        <f t="shared" si="157"/>
        <v>21175988.37827</v>
      </c>
    </row>
    <row r="233" spans="2:9" x14ac:dyDescent="0.3">
      <c r="D233" s="1" t="s">
        <v>18</v>
      </c>
      <c r="E233" s="1">
        <f>AVERAGE(E223:E232)</f>
        <v>1906029849.5</v>
      </c>
      <c r="F233" s="1">
        <f>AVERAGE(F223:F232)/1000</f>
        <v>19060.298495000003</v>
      </c>
      <c r="G233" s="1">
        <f>AVERAGE(G223:G232)</f>
        <v>55.013619029894848</v>
      </c>
      <c r="H233" s="1">
        <f t="shared" ref="G233:H233" si="158">AVERAGE(H223:H232)/1000</f>
        <v>21175.991627944997</v>
      </c>
    </row>
    <row r="235" spans="2:9" x14ac:dyDescent="0.3">
      <c r="C235" s="3" t="s">
        <v>20</v>
      </c>
    </row>
    <row r="236" spans="2:9" x14ac:dyDescent="0.3">
      <c r="D236" t="s">
        <v>2</v>
      </c>
      <c r="E236" t="s">
        <v>4</v>
      </c>
      <c r="F236" t="s">
        <v>8</v>
      </c>
      <c r="G236" t="s">
        <v>9</v>
      </c>
      <c r="H236" t="s">
        <v>10</v>
      </c>
      <c r="I236" t="s">
        <v>22</v>
      </c>
    </row>
    <row r="237" spans="2:9" x14ac:dyDescent="0.3">
      <c r="D237">
        <v>1</v>
      </c>
      <c r="E237">
        <v>1919079756</v>
      </c>
      <c r="F237">
        <f>(E237*1000000)/100000000</f>
        <v>19190797.559999999</v>
      </c>
      <c r="G237">
        <f>(C$223*1000)/F237</f>
        <v>54.639521714594132</v>
      </c>
      <c r="H237">
        <f>(1.111*F237)</f>
        <v>21320976.089159999</v>
      </c>
      <c r="I237" t="s">
        <v>23</v>
      </c>
    </row>
    <row r="238" spans="2:9" x14ac:dyDescent="0.3">
      <c r="D238">
        <v>2</v>
      </c>
      <c r="E238">
        <v>1919079721</v>
      </c>
      <c r="F238">
        <f>(E238*1000000)/100000000</f>
        <v>19190797.210000001</v>
      </c>
      <c r="G238">
        <f t="shared" ref="G238:G246" si="159">(C$223*1000)/F238</f>
        <v>54.639522711104711</v>
      </c>
      <c r="H238">
        <f>(1.111*F238)</f>
        <v>21320975.700309999</v>
      </c>
      <c r="I238" t="s">
        <v>23</v>
      </c>
    </row>
    <row r="239" spans="2:9" x14ac:dyDescent="0.3">
      <c r="D239">
        <v>3</v>
      </c>
      <c r="E239">
        <v>1919079624</v>
      </c>
      <c r="F239">
        <f t="shared" ref="F239:F246" si="160">(E239*1000000)/100000000</f>
        <v>19190796.239999998</v>
      </c>
      <c r="G239">
        <f t="shared" si="159"/>
        <v>54.639525472862822</v>
      </c>
      <c r="H239">
        <f t="shared" ref="H239:H246" si="161">(1.111*F239)</f>
        <v>21320974.622639999</v>
      </c>
      <c r="I239" t="s">
        <v>23</v>
      </c>
    </row>
    <row r="240" spans="2:9" x14ac:dyDescent="0.3">
      <c r="D240">
        <v>4</v>
      </c>
      <c r="E240">
        <v>1919079587</v>
      </c>
      <c r="F240">
        <f t="shared" si="160"/>
        <v>19190795.870000001</v>
      </c>
      <c r="G240">
        <f t="shared" si="159"/>
        <v>54.639526526317013</v>
      </c>
      <c r="H240">
        <f t="shared" si="161"/>
        <v>21320974.211570002</v>
      </c>
      <c r="I240" t="s">
        <v>23</v>
      </c>
    </row>
    <row r="241" spans="4:9" x14ac:dyDescent="0.3">
      <c r="D241">
        <v>5</v>
      </c>
      <c r="E241">
        <v>1919080121</v>
      </c>
      <c r="F241">
        <f t="shared" si="160"/>
        <v>19190801.210000001</v>
      </c>
      <c r="G241">
        <f t="shared" si="159"/>
        <v>54.63951132241445</v>
      </c>
      <c r="H241">
        <f t="shared" si="161"/>
        <v>21320980.144310001</v>
      </c>
      <c r="I241" t="s">
        <v>23</v>
      </c>
    </row>
    <row r="242" spans="4:9" x14ac:dyDescent="0.3">
      <c r="D242">
        <v>6</v>
      </c>
      <c r="E242">
        <v>1919079831</v>
      </c>
      <c r="F242">
        <f t="shared" si="160"/>
        <v>19190798.309999999</v>
      </c>
      <c r="G242">
        <f t="shared" si="159"/>
        <v>54.639519579214422</v>
      </c>
      <c r="H242">
        <f t="shared" si="161"/>
        <v>21320976.92241</v>
      </c>
      <c r="I242" t="s">
        <v>23</v>
      </c>
    </row>
    <row r="243" spans="4:9" x14ac:dyDescent="0.3">
      <c r="D243">
        <v>7</v>
      </c>
      <c r="E243">
        <v>1919079823</v>
      </c>
      <c r="F243">
        <f t="shared" si="160"/>
        <v>19190798.23</v>
      </c>
      <c r="G243">
        <f t="shared" si="159"/>
        <v>54.639519806988247</v>
      </c>
      <c r="H243">
        <f t="shared" si="161"/>
        <v>21320976.833530001</v>
      </c>
      <c r="I243" t="s">
        <v>23</v>
      </c>
    </row>
    <row r="244" spans="4:9" x14ac:dyDescent="0.3">
      <c r="D244">
        <v>8</v>
      </c>
      <c r="E244">
        <v>1919079820</v>
      </c>
      <c r="F244">
        <f t="shared" si="160"/>
        <v>19190798.199999999</v>
      </c>
      <c r="G244">
        <f t="shared" si="159"/>
        <v>54.639519892403435</v>
      </c>
      <c r="H244">
        <f t="shared" si="161"/>
        <v>21320976.8002</v>
      </c>
      <c r="I244" t="s">
        <v>23</v>
      </c>
    </row>
    <row r="245" spans="4:9" x14ac:dyDescent="0.3">
      <c r="D245">
        <v>9</v>
      </c>
      <c r="E245">
        <v>1919079486</v>
      </c>
      <c r="F245">
        <f t="shared" si="160"/>
        <v>19190794.859999999</v>
      </c>
      <c r="G245">
        <f t="shared" si="159"/>
        <v>54.639529401962456</v>
      </c>
      <c r="H245">
        <f t="shared" si="161"/>
        <v>21320973.08946</v>
      </c>
      <c r="I245" t="s">
        <v>23</v>
      </c>
    </row>
    <row r="246" spans="4:9" x14ac:dyDescent="0.3">
      <c r="D246">
        <v>10</v>
      </c>
      <c r="E246">
        <v>1919079657</v>
      </c>
      <c r="F246">
        <f t="shared" si="160"/>
        <v>19190796.57</v>
      </c>
      <c r="G246">
        <f t="shared" si="159"/>
        <v>54.639524533295599</v>
      </c>
      <c r="H246">
        <f t="shared" si="161"/>
        <v>21320974.989270002</v>
      </c>
      <c r="I246" t="s">
        <v>23</v>
      </c>
    </row>
    <row r="247" spans="4:9" x14ac:dyDescent="0.3">
      <c r="D247" s="1" t="s">
        <v>18</v>
      </c>
      <c r="E247" s="1">
        <f>AVERAGE(E237:E246)</f>
        <v>1919079742.5999999</v>
      </c>
      <c r="F247" s="1">
        <f>AVERAGE(F237:F246)/1000</f>
        <v>19190.797425999997</v>
      </c>
      <c r="G247" s="1">
        <f>AVERAGE(G237:G246)</f>
        <v>54.639522096115726</v>
      </c>
      <c r="H247" s="1">
        <f>AVERAGE(H237:H246)/1000</f>
        <v>21320.975940286004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436B0051462D4D929865D11E20EEA8" ma:contentTypeVersion="11" ma:contentTypeDescription="Create a new document." ma:contentTypeScope="" ma:versionID="d4062547913fa743c25f4ba19ac9ea73">
  <xsd:schema xmlns:xsd="http://www.w3.org/2001/XMLSchema" xmlns:xs="http://www.w3.org/2001/XMLSchema" xmlns:p="http://schemas.microsoft.com/office/2006/metadata/properties" xmlns:ns3="142070b3-0707-4748-b63e-f7863282330c" xmlns:ns4="dd4a25c7-9d02-48df-b944-2c9bc5908b45" targetNamespace="http://schemas.microsoft.com/office/2006/metadata/properties" ma:root="true" ma:fieldsID="9231c4d26a25dbd6df979917b007ee9a" ns3:_="" ns4:_="">
    <xsd:import namespace="142070b3-0707-4748-b63e-f7863282330c"/>
    <xsd:import namespace="dd4a25c7-9d02-48df-b944-2c9bc5908b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070b3-0707-4748-b63e-f78632823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a25c7-9d02-48df-b944-2c9bc5908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2070b3-0707-4748-b63e-f7863282330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07EB5C-0B23-45B0-8769-0CFEB679AC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070b3-0707-4748-b63e-f7863282330c"/>
    <ds:schemaRef ds:uri="dd4a25c7-9d02-48df-b944-2c9bc5908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EAE3B-FF5C-44BE-8694-F1C98CB12D37}">
  <ds:schemaRefs>
    <ds:schemaRef ds:uri="142070b3-0707-4748-b63e-f7863282330c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dd4a25c7-9d02-48df-b944-2c9bc5908b4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25784B3-C196-4AB8-9AC2-FCB8A1590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Rosales</dc:creator>
  <cp:lastModifiedBy>Michael Rosales</cp:lastModifiedBy>
  <dcterms:created xsi:type="dcterms:W3CDTF">2024-12-08T03:21:59Z</dcterms:created>
  <dcterms:modified xsi:type="dcterms:W3CDTF">2024-12-08T22:41:33Z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0x010100FE436B0051462D4D929865D11E20EEA8</vt:lpwstr>
  </property>
</Properties>
</file>