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os\UNI\UNI 4R CURS\TFG\"/>
    </mc:Choice>
  </mc:AlternateContent>
  <xr:revisionPtr revIDLastSave="0" documentId="13_ncr:1_{4571563D-63C1-4FD8-8B97-B103754ED68A}" xr6:coauthVersionLast="45" xr6:coauthVersionMax="45" xr10:uidLastSave="{00000000-0000-0000-0000-000000000000}"/>
  <bookViews>
    <workbookView xWindow="-15030" yWindow="3120" windowWidth="27000" windowHeight="142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34" i="1"/>
  <c r="F35" i="1"/>
  <c r="E41" i="1" l="1"/>
  <c r="K4" i="1" l="1"/>
  <c r="K6" i="1" l="1"/>
  <c r="K5" i="1"/>
  <c r="K7" i="1" l="1"/>
  <c r="K12" i="1" s="1"/>
  <c r="K13" i="1" s="1"/>
  <c r="K14" i="1" s="1"/>
</calcChain>
</file>

<file path=xl/sharedStrings.xml><?xml version="1.0" encoding="utf-8"?>
<sst xmlns="http://schemas.openxmlformats.org/spreadsheetml/2006/main" count="57" uniqueCount="47">
  <si>
    <r>
      <t>C</t>
    </r>
    <r>
      <rPr>
        <b/>
        <sz val="12"/>
        <color rgb="FF000000"/>
        <rFont val="Times New Roman"/>
        <family val="1"/>
      </rPr>
      <t>antidad</t>
    </r>
  </si>
  <si>
    <t>Componentes</t>
  </si>
  <si>
    <t>Precio</t>
  </si>
  <si>
    <t>Kobuki Base</t>
  </si>
  <si>
    <t>Raspberry Pi 3B+</t>
  </si>
  <si>
    <t>Láser YDLIDAR X4</t>
  </si>
  <si>
    <t>Parallax 28015</t>
  </si>
  <si>
    <t>Conversor DCDC 12V a 24V</t>
  </si>
  <si>
    <t>Conversor DCDC 12V a 5V 3A</t>
  </si>
  <si>
    <t>Cantidad</t>
  </si>
  <si>
    <t>Cableado</t>
  </si>
  <si>
    <t>Cable USB a Micro USB 0,6m</t>
  </si>
  <si>
    <t>Cable Ethernet RJ45</t>
  </si>
  <si>
    <t>Cable USB B a USB A</t>
  </si>
  <si>
    <t>Adaptador Molex 0430250200</t>
  </si>
  <si>
    <t>Adaptador Molex 0462355002</t>
  </si>
  <si>
    <t>Estructura</t>
  </si>
  <si>
    <t>ASM-RFID.03</t>
  </si>
  <si>
    <t>PENC-90400-AL239005.01</t>
  </si>
  <si>
    <t>PENC-90403-AL239005.01</t>
  </si>
  <si>
    <t>Tornillería</t>
  </si>
  <si>
    <t>PNBS-WSH-D127B-M3-A2</t>
  </si>
  <si>
    <t>PNBS-WSH-D127B-M4-A2</t>
  </si>
  <si>
    <t>PNBS-NUT-D934-M03-A2</t>
  </si>
  <si>
    <t>PNBS-STF-MF-M2x4x15-MS</t>
  </si>
  <si>
    <t>PNBS-SCR-D912-M4x8-A2</t>
  </si>
  <si>
    <t>Notificaciones</t>
  </si>
  <si>
    <t>Tira leds WS2812B</t>
  </si>
  <si>
    <t>Total:</t>
  </si>
  <si>
    <t>Presupuesto de ejecución Material (PEM)</t>
  </si>
  <si>
    <t>Presupuesto de ejecución por contrata (PEC)</t>
  </si>
  <si>
    <t>Presupuesto de ejecución material</t>
  </si>
  <si>
    <t>Gastos generales (16%)</t>
  </si>
  <si>
    <t>Beneficio industrial del contratista (6%)</t>
  </si>
  <si>
    <t>Presupuesto de ejecución por contrata</t>
  </si>
  <si>
    <t>Impuesto valor añadido (IVA, 21%)</t>
  </si>
  <si>
    <t>Presupuesto total</t>
  </si>
  <si>
    <t>Cable RF</t>
  </si>
  <si>
    <t>AdvanReader 160</t>
  </si>
  <si>
    <t>Advantenna SP11</t>
  </si>
  <si>
    <t>Mano de obra</t>
  </si>
  <si>
    <t>Coste de ingeniería</t>
  </si>
  <si>
    <t>Coste de montaje</t>
  </si>
  <si>
    <t>No se contempla, puesto que no se trata de un producto acabado</t>
  </si>
  <si>
    <t>ASM-Laser-RPLIDAR.01</t>
  </si>
  <si>
    <t>8h*5dias*4semanas*1,5meses*25 €/hora brutos</t>
  </si>
  <si>
    <t>8h*25€/h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</si>
</sst>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8" formatCode="#,##0.0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6" fontId="4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6" fontId="1" fillId="3" borderId="0" xfId="0" applyNumberFormat="1" applyFont="1" applyFill="1" applyAlignment="1">
      <alignment horizontal="center" vertical="center"/>
    </xf>
    <xf numFmtId="0" fontId="0" fillId="0" borderId="0" xfId="0" applyAlignment="1"/>
    <xf numFmtId="8" fontId="4" fillId="3" borderId="0" xfId="0" applyNumberFormat="1" applyFont="1" applyFill="1" applyAlignment="1">
      <alignment horizontal="center" vertical="center"/>
    </xf>
    <xf numFmtId="0" fontId="6" fillId="4" borderId="0" xfId="1"/>
    <xf numFmtId="0" fontId="6" fillId="4" borderId="1" xfId="1" applyBorder="1" applyAlignment="1">
      <alignment vertical="center"/>
    </xf>
    <xf numFmtId="6" fontId="6" fillId="4" borderId="2" xfId="1" applyNumberFormat="1" applyBorder="1" applyAlignment="1">
      <alignment vertical="center"/>
    </xf>
    <xf numFmtId="0" fontId="6" fillId="4" borderId="3" xfId="1" applyBorder="1" applyAlignment="1">
      <alignment vertical="center"/>
    </xf>
    <xf numFmtId="6" fontId="6" fillId="4" borderId="4" xfId="1" applyNumberFormat="1" applyBorder="1" applyAlignment="1">
      <alignment vertical="center"/>
    </xf>
    <xf numFmtId="0" fontId="6" fillId="4" borderId="1" xfId="1" applyBorder="1" applyAlignment="1">
      <alignment vertical="center" wrapText="1"/>
    </xf>
    <xf numFmtId="6" fontId="6" fillId="4" borderId="2" xfId="1" applyNumberFormat="1" applyBorder="1" applyAlignment="1">
      <alignment vertical="center" wrapText="1"/>
    </xf>
    <xf numFmtId="0" fontId="6" fillId="4" borderId="3" xfId="1" applyBorder="1" applyAlignment="1">
      <alignment vertical="center" wrapText="1"/>
    </xf>
    <xf numFmtId="6" fontId="6" fillId="4" borderId="4" xfId="1" applyNumberForma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0" xfId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8" fontId="4" fillId="3" borderId="0" xfId="0" applyNumberFormat="1" applyFont="1" applyFill="1" applyAlignment="1">
      <alignment horizontal="center" vertical="center" wrapText="1"/>
    </xf>
    <xf numFmtId="0" fontId="0" fillId="0" borderId="0" xfId="0" applyFont="1"/>
    <xf numFmtId="168" fontId="4" fillId="0" borderId="0" xfId="0" applyNumberFormat="1" applyFont="1" applyAlignment="1">
      <alignment horizontal="center" vertical="center" wrapText="1"/>
    </xf>
    <xf numFmtId="168" fontId="4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41"/>
  <sheetViews>
    <sheetView tabSelected="1" topLeftCell="B1" workbookViewId="0">
      <selection activeCell="H28" sqref="H28"/>
    </sheetView>
  </sheetViews>
  <sheetFormatPr baseColWidth="10" defaultColWidth="9.140625" defaultRowHeight="15" x14ac:dyDescent="0.25"/>
  <cols>
    <col min="3" max="3" width="7.5703125" customWidth="1"/>
    <col min="4" max="4" width="18.140625" customWidth="1"/>
    <col min="5" max="5" width="28.85546875" customWidth="1"/>
    <col min="6" max="6" width="13" customWidth="1"/>
    <col min="9" max="9" width="7.140625" customWidth="1"/>
    <col min="10" max="10" width="39.28515625" customWidth="1"/>
    <col min="11" max="11" width="19" customWidth="1"/>
    <col min="12" max="12" width="9.85546875" customWidth="1"/>
  </cols>
  <sheetData>
    <row r="2" spans="4:12" ht="18.75" x14ac:dyDescent="0.3">
      <c r="D2" s="24" t="s">
        <v>29</v>
      </c>
      <c r="E2" s="25"/>
      <c r="F2" s="25"/>
      <c r="J2" s="26" t="s">
        <v>30</v>
      </c>
      <c r="K2" s="26"/>
      <c r="L2" s="13"/>
    </row>
    <row r="3" spans="4:12" ht="15.75" thickBot="1" x14ac:dyDescent="0.3">
      <c r="J3" s="15"/>
      <c r="K3" s="15"/>
    </row>
    <row r="4" spans="4:12" ht="16.5" thickBot="1" x14ac:dyDescent="0.3">
      <c r="D4" s="1" t="s">
        <v>0</v>
      </c>
      <c r="E4" s="2" t="s">
        <v>1</v>
      </c>
      <c r="F4" s="2" t="s">
        <v>2</v>
      </c>
      <c r="J4" s="16" t="s">
        <v>31</v>
      </c>
      <c r="K4" s="17">
        <f>F35</f>
        <v>2253.1499999999996</v>
      </c>
    </row>
    <row r="5" spans="4:12" ht="16.5" thickBot="1" x14ac:dyDescent="0.3">
      <c r="D5" s="3">
        <v>1</v>
      </c>
      <c r="E5" s="4" t="s">
        <v>3</v>
      </c>
      <c r="F5" s="5">
        <v>499</v>
      </c>
      <c r="J5" s="18" t="s">
        <v>32</v>
      </c>
      <c r="K5" s="19">
        <f>K4*0.16</f>
        <v>360.50399999999996</v>
      </c>
    </row>
    <row r="6" spans="4:12" ht="16.5" thickBot="1" x14ac:dyDescent="0.3">
      <c r="D6" s="6">
        <v>1</v>
      </c>
      <c r="E6" s="7" t="s">
        <v>4</v>
      </c>
      <c r="F6" s="8">
        <v>35</v>
      </c>
      <c r="J6" s="18" t="s">
        <v>33</v>
      </c>
      <c r="K6" s="19">
        <f>K4*0.06</f>
        <v>135.18899999999996</v>
      </c>
    </row>
    <row r="7" spans="4:12" ht="16.5" thickBot="1" x14ac:dyDescent="0.3">
      <c r="D7" s="3">
        <v>1</v>
      </c>
      <c r="E7" s="4" t="s">
        <v>5</v>
      </c>
      <c r="F7" s="5">
        <v>90</v>
      </c>
      <c r="J7" s="18" t="s">
        <v>34</v>
      </c>
      <c r="K7" s="19">
        <f>SUM(K4:K6)</f>
        <v>2748.8429999999994</v>
      </c>
    </row>
    <row r="8" spans="4:12" ht="15.75" x14ac:dyDescent="0.25">
      <c r="D8" s="6">
        <v>1</v>
      </c>
      <c r="E8" s="7" t="s">
        <v>6</v>
      </c>
      <c r="F8" s="8">
        <v>27</v>
      </c>
    </row>
    <row r="9" spans="4:12" ht="15.75" x14ac:dyDescent="0.25">
      <c r="D9" s="3">
        <v>1</v>
      </c>
      <c r="E9" s="4" t="s">
        <v>38</v>
      </c>
      <c r="F9" s="5">
        <v>785</v>
      </c>
    </row>
    <row r="10" spans="4:12" ht="15.75" x14ac:dyDescent="0.25">
      <c r="D10" s="6">
        <v>4</v>
      </c>
      <c r="E10" s="7" t="s">
        <v>39</v>
      </c>
      <c r="F10" s="8">
        <f>4*70</f>
        <v>280</v>
      </c>
      <c r="J10" s="26" t="s">
        <v>36</v>
      </c>
      <c r="K10" s="26"/>
    </row>
    <row r="11" spans="4:12" ht="16.5" thickBot="1" x14ac:dyDescent="0.3">
      <c r="D11" s="3">
        <v>1</v>
      </c>
      <c r="E11" s="4" t="s">
        <v>7</v>
      </c>
      <c r="F11" s="5">
        <v>21</v>
      </c>
      <c r="J11" s="15"/>
      <c r="K11" s="15"/>
    </row>
    <row r="12" spans="4:12" ht="16.5" thickBot="1" x14ac:dyDescent="0.3">
      <c r="D12" s="6">
        <v>1</v>
      </c>
      <c r="E12" s="7" t="s">
        <v>8</v>
      </c>
      <c r="F12" s="8">
        <v>2</v>
      </c>
      <c r="J12" s="20" t="s">
        <v>34</v>
      </c>
      <c r="K12" s="21">
        <f>K7</f>
        <v>2748.8429999999994</v>
      </c>
    </row>
    <row r="13" spans="4:12" ht="16.5" thickBot="1" x14ac:dyDescent="0.3">
      <c r="D13" s="2" t="s">
        <v>9</v>
      </c>
      <c r="E13" s="2" t="s">
        <v>10</v>
      </c>
      <c r="F13" s="2" t="s">
        <v>2</v>
      </c>
      <c r="J13" s="22" t="s">
        <v>35</v>
      </c>
      <c r="K13" s="23">
        <f>K12*0.21</f>
        <v>577.25702999999987</v>
      </c>
    </row>
    <row r="14" spans="4:12" ht="16.5" thickBot="1" x14ac:dyDescent="0.3">
      <c r="D14" s="6">
        <v>4</v>
      </c>
      <c r="E14" s="7" t="s">
        <v>37</v>
      </c>
      <c r="F14" s="9">
        <v>8.5</v>
      </c>
      <c r="J14" s="22" t="s">
        <v>36</v>
      </c>
      <c r="K14" s="23">
        <f>SUM(K12:K13)</f>
        <v>3326.1000299999992</v>
      </c>
    </row>
    <row r="15" spans="4:12" ht="15.75" x14ac:dyDescent="0.25">
      <c r="D15" s="3">
        <v>2</v>
      </c>
      <c r="E15" s="4" t="s">
        <v>11</v>
      </c>
      <c r="F15" s="14">
        <v>2.6</v>
      </c>
    </row>
    <row r="16" spans="4:12" ht="15.75" x14ac:dyDescent="0.25">
      <c r="D16" s="6">
        <v>1</v>
      </c>
      <c r="E16" s="7" t="s">
        <v>12</v>
      </c>
      <c r="F16" s="8">
        <v>1</v>
      </c>
      <c r="J16" t="s">
        <v>43</v>
      </c>
    </row>
    <row r="17" spans="4:9" ht="15.75" x14ac:dyDescent="0.25">
      <c r="D17" s="3">
        <v>1</v>
      </c>
      <c r="E17" s="4" t="s">
        <v>13</v>
      </c>
      <c r="F17" s="5">
        <v>8</v>
      </c>
    </row>
    <row r="18" spans="4:9" ht="15.75" x14ac:dyDescent="0.25">
      <c r="D18" s="6">
        <v>3</v>
      </c>
      <c r="E18" s="7" t="s">
        <v>14</v>
      </c>
      <c r="F18" s="9">
        <v>0.9</v>
      </c>
    </row>
    <row r="19" spans="4:9" ht="15.75" x14ac:dyDescent="0.25">
      <c r="D19" s="3">
        <v>6</v>
      </c>
      <c r="E19" s="4" t="s">
        <v>15</v>
      </c>
      <c r="F19" s="14">
        <v>1.8</v>
      </c>
    </row>
    <row r="20" spans="4:9" ht="15.75" x14ac:dyDescent="0.25">
      <c r="D20" s="2" t="s">
        <v>9</v>
      </c>
      <c r="E20" s="2" t="s">
        <v>16</v>
      </c>
      <c r="F20" s="2" t="s">
        <v>2</v>
      </c>
    </row>
    <row r="21" spans="4:9" ht="15.75" x14ac:dyDescent="0.25">
      <c r="D21" s="27">
        <v>1</v>
      </c>
      <c r="E21" s="30" t="s">
        <v>17</v>
      </c>
      <c r="F21" s="33">
        <v>139.25</v>
      </c>
    </row>
    <row r="22" spans="4:9" ht="15.75" x14ac:dyDescent="0.25">
      <c r="D22" s="28">
        <v>1</v>
      </c>
      <c r="E22" s="29" t="s">
        <v>18</v>
      </c>
      <c r="F22" s="34">
        <v>60</v>
      </c>
    </row>
    <row r="23" spans="4:9" ht="15.75" x14ac:dyDescent="0.25">
      <c r="D23" s="27">
        <v>1</v>
      </c>
      <c r="E23" s="30" t="s">
        <v>19</v>
      </c>
      <c r="F23" s="33">
        <v>47.5</v>
      </c>
    </row>
    <row r="24" spans="4:9" ht="15.75" x14ac:dyDescent="0.25">
      <c r="D24" s="28">
        <v>1</v>
      </c>
      <c r="E24" s="29" t="s">
        <v>44</v>
      </c>
      <c r="F24" s="34">
        <v>17.5</v>
      </c>
    </row>
    <row r="25" spans="4:9" ht="15.75" x14ac:dyDescent="0.25">
      <c r="D25" s="2" t="s">
        <v>9</v>
      </c>
      <c r="E25" s="2" t="s">
        <v>20</v>
      </c>
      <c r="F25" s="2" t="s">
        <v>2</v>
      </c>
    </row>
    <row r="26" spans="4:9" ht="15.75" customHeight="1" x14ac:dyDescent="0.25">
      <c r="D26" s="27">
        <v>4</v>
      </c>
      <c r="E26" s="30" t="s">
        <v>24</v>
      </c>
      <c r="F26" s="37">
        <v>2</v>
      </c>
      <c r="I26" s="32"/>
    </row>
    <row r="27" spans="4:9" ht="15.75" x14ac:dyDescent="0.25">
      <c r="D27" s="28">
        <v>4</v>
      </c>
      <c r="E27" s="29" t="s">
        <v>21</v>
      </c>
      <c r="F27" s="31">
        <v>4.0000000000000001E-3</v>
      </c>
    </row>
    <row r="28" spans="4:9" ht="15.75" x14ac:dyDescent="0.25">
      <c r="D28" s="35">
        <v>4</v>
      </c>
      <c r="E28" s="30" t="s">
        <v>23</v>
      </c>
      <c r="F28" s="36">
        <v>1.2E-2</v>
      </c>
    </row>
    <row r="29" spans="4:9" ht="15.75" x14ac:dyDescent="0.25">
      <c r="D29" s="28">
        <v>4</v>
      </c>
      <c r="E29" s="29" t="s">
        <v>25</v>
      </c>
      <c r="F29" s="31">
        <v>0.08</v>
      </c>
    </row>
    <row r="30" spans="4:9" ht="15.75" x14ac:dyDescent="0.25">
      <c r="D30" s="35">
        <v>4</v>
      </c>
      <c r="E30" s="30" t="s">
        <v>22</v>
      </c>
      <c r="F30" s="36">
        <v>4.0000000000000001E-3</v>
      </c>
    </row>
    <row r="31" spans="4:9" ht="15.75" x14ac:dyDescent="0.25">
      <c r="D31" s="2" t="s">
        <v>9</v>
      </c>
      <c r="E31" s="2" t="s">
        <v>26</v>
      </c>
      <c r="F31" s="2" t="s">
        <v>2</v>
      </c>
    </row>
    <row r="32" spans="4:9" ht="15.75" x14ac:dyDescent="0.25">
      <c r="D32" s="6">
        <v>1</v>
      </c>
      <c r="E32" s="7" t="s">
        <v>27</v>
      </c>
      <c r="F32" s="8">
        <v>25</v>
      </c>
    </row>
    <row r="33" spans="3:8" ht="15.75" x14ac:dyDescent="0.25">
      <c r="D33" s="2"/>
      <c r="E33" s="2" t="s">
        <v>40</v>
      </c>
      <c r="F33" s="2" t="s">
        <v>2</v>
      </c>
    </row>
    <row r="34" spans="3:8" ht="15.75" x14ac:dyDescent="0.25">
      <c r="D34" s="6">
        <v>1</v>
      </c>
      <c r="E34" s="7" t="s">
        <v>42</v>
      </c>
      <c r="F34" s="8">
        <f>8*25</f>
        <v>200</v>
      </c>
      <c r="H34" t="s">
        <v>46</v>
      </c>
    </row>
    <row r="35" spans="3:8" ht="15.75" x14ac:dyDescent="0.25">
      <c r="D35" s="10"/>
      <c r="E35" s="11" t="s">
        <v>28</v>
      </c>
      <c r="F35" s="12">
        <f>SUM(F5:F12,F14:F19,F21:F24,F26:F30,F32,F34:F34)</f>
        <v>2253.1499999999996</v>
      </c>
    </row>
    <row r="41" spans="3:8" ht="15.75" x14ac:dyDescent="0.25">
      <c r="C41" s="3"/>
      <c r="D41" s="4" t="s">
        <v>41</v>
      </c>
      <c r="E41" s="12">
        <f>8*5*4*1.5*25</f>
        <v>6000</v>
      </c>
      <c r="G41" t="s">
        <v>45</v>
      </c>
    </row>
  </sheetData>
  <mergeCells count="3">
    <mergeCell ref="D2:F2"/>
    <mergeCell ref="J2:K2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Hernández</dc:creator>
  <cp:lastModifiedBy>Lluis Hernández</cp:lastModifiedBy>
  <dcterms:created xsi:type="dcterms:W3CDTF">2015-06-05T18:19:34Z</dcterms:created>
  <dcterms:modified xsi:type="dcterms:W3CDTF">2020-06-13T12:11:53Z</dcterms:modified>
</cp:coreProperties>
</file>