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os\UNI\UNI 4R CURS\TFG\TFG-RFID_Robot\Pruebas Entorno y Altura\1. Prueba de entorno\"/>
    </mc:Choice>
  </mc:AlternateContent>
  <xr:revisionPtr revIDLastSave="0" documentId="13_ncr:1_{E48124DE-66D9-42E0-84DD-1953D44C64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4" i="1" l="1"/>
  <c r="K53" i="1"/>
  <c r="K52" i="1"/>
  <c r="K51" i="1"/>
  <c r="K5" i="1"/>
  <c r="K15" i="1"/>
  <c r="K30" i="1"/>
  <c r="K91" i="1" l="1"/>
  <c r="K89" i="1"/>
  <c r="K90" i="1"/>
  <c r="K88" i="1"/>
  <c r="K76" i="1" l="1"/>
  <c r="K77" i="1"/>
  <c r="K78" i="1"/>
  <c r="K75" i="1"/>
  <c r="K83" i="1"/>
  <c r="K84" i="1"/>
  <c r="K85" i="1"/>
  <c r="K82" i="1"/>
  <c r="D88" i="1"/>
  <c r="F88" i="1"/>
  <c r="E88" i="1"/>
  <c r="D95" i="1"/>
  <c r="D79" i="1"/>
  <c r="K86" i="1" l="1"/>
  <c r="K79" i="1"/>
  <c r="D72" i="1"/>
  <c r="F72" i="1"/>
  <c r="E72" i="1"/>
  <c r="G32" i="1" l="1"/>
  <c r="F32" i="1"/>
  <c r="E32" i="1"/>
  <c r="D32" i="1"/>
  <c r="E17" i="1"/>
  <c r="F17" i="1"/>
  <c r="G17" i="1"/>
  <c r="D17" i="1"/>
  <c r="E7" i="1"/>
  <c r="F7" i="1"/>
  <c r="G7" i="1"/>
  <c r="D7" i="1"/>
  <c r="E8" i="1"/>
  <c r="F8" i="1"/>
  <c r="G8" i="1"/>
  <c r="D8" i="1"/>
  <c r="G33" i="1" l="1"/>
  <c r="F33" i="1"/>
  <c r="E33" i="1"/>
  <c r="D33" i="1"/>
  <c r="G18" i="1"/>
  <c r="F18" i="1"/>
  <c r="E18" i="1"/>
  <c r="D18" i="1"/>
  <c r="F24" i="1" l="1"/>
  <c r="G24" i="1"/>
  <c r="E24" i="1"/>
  <c r="D24" i="1"/>
  <c r="F23" i="1"/>
  <c r="G23" i="1"/>
  <c r="E23" i="1"/>
  <c r="D23" i="1"/>
  <c r="K23" i="1" s="1"/>
  <c r="F60" i="1" l="1"/>
  <c r="G60" i="1"/>
  <c r="E60" i="1"/>
  <c r="D60" i="1"/>
  <c r="F51" i="1"/>
  <c r="G51" i="1"/>
  <c r="E51" i="1"/>
  <c r="D51" i="1"/>
  <c r="F38" i="1"/>
  <c r="K55" i="1" l="1"/>
  <c r="G38" i="1"/>
  <c r="E38" i="1"/>
  <c r="D38" i="1"/>
  <c r="D39" i="1"/>
  <c r="E39" i="1"/>
  <c r="G39" i="1"/>
  <c r="F39" i="1"/>
  <c r="K38" i="1" l="1"/>
</calcChain>
</file>

<file path=xl/sharedStrings.xml><?xml version="1.0" encoding="utf-8"?>
<sst xmlns="http://schemas.openxmlformats.org/spreadsheetml/2006/main" count="115" uniqueCount="52">
  <si>
    <t>PRUEBA\CONFIGURACIÓN</t>
  </si>
  <si>
    <t>CUADRADA</t>
  </si>
  <si>
    <t>2 INCLINADAS</t>
  </si>
  <si>
    <t>ROMBOIDAL</t>
  </si>
  <si>
    <t>PUERTO\CONFIGURACIÓN</t>
  </si>
  <si>
    <t>RESULTADO 1</t>
  </si>
  <si>
    <t>RESULTADO 2</t>
  </si>
  <si>
    <t>RESULTADO 2.1</t>
  </si>
  <si>
    <t>MEJORA RESPECTO AL RESULTADO 2</t>
  </si>
  <si>
    <t>RESULTADO 2.2- PRUEBA 1</t>
  </si>
  <si>
    <t>RESULTADO 2.2- PRUEBA 2</t>
  </si>
  <si>
    <t xml:space="preserve"> ORIGINAL</t>
  </si>
  <si>
    <t>suma</t>
  </si>
  <si>
    <t>promedios:</t>
  </si>
  <si>
    <t>puerto 1</t>
  </si>
  <si>
    <t>puerto 2</t>
  </si>
  <si>
    <t>puerto 3</t>
  </si>
  <si>
    <t>puerto 4</t>
  </si>
  <si>
    <t>suma:</t>
  </si>
  <si>
    <t>MEJORA RESPECTO AL RESULTADO 1</t>
  </si>
  <si>
    <t>promedio</t>
  </si>
  <si>
    <t>desv. Estandar</t>
  </si>
  <si>
    <t>Promedio</t>
  </si>
  <si>
    <t>derecha</t>
  </si>
  <si>
    <t>izquierda</t>
  </si>
  <si>
    <t>POR DIRECCION</t>
  </si>
  <si>
    <t>FRONTAL</t>
  </si>
  <si>
    <t>TRASERA</t>
  </si>
  <si>
    <t>DERECHA</t>
  </si>
  <si>
    <t>IZQUIERDA</t>
  </si>
  <si>
    <t>frontal</t>
  </si>
  <si>
    <t>trasera</t>
  </si>
  <si>
    <t>POR PUERTO</t>
  </si>
  <si>
    <t>(sin rombo)</t>
  </si>
  <si>
    <t>(rombo)</t>
  </si>
  <si>
    <t>tras. Izq.</t>
  </si>
  <si>
    <t>tras. der.</t>
  </si>
  <si>
    <t>front. der.</t>
  </si>
  <si>
    <t>front. Izq.</t>
  </si>
  <si>
    <t>FRONTAL DERECHA</t>
  </si>
  <si>
    <t>TRASERA IZQUIERDA</t>
  </si>
  <si>
    <t>TRASERA DERECHA</t>
  </si>
  <si>
    <t>FRONTAL IZQUIERDA</t>
  </si>
  <si>
    <t>RESULTADO 2.2- ITERACIÓN 2</t>
  </si>
  <si>
    <t>RESULTADO 2.2- ITERACIÓN 1</t>
  </si>
  <si>
    <t>Promedios:</t>
  </si>
  <si>
    <t>Original</t>
  </si>
  <si>
    <t>Cuadrada</t>
  </si>
  <si>
    <t>Romboidal</t>
  </si>
  <si>
    <t>Desv. Estándar:</t>
  </si>
  <si>
    <t>Inclinada</t>
  </si>
  <si>
    <t>INCLINADA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</si>
</sst>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6" borderId="15" applyNumberFormat="0" applyAlignment="0" applyProtection="0"/>
  </cellStyleXfs>
  <cellXfs count="5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0" fontId="1" fillId="3" borderId="2" xfId="0" applyNumberFormat="1" applyFont="1" applyFill="1" applyBorder="1" applyAlignment="1">
      <alignment horizontal="center"/>
    </xf>
    <xf numFmtId="10" fontId="1" fillId="3" borderId="3" xfId="0" applyNumberFormat="1" applyFont="1" applyFill="1" applyBorder="1" applyAlignment="1">
      <alignment horizontal="center"/>
    </xf>
    <xf numFmtId="10" fontId="1" fillId="3" borderId="4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  <xf numFmtId="10" fontId="1" fillId="5" borderId="4" xfId="0" applyNumberFormat="1" applyFont="1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0" xfId="0" applyFont="1" applyBorder="1"/>
    <xf numFmtId="0" fontId="0" fillId="0" borderId="0" xfId="0" applyBorder="1"/>
    <xf numFmtId="0" fontId="0" fillId="0" borderId="9" xfId="0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0" fillId="0" borderId="13" xfId="0" applyBorder="1"/>
    <xf numFmtId="0" fontId="0" fillId="0" borderId="14" xfId="0" applyBorder="1"/>
    <xf numFmtId="0" fontId="2" fillId="4" borderId="1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0" fontId="1" fillId="0" borderId="0" xfId="0" applyNumberFormat="1" applyFont="1" applyBorder="1"/>
    <xf numFmtId="10" fontId="1" fillId="0" borderId="13" xfId="0" applyNumberFormat="1" applyFont="1" applyBorder="1"/>
    <xf numFmtId="0" fontId="4" fillId="6" borderId="15" xfId="1" applyBorder="1"/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0" fontId="0" fillId="3" borderId="3" xfId="0" applyNumberFormat="1" applyFill="1" applyBorder="1" applyAlignment="1">
      <alignment horizontal="center"/>
    </xf>
    <xf numFmtId="10" fontId="0" fillId="3" borderId="4" xfId="0" applyNumberFormat="1" applyFill="1" applyBorder="1" applyAlignment="1">
      <alignment horizontal="center"/>
    </xf>
    <xf numFmtId="10" fontId="4" fillId="6" borderId="15" xfId="1" applyNumberFormat="1" applyBorder="1"/>
    <xf numFmtId="10" fontId="4" fillId="6" borderId="16" xfId="1" applyNumberFormat="1" applyBorder="1"/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0" fontId="1" fillId="3" borderId="2" xfId="0" applyNumberFormat="1" applyFont="1" applyFill="1" applyBorder="1" applyAlignment="1">
      <alignment horizontal="center"/>
    </xf>
    <xf numFmtId="10" fontId="1" fillId="3" borderId="3" xfId="0" applyNumberFormat="1" applyFont="1" applyFill="1" applyBorder="1" applyAlignment="1">
      <alignment horizontal="center"/>
    </xf>
    <xf numFmtId="10" fontId="1" fillId="3" borderId="4" xfId="0" applyNumberFormat="1" applyFont="1" applyFill="1" applyBorder="1" applyAlignment="1">
      <alignment horizontal="center"/>
    </xf>
    <xf numFmtId="0" fontId="1" fillId="0" borderId="0" xfId="0" applyFont="1" applyBorder="1"/>
    <xf numFmtId="10" fontId="1" fillId="0" borderId="0" xfId="0" applyNumberFormat="1" applyFont="1" applyBorder="1"/>
    <xf numFmtId="0" fontId="0" fillId="0" borderId="8" xfId="0" applyBorder="1"/>
    <xf numFmtId="0" fontId="6" fillId="6" borderId="15" xfId="1" applyFont="1" applyBorder="1"/>
    <xf numFmtId="10" fontId="6" fillId="6" borderId="15" xfId="1" applyNumberFormat="1" applyFont="1" applyBorder="1"/>
    <xf numFmtId="0" fontId="4" fillId="6" borderId="15" xfId="1"/>
    <xf numFmtId="164" fontId="4" fillId="6" borderId="15" xfId="1" applyNumberFormat="1"/>
    <xf numFmtId="0" fontId="2" fillId="2" borderId="3" xfId="0" applyFont="1" applyFill="1" applyBorder="1" applyAlignment="1">
      <alignment horizontal="center"/>
    </xf>
    <xf numFmtId="10" fontId="1" fillId="0" borderId="1" xfId="0" applyNumberFormat="1" applyFont="1" applyBorder="1"/>
    <xf numFmtId="0" fontId="1" fillId="0" borderId="18" xfId="0" applyFont="1" applyBorder="1"/>
    <xf numFmtId="0" fontId="2" fillId="4" borderId="3" xfId="0" applyFont="1" applyFill="1" applyBorder="1" applyAlignment="1">
      <alignment horizontal="center"/>
    </xf>
    <xf numFmtId="0" fontId="0" fillId="0" borderId="17" xfId="0" applyBorder="1"/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Porcentajes 2.2 - Iteración 1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Hoja1!$D$46:$G$46</c:f>
              <c:strCache>
                <c:ptCount val="4"/>
                <c:pt idx="0">
                  <c:v> ORIGINAL</c:v>
                </c:pt>
                <c:pt idx="1">
                  <c:v>2 INCLINADAS</c:v>
                </c:pt>
                <c:pt idx="2">
                  <c:v>CUADRADA</c:v>
                </c:pt>
                <c:pt idx="3">
                  <c:v>ROMBOIDAL</c:v>
                </c:pt>
              </c:strCache>
            </c:strRef>
          </c:cat>
          <c:val>
            <c:numRef>
              <c:f>Hoja1!$D$47:$G$47</c:f>
              <c:numCache>
                <c:formatCode>0.00%</c:formatCode>
                <c:ptCount val="4"/>
                <c:pt idx="0">
                  <c:v>0.27239999999999998</c:v>
                </c:pt>
                <c:pt idx="1">
                  <c:v>0.32319999999999999</c:v>
                </c:pt>
                <c:pt idx="2">
                  <c:v>0.21149999999999999</c:v>
                </c:pt>
                <c:pt idx="3">
                  <c:v>4.7600000000000003E-2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2-4919-A9B5-A3FDA8B422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Hoja1!$D$46:$G$46</c:f>
              <c:strCache>
                <c:ptCount val="4"/>
                <c:pt idx="0">
                  <c:v> ORIGINAL</c:v>
                </c:pt>
                <c:pt idx="1">
                  <c:v>2 INCLINADAS</c:v>
                </c:pt>
                <c:pt idx="2">
                  <c:v>CUADRADA</c:v>
                </c:pt>
                <c:pt idx="3">
                  <c:v>ROMBOIDAL</c:v>
                </c:pt>
              </c:strCache>
            </c:strRef>
          </c:cat>
          <c:val>
            <c:numRef>
              <c:f>Hoja1!$D$48:$G$48</c:f>
              <c:numCache>
                <c:formatCode>0.00%</c:formatCode>
                <c:ptCount val="4"/>
                <c:pt idx="0">
                  <c:v>0.36030000000000001</c:v>
                </c:pt>
                <c:pt idx="1">
                  <c:v>0.37530000000000002</c:v>
                </c:pt>
                <c:pt idx="2">
                  <c:v>0.51170000000000004</c:v>
                </c:pt>
                <c:pt idx="3">
                  <c:v>0.60560000000000003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2-4919-A9B5-A3FDA8B422C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Hoja1!$D$46:$G$46</c:f>
              <c:strCache>
                <c:ptCount val="4"/>
                <c:pt idx="0">
                  <c:v> ORIGINAL</c:v>
                </c:pt>
                <c:pt idx="1">
                  <c:v>2 INCLINADAS</c:v>
                </c:pt>
                <c:pt idx="2">
                  <c:v>CUADRADA</c:v>
                </c:pt>
                <c:pt idx="3">
                  <c:v>ROMBOIDAL</c:v>
                </c:pt>
              </c:strCache>
            </c:strRef>
          </c:cat>
          <c:val>
            <c:numRef>
              <c:f>Hoja1!$D$49:$G$49</c:f>
              <c:numCache>
                <c:formatCode>0.00%</c:formatCode>
                <c:ptCount val="4"/>
                <c:pt idx="0">
                  <c:v>0.14410000000000001</c:v>
                </c:pt>
                <c:pt idx="1">
                  <c:v>0.1166</c:v>
                </c:pt>
                <c:pt idx="2">
                  <c:v>1.7899999999999999E-2</c:v>
                </c:pt>
                <c:pt idx="3">
                  <c:v>0.1154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B2-4919-A9B5-A3FDA8B422C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Hoja1!$D$46:$G$46</c:f>
              <c:strCache>
                <c:ptCount val="4"/>
                <c:pt idx="0">
                  <c:v> ORIGINAL</c:v>
                </c:pt>
                <c:pt idx="1">
                  <c:v>2 INCLINADAS</c:v>
                </c:pt>
                <c:pt idx="2">
                  <c:v>CUADRADA</c:v>
                </c:pt>
                <c:pt idx="3">
                  <c:v>ROMBOIDAL</c:v>
                </c:pt>
              </c:strCache>
            </c:strRef>
          </c:cat>
          <c:val>
            <c:numRef>
              <c:f>Hoja1!$D$50:$G$50</c:f>
              <c:numCache>
                <c:formatCode>0.00%</c:formatCode>
                <c:ptCount val="4"/>
                <c:pt idx="0">
                  <c:v>0.22320000000000001</c:v>
                </c:pt>
                <c:pt idx="1">
                  <c:v>0.18490000000000001</c:v>
                </c:pt>
                <c:pt idx="2">
                  <c:v>0.25890000000000002</c:v>
                </c:pt>
                <c:pt idx="3">
                  <c:v>0.23139999999999999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B2-4919-A9B5-A3FDA8B42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611871"/>
        <c:axId val="1718884575"/>
      </c:barChart>
      <c:catAx>
        <c:axId val="193761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84575"/>
        <c:crosses val="autoZero"/>
        <c:auto val="1"/>
        <c:lblAlgn val="ctr"/>
        <c:lblOffset val="100"/>
        <c:noMultiLvlLbl val="0"/>
      </c:catAx>
      <c:valAx>
        <c:axId val="17188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1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Porcentajes 2.2 - Iteración 2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Hoja1!$D$55:$G$55</c:f>
              <c:strCache>
                <c:ptCount val="4"/>
                <c:pt idx="0">
                  <c:v> ORIGINAL</c:v>
                </c:pt>
                <c:pt idx="1">
                  <c:v>2 INCLINADAS</c:v>
                </c:pt>
                <c:pt idx="2">
                  <c:v>CUADRADA</c:v>
                </c:pt>
                <c:pt idx="3">
                  <c:v>ROMBOIDAL</c:v>
                </c:pt>
              </c:strCache>
            </c:strRef>
          </c:cat>
          <c:val>
            <c:numRef>
              <c:f>Hoja1!$D$56:$G$56</c:f>
              <c:numCache>
                <c:formatCode>0.00%</c:formatCode>
                <c:ptCount val="4"/>
                <c:pt idx="0">
                  <c:v>0.25219999999999998</c:v>
                </c:pt>
                <c:pt idx="1">
                  <c:v>0.2157</c:v>
                </c:pt>
                <c:pt idx="2">
                  <c:v>0.2082</c:v>
                </c:pt>
                <c:pt idx="3">
                  <c:v>0.1045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F-4EB9-94A6-4BED5E66E8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Hoja1!$D$55:$G$55</c:f>
              <c:strCache>
                <c:ptCount val="4"/>
                <c:pt idx="0">
                  <c:v> ORIGINAL</c:v>
                </c:pt>
                <c:pt idx="1">
                  <c:v>2 INCLINADAS</c:v>
                </c:pt>
                <c:pt idx="2">
                  <c:v>CUADRADA</c:v>
                </c:pt>
                <c:pt idx="3">
                  <c:v>ROMBOIDAL</c:v>
                </c:pt>
              </c:strCache>
            </c:strRef>
          </c:cat>
          <c:val>
            <c:numRef>
              <c:f>Hoja1!$D$57:$G$57</c:f>
              <c:numCache>
                <c:formatCode>0.00%</c:formatCode>
                <c:ptCount val="4"/>
                <c:pt idx="0">
                  <c:v>0.38030000000000003</c:v>
                </c:pt>
                <c:pt idx="1">
                  <c:v>0.48730000000000001</c:v>
                </c:pt>
                <c:pt idx="2">
                  <c:v>0.49049999999999999</c:v>
                </c:pt>
                <c:pt idx="3">
                  <c:v>0.51749999999999996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F-4EB9-94A6-4BED5E66E81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Hoja1!$D$55:$G$55</c:f>
              <c:strCache>
                <c:ptCount val="4"/>
                <c:pt idx="0">
                  <c:v> ORIGINAL</c:v>
                </c:pt>
                <c:pt idx="1">
                  <c:v>2 INCLINADAS</c:v>
                </c:pt>
                <c:pt idx="2">
                  <c:v>CUADRADA</c:v>
                </c:pt>
                <c:pt idx="3">
                  <c:v>ROMBOIDAL</c:v>
                </c:pt>
              </c:strCache>
            </c:strRef>
          </c:cat>
          <c:val>
            <c:numRef>
              <c:f>Hoja1!$D$58:$G$58</c:f>
              <c:numCache>
                <c:formatCode>0.00%</c:formatCode>
                <c:ptCount val="4"/>
                <c:pt idx="0">
                  <c:v>0.1467</c:v>
                </c:pt>
                <c:pt idx="1">
                  <c:v>0.14000000000000001</c:v>
                </c:pt>
                <c:pt idx="2">
                  <c:v>1.9699999999999999E-2</c:v>
                </c:pt>
                <c:pt idx="3">
                  <c:v>0.10100000000000001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F-4EB9-94A6-4BED5E66E81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Hoja1!$D$55:$G$55</c:f>
              <c:strCache>
                <c:ptCount val="4"/>
                <c:pt idx="0">
                  <c:v> ORIGINAL</c:v>
                </c:pt>
                <c:pt idx="1">
                  <c:v>2 INCLINADAS</c:v>
                </c:pt>
                <c:pt idx="2">
                  <c:v>CUADRADA</c:v>
                </c:pt>
                <c:pt idx="3">
                  <c:v>ROMBOIDAL</c:v>
                </c:pt>
              </c:strCache>
            </c:strRef>
          </c:cat>
          <c:val>
            <c:numRef>
              <c:f>Hoja1!$D$59:$G$59</c:f>
              <c:numCache>
                <c:formatCode>0.00%</c:formatCode>
                <c:ptCount val="4"/>
                <c:pt idx="0">
                  <c:v>0.2208</c:v>
                </c:pt>
                <c:pt idx="1">
                  <c:v>0.157</c:v>
                </c:pt>
                <c:pt idx="2">
                  <c:v>0.28160000000000002</c:v>
                </c:pt>
                <c:pt idx="3">
                  <c:v>0.27700000000000002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2F-4EB9-94A6-4BED5E66E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419711"/>
        <c:axId val="497011567"/>
      </c:barChart>
      <c:catAx>
        <c:axId val="49841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11567"/>
        <c:crosses val="autoZero"/>
        <c:auto val="1"/>
        <c:lblAlgn val="ctr"/>
        <c:lblOffset val="100"/>
        <c:noMultiLvlLbl val="0"/>
      </c:catAx>
      <c:valAx>
        <c:axId val="4970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1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Porcentajes 2.2 - Iteración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Frontal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Hoja1!$D$67:$F$67</c:f>
              <c:strCache>
                <c:ptCount val="3"/>
                <c:pt idx="0">
                  <c:v> ORIGINAL</c:v>
                </c:pt>
                <c:pt idx="1">
                  <c:v>INCLINADA</c:v>
                </c:pt>
                <c:pt idx="2">
                  <c:v>CUADRADA</c:v>
                </c:pt>
              </c:strCache>
            </c:strRef>
          </c:cat>
          <c:val>
            <c:numRef>
              <c:f>Hoja1!$D$68:$F$68</c:f>
              <c:numCache>
                <c:formatCode>0.00%</c:formatCode>
                <c:ptCount val="3"/>
                <c:pt idx="0">
                  <c:v>0.36030000000000001</c:v>
                </c:pt>
                <c:pt idx="1">
                  <c:v>0.37530000000000002</c:v>
                </c:pt>
                <c:pt idx="2">
                  <c:v>0.25890000000000002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2-4B02-BA84-5461DBBDDD54}"/>
            </c:ext>
          </c:extLst>
        </c:ser>
        <c:ser>
          <c:idx val="1"/>
          <c:order val="1"/>
          <c:tx>
            <c:v>Trasera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Hoja1!$D$67:$F$67</c:f>
              <c:strCache>
                <c:ptCount val="3"/>
                <c:pt idx="0">
                  <c:v> ORIGINAL</c:v>
                </c:pt>
                <c:pt idx="1">
                  <c:v>INCLINADA</c:v>
                </c:pt>
                <c:pt idx="2">
                  <c:v>CUADRADA</c:v>
                </c:pt>
              </c:strCache>
            </c:strRef>
          </c:cat>
          <c:val>
            <c:numRef>
              <c:f>Hoja1!$D$69:$F$69</c:f>
              <c:numCache>
                <c:formatCode>0.00%</c:formatCode>
                <c:ptCount val="3"/>
                <c:pt idx="0">
                  <c:v>0.14410000000000001</c:v>
                </c:pt>
                <c:pt idx="1">
                  <c:v>0.1166</c:v>
                </c:pt>
                <c:pt idx="2">
                  <c:v>1.7899999999999999E-2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2-4B02-BA84-5461DBBDDD54}"/>
            </c:ext>
          </c:extLst>
        </c:ser>
        <c:ser>
          <c:idx val="2"/>
          <c:order val="2"/>
          <c:tx>
            <c:v>Derecha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Hoja1!$D$67:$F$67</c:f>
              <c:strCache>
                <c:ptCount val="3"/>
                <c:pt idx="0">
                  <c:v> ORIGINAL</c:v>
                </c:pt>
                <c:pt idx="1">
                  <c:v>INCLINADA</c:v>
                </c:pt>
                <c:pt idx="2">
                  <c:v>CUADRADA</c:v>
                </c:pt>
              </c:strCache>
            </c:strRef>
          </c:cat>
          <c:val>
            <c:numRef>
              <c:f>Hoja1!$D$70:$F$70</c:f>
              <c:numCache>
                <c:formatCode>0.00%</c:formatCode>
                <c:ptCount val="3"/>
                <c:pt idx="0">
                  <c:v>0.22320000000000001</c:v>
                </c:pt>
                <c:pt idx="1">
                  <c:v>0.18490000000000001</c:v>
                </c:pt>
                <c:pt idx="2">
                  <c:v>0.21149999999999999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2-4B02-BA84-5461DBBDDD54}"/>
            </c:ext>
          </c:extLst>
        </c:ser>
        <c:ser>
          <c:idx val="3"/>
          <c:order val="3"/>
          <c:tx>
            <c:v>Izquierda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Hoja1!$D$67:$F$67</c:f>
              <c:strCache>
                <c:ptCount val="3"/>
                <c:pt idx="0">
                  <c:v> ORIGINAL</c:v>
                </c:pt>
                <c:pt idx="1">
                  <c:v>INCLINADA</c:v>
                </c:pt>
                <c:pt idx="2">
                  <c:v>CUADRADA</c:v>
                </c:pt>
              </c:strCache>
            </c:strRef>
          </c:cat>
          <c:val>
            <c:numRef>
              <c:f>Hoja1!$D$71:$F$71</c:f>
              <c:numCache>
                <c:formatCode>0.00%</c:formatCode>
                <c:ptCount val="3"/>
                <c:pt idx="0">
                  <c:v>0.27239999999999998</c:v>
                </c:pt>
                <c:pt idx="1">
                  <c:v>0.32319999999999999</c:v>
                </c:pt>
                <c:pt idx="2">
                  <c:v>0.51170000000000004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72-4B02-BA84-5461DBBDD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176112"/>
        <c:axId val="601994320"/>
      </c:barChart>
      <c:catAx>
        <c:axId val="75917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1994320"/>
        <c:crosses val="autoZero"/>
        <c:auto val="1"/>
        <c:lblAlgn val="ctr"/>
        <c:lblOffset val="100"/>
        <c:noMultiLvlLbl val="0"/>
      </c:catAx>
      <c:valAx>
        <c:axId val="6019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91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Porcentajes 2.2 - Iteración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Frontal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Hoja1!$D$83:$F$83</c:f>
              <c:strCache>
                <c:ptCount val="3"/>
                <c:pt idx="0">
                  <c:v> ORIGINAL</c:v>
                </c:pt>
                <c:pt idx="1">
                  <c:v>INCLINADA</c:v>
                </c:pt>
                <c:pt idx="2">
                  <c:v>CUADRADA</c:v>
                </c:pt>
              </c:strCache>
            </c:strRef>
          </c:cat>
          <c:val>
            <c:numRef>
              <c:f>Hoja1!$D$84:$F$84</c:f>
              <c:numCache>
                <c:formatCode>0.00%</c:formatCode>
                <c:ptCount val="3"/>
                <c:pt idx="0">
                  <c:v>0.38030000000000003</c:v>
                </c:pt>
                <c:pt idx="1">
                  <c:v>0.48730000000000001</c:v>
                </c:pt>
                <c:pt idx="2">
                  <c:v>0.28160000000000002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A-4030-B980-A3F693A07D92}"/>
            </c:ext>
          </c:extLst>
        </c:ser>
        <c:ser>
          <c:idx val="1"/>
          <c:order val="1"/>
          <c:tx>
            <c:v>Trasera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Hoja1!$D$83:$F$83</c:f>
              <c:strCache>
                <c:ptCount val="3"/>
                <c:pt idx="0">
                  <c:v> ORIGINAL</c:v>
                </c:pt>
                <c:pt idx="1">
                  <c:v>INCLINADA</c:v>
                </c:pt>
                <c:pt idx="2">
                  <c:v>CUADRADA</c:v>
                </c:pt>
              </c:strCache>
            </c:strRef>
          </c:cat>
          <c:val>
            <c:numRef>
              <c:f>Hoja1!$D$85:$F$85</c:f>
              <c:numCache>
                <c:formatCode>0.00%</c:formatCode>
                <c:ptCount val="3"/>
                <c:pt idx="0">
                  <c:v>0.1467</c:v>
                </c:pt>
                <c:pt idx="1">
                  <c:v>0.14000000000000001</c:v>
                </c:pt>
                <c:pt idx="2">
                  <c:v>1.9699999999999999E-2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A-4030-B980-A3F693A07D92}"/>
            </c:ext>
          </c:extLst>
        </c:ser>
        <c:ser>
          <c:idx val="2"/>
          <c:order val="2"/>
          <c:tx>
            <c:v>Derecha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Hoja1!$D$83:$F$83</c:f>
              <c:strCache>
                <c:ptCount val="3"/>
                <c:pt idx="0">
                  <c:v> ORIGINAL</c:v>
                </c:pt>
                <c:pt idx="1">
                  <c:v>INCLINADA</c:v>
                </c:pt>
                <c:pt idx="2">
                  <c:v>CUADRADA</c:v>
                </c:pt>
              </c:strCache>
            </c:strRef>
          </c:cat>
          <c:val>
            <c:numRef>
              <c:f>Hoja1!$D$86:$F$86</c:f>
              <c:numCache>
                <c:formatCode>0.00%</c:formatCode>
                <c:ptCount val="3"/>
                <c:pt idx="0">
                  <c:v>0.2208</c:v>
                </c:pt>
                <c:pt idx="1">
                  <c:v>0.157</c:v>
                </c:pt>
                <c:pt idx="2">
                  <c:v>0.2082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A-4030-B980-A3F693A07D92}"/>
            </c:ext>
          </c:extLst>
        </c:ser>
        <c:ser>
          <c:idx val="3"/>
          <c:order val="3"/>
          <c:tx>
            <c:v>Izquierda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Hoja1!$D$83:$F$83</c:f>
              <c:strCache>
                <c:ptCount val="3"/>
                <c:pt idx="0">
                  <c:v> ORIGINAL</c:v>
                </c:pt>
                <c:pt idx="1">
                  <c:v>INCLINADA</c:v>
                </c:pt>
                <c:pt idx="2">
                  <c:v>CUADRADA</c:v>
                </c:pt>
              </c:strCache>
            </c:strRef>
          </c:cat>
          <c:val>
            <c:numRef>
              <c:f>Hoja1!$D$87:$F$87</c:f>
              <c:numCache>
                <c:formatCode>0.00%</c:formatCode>
                <c:ptCount val="3"/>
                <c:pt idx="0">
                  <c:v>0.25219999999999998</c:v>
                </c:pt>
                <c:pt idx="1">
                  <c:v>0.2157</c:v>
                </c:pt>
                <c:pt idx="2">
                  <c:v>0.49049999999999999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8A-4030-B980-A3F693A07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730176"/>
        <c:axId val="114405872"/>
      </c:barChart>
      <c:catAx>
        <c:axId val="62173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405872"/>
        <c:crosses val="autoZero"/>
        <c:auto val="1"/>
        <c:lblAlgn val="ctr"/>
        <c:lblOffset val="100"/>
        <c:noMultiLvlLbl val="0"/>
      </c:catAx>
      <c:valAx>
        <c:axId val="1144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17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Porcentajes 2.2 - Iteración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Frontal derecha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Hoja1!$D$90</c:f>
              <c:strCache>
                <c:ptCount val="1"/>
                <c:pt idx="0">
                  <c:v>ROMBOIDAL</c:v>
                </c:pt>
              </c:strCache>
            </c:strRef>
          </c:cat>
          <c:val>
            <c:numRef>
              <c:f>Hoja1!$D$91</c:f>
              <c:numCache>
                <c:formatCode>0.00%</c:formatCode>
                <c:ptCount val="1"/>
                <c:pt idx="0">
                  <c:v>0.27700000000000002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4-400A-9096-E73EF6636063}"/>
            </c:ext>
          </c:extLst>
        </c:ser>
        <c:ser>
          <c:idx val="1"/>
          <c:order val="1"/>
          <c:tx>
            <c:v>Trasera izquierda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Hoja1!$D$90</c:f>
              <c:strCache>
                <c:ptCount val="1"/>
                <c:pt idx="0">
                  <c:v>ROMBOIDAL</c:v>
                </c:pt>
              </c:strCache>
            </c:strRef>
          </c:cat>
          <c:val>
            <c:numRef>
              <c:f>Hoja1!$D$92</c:f>
              <c:numCache>
                <c:formatCode>0.00%</c:formatCode>
                <c:ptCount val="1"/>
                <c:pt idx="0">
                  <c:v>0.10100000000000001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4-400A-9096-E73EF6636063}"/>
            </c:ext>
          </c:extLst>
        </c:ser>
        <c:ser>
          <c:idx val="2"/>
          <c:order val="2"/>
          <c:tx>
            <c:v>Trasera derecha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Hoja1!$D$90</c:f>
              <c:strCache>
                <c:ptCount val="1"/>
                <c:pt idx="0">
                  <c:v>ROMBOIDAL</c:v>
                </c:pt>
              </c:strCache>
            </c:strRef>
          </c:cat>
          <c:val>
            <c:numRef>
              <c:f>Hoja1!$D$93</c:f>
              <c:numCache>
                <c:formatCode>0.00%</c:formatCode>
                <c:ptCount val="1"/>
                <c:pt idx="0">
                  <c:v>0.1045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94-400A-9096-E73EF6636063}"/>
            </c:ext>
          </c:extLst>
        </c:ser>
        <c:ser>
          <c:idx val="3"/>
          <c:order val="3"/>
          <c:tx>
            <c:v>Frontal izquierda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Hoja1!$D$90</c:f>
              <c:strCache>
                <c:ptCount val="1"/>
                <c:pt idx="0">
                  <c:v>ROMBOIDAL</c:v>
                </c:pt>
              </c:strCache>
            </c:strRef>
          </c:cat>
          <c:val>
            <c:numRef>
              <c:f>Hoja1!$D$94</c:f>
              <c:numCache>
                <c:formatCode>0.00%</c:formatCode>
                <c:ptCount val="1"/>
                <c:pt idx="0">
                  <c:v>0.51749999999999996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94-400A-9096-E73EF663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861120"/>
        <c:axId val="617863632"/>
      </c:barChart>
      <c:catAx>
        <c:axId val="7508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7863632"/>
        <c:crosses val="autoZero"/>
        <c:auto val="1"/>
        <c:lblAlgn val="ctr"/>
        <c:lblOffset val="100"/>
        <c:noMultiLvlLbl val="0"/>
      </c:catAx>
      <c:valAx>
        <c:axId val="6178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08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Porcentajes 2.2 - Iteración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Frontal derecha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Hoja1!$D$74</c:f>
              <c:strCache>
                <c:ptCount val="1"/>
                <c:pt idx="0">
                  <c:v>ROMBOIDAL</c:v>
                </c:pt>
              </c:strCache>
            </c:strRef>
          </c:cat>
          <c:val>
            <c:numRef>
              <c:f>Hoja1!$D$75</c:f>
              <c:numCache>
                <c:formatCode>0.00%</c:formatCode>
                <c:ptCount val="1"/>
                <c:pt idx="0">
                  <c:v>0.23139999999999999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E-41B1-B9A2-E4323868B080}"/>
            </c:ext>
          </c:extLst>
        </c:ser>
        <c:ser>
          <c:idx val="1"/>
          <c:order val="1"/>
          <c:tx>
            <c:v>Trasera izquierda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Hoja1!$D$74</c:f>
              <c:strCache>
                <c:ptCount val="1"/>
                <c:pt idx="0">
                  <c:v>ROMBOIDAL</c:v>
                </c:pt>
              </c:strCache>
            </c:strRef>
          </c:cat>
          <c:val>
            <c:numRef>
              <c:f>Hoja1!$D$76</c:f>
              <c:numCache>
                <c:formatCode>0.00%</c:formatCode>
                <c:ptCount val="1"/>
                <c:pt idx="0">
                  <c:v>0.1154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E-41B1-B9A2-E4323868B080}"/>
            </c:ext>
          </c:extLst>
        </c:ser>
        <c:ser>
          <c:idx val="2"/>
          <c:order val="2"/>
          <c:tx>
            <c:v>Trasera derecha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Hoja1!$D$74</c:f>
              <c:strCache>
                <c:ptCount val="1"/>
                <c:pt idx="0">
                  <c:v>ROMBOIDAL</c:v>
                </c:pt>
              </c:strCache>
            </c:strRef>
          </c:cat>
          <c:val>
            <c:numRef>
              <c:f>Hoja1!$D$77</c:f>
              <c:numCache>
                <c:formatCode>0.00%</c:formatCode>
                <c:ptCount val="1"/>
                <c:pt idx="0">
                  <c:v>4.7600000000000003E-2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E-41B1-B9A2-E4323868B080}"/>
            </c:ext>
          </c:extLst>
        </c:ser>
        <c:ser>
          <c:idx val="3"/>
          <c:order val="3"/>
          <c:tx>
            <c:v>Frontal izquierda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Hoja1!$D$74</c:f>
              <c:strCache>
                <c:ptCount val="1"/>
                <c:pt idx="0">
                  <c:v>ROMBOIDAL</c:v>
                </c:pt>
              </c:strCache>
            </c:strRef>
          </c:cat>
          <c:val>
            <c:numRef>
              <c:f>Hoja1!$D$78</c:f>
              <c:numCache>
                <c:formatCode>0.00%</c:formatCode>
                <c:ptCount val="1"/>
                <c:pt idx="0">
                  <c:v>0.60560000000000003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1E-41B1-B9A2-E4323868B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924496"/>
        <c:axId val="745488752"/>
      </c:barChart>
      <c:catAx>
        <c:axId val="6289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5488752"/>
        <c:crosses val="autoZero"/>
        <c:auto val="1"/>
        <c:lblAlgn val="ctr"/>
        <c:lblOffset val="100"/>
        <c:noMultiLvlLbl val="0"/>
      </c:catAx>
      <c:valAx>
        <c:axId val="7454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9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20619</xdr:colOff>
      <xdr:row>40</xdr:row>
      <xdr:rowOff>111274</xdr:rowOff>
    </xdr:from>
    <xdr:to>
      <xdr:col>18</xdr:col>
      <xdr:colOff>403299</xdr:colOff>
      <xdr:row>51</xdr:row>
      <xdr:rowOff>98275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7AC179-4073-406E-9A3D-24AD3F786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30592</xdr:colOff>
      <xdr:row>51</xdr:row>
      <xdr:rowOff>110936</xdr:rowOff>
    </xdr:from>
    <xdr:to>
      <xdr:col>18</xdr:col>
      <xdr:colOff>441400</xdr:colOff>
      <xdr:row>62</xdr:row>
      <xdr:rowOff>115196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4DA673-26D1-4D59-8A4D-CDE33B904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49529</xdr:colOff>
      <xdr:row>64</xdr:row>
      <xdr:rowOff>91440</xdr:rowOff>
    </xdr:from>
    <xdr:to>
      <xdr:col>18</xdr:col>
      <xdr:colOff>549591</xdr:colOff>
      <xdr:row>78</xdr:row>
      <xdr:rowOff>86677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8274289-5273-4CCC-AF04-26EEC8FE2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28574</xdr:colOff>
      <xdr:row>79</xdr:row>
      <xdr:rowOff>34290</xdr:rowOff>
    </xdr:from>
    <xdr:to>
      <xdr:col>19</xdr:col>
      <xdr:colOff>18096</xdr:colOff>
      <xdr:row>93</xdr:row>
      <xdr:rowOff>73342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8BE35F0-F7D4-4ABA-A727-58F54A95B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40004</xdr:colOff>
      <xdr:row>79</xdr:row>
      <xdr:rowOff>53340</xdr:rowOff>
    </xdr:from>
    <xdr:to>
      <xdr:col>23</xdr:col>
      <xdr:colOff>438150</xdr:colOff>
      <xdr:row>93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9B046A7-43F8-49FE-8582-C2CBCA546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20954</xdr:colOff>
      <xdr:row>64</xdr:row>
      <xdr:rowOff>95250</xdr:rowOff>
    </xdr:from>
    <xdr:to>
      <xdr:col>23</xdr:col>
      <xdr:colOff>438149</xdr:colOff>
      <xdr:row>78</xdr:row>
      <xdr:rowOff>98105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761E4A5-0793-44F3-A2A3-4921B179A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95"/>
  <sheetViews>
    <sheetView tabSelected="1" zoomScale="130" zoomScaleNormal="130" workbookViewId="0">
      <selection activeCell="K88" sqref="K88"/>
    </sheetView>
  </sheetViews>
  <sheetFormatPr baseColWidth="10" defaultColWidth="8.85546875" defaultRowHeight="15" x14ac:dyDescent="0.25"/>
  <cols>
    <col min="1" max="1" width="10.42578125" customWidth="1"/>
    <col min="2" max="2" width="5.28515625" customWidth="1"/>
    <col min="3" max="3" width="30.5703125" customWidth="1"/>
    <col min="4" max="4" width="16.7109375" customWidth="1"/>
    <col min="5" max="5" width="17" customWidth="1"/>
    <col min="6" max="6" width="16.140625" customWidth="1"/>
    <col min="7" max="7" width="17" customWidth="1"/>
    <col min="9" max="9" width="15.140625" customWidth="1"/>
    <col min="10" max="10" width="11.140625" customWidth="1"/>
    <col min="11" max="11" width="12" bestFit="1" customWidth="1"/>
    <col min="12" max="12" width="7.28515625" customWidth="1"/>
    <col min="16" max="16" width="8.85546875" customWidth="1"/>
  </cols>
  <sheetData>
    <row r="1" spans="3:12" ht="15.75" thickBot="1" x14ac:dyDescent="0.3"/>
    <row r="2" spans="3:12" x14ac:dyDescent="0.25">
      <c r="C2" s="12" t="s">
        <v>5</v>
      </c>
      <c r="D2" s="13"/>
      <c r="E2" s="13"/>
      <c r="F2" s="13"/>
      <c r="G2" s="13"/>
      <c r="H2" s="14"/>
      <c r="I2" s="14"/>
      <c r="J2" s="14"/>
      <c r="K2" s="14"/>
      <c r="L2" s="15"/>
    </row>
    <row r="3" spans="3:12" x14ac:dyDescent="0.25">
      <c r="C3" s="16"/>
      <c r="D3" s="17"/>
      <c r="E3" s="17"/>
      <c r="F3" s="17"/>
      <c r="G3" s="17"/>
      <c r="H3" s="18"/>
      <c r="I3" s="18"/>
      <c r="J3" s="18"/>
      <c r="K3" s="18"/>
      <c r="L3" s="19"/>
    </row>
    <row r="4" spans="3:12" x14ac:dyDescent="0.25">
      <c r="C4" s="20" t="s">
        <v>0</v>
      </c>
      <c r="D4" s="2" t="s">
        <v>11</v>
      </c>
      <c r="E4" s="2" t="s">
        <v>1</v>
      </c>
      <c r="F4" s="2" t="s">
        <v>3</v>
      </c>
      <c r="G4" s="3" t="s">
        <v>2</v>
      </c>
      <c r="H4" s="18"/>
      <c r="I4" s="18"/>
      <c r="J4" s="18"/>
      <c r="K4" s="18"/>
      <c r="L4" s="19"/>
    </row>
    <row r="5" spans="3:12" x14ac:dyDescent="0.25">
      <c r="C5" s="21">
        <v>1</v>
      </c>
      <c r="D5" s="4">
        <v>0.75219999999999998</v>
      </c>
      <c r="E5" s="4">
        <v>0.79239999999999999</v>
      </c>
      <c r="F5" s="4">
        <v>0.68110000000000004</v>
      </c>
      <c r="G5" s="5">
        <v>0.65139999999999998</v>
      </c>
      <c r="H5" s="18"/>
      <c r="I5" s="30" t="s">
        <v>20</v>
      </c>
      <c r="J5" s="30"/>
      <c r="K5" s="36">
        <f>AVERAGE(E5:G6)</f>
        <v>0.68838333333333335</v>
      </c>
      <c r="L5" s="19"/>
    </row>
    <row r="6" spans="3:12" x14ac:dyDescent="0.25">
      <c r="C6" s="20">
        <v>2</v>
      </c>
      <c r="D6" s="6">
        <v>0.76690000000000003</v>
      </c>
      <c r="E6" s="6">
        <v>0.71879999999999999</v>
      </c>
      <c r="F6" s="6">
        <v>0.68320000000000003</v>
      </c>
      <c r="G6" s="7">
        <v>0.60340000000000005</v>
      </c>
      <c r="H6" s="18"/>
      <c r="I6" s="18"/>
      <c r="J6" s="18"/>
      <c r="K6" s="18"/>
      <c r="L6" s="19"/>
    </row>
    <row r="7" spans="3:12" x14ac:dyDescent="0.25">
      <c r="C7" s="20" t="s">
        <v>22</v>
      </c>
      <c r="D7" s="33">
        <f>AVERAGE(D5:D6)</f>
        <v>0.75954999999999995</v>
      </c>
      <c r="E7" s="33">
        <f t="shared" ref="E7:G7" si="0">AVERAGE(E5:E6)</f>
        <v>0.75560000000000005</v>
      </c>
      <c r="F7" s="33">
        <f t="shared" si="0"/>
        <v>0.68215000000000003</v>
      </c>
      <c r="G7" s="34">
        <f t="shared" si="0"/>
        <v>0.62739999999999996</v>
      </c>
      <c r="H7" s="18"/>
      <c r="I7" s="18"/>
      <c r="J7" s="18"/>
      <c r="K7" s="18"/>
      <c r="L7" s="19"/>
    </row>
    <row r="8" spans="3:12" x14ac:dyDescent="0.25">
      <c r="C8" s="20" t="s">
        <v>21</v>
      </c>
      <c r="D8" s="31">
        <f>STDEV(D5:D6)</f>
        <v>1.0394469683442282E-2</v>
      </c>
      <c r="E8" s="31">
        <f t="shared" ref="E8:G8" si="1">STDEV(E5:E6)</f>
        <v>5.2043059095329899E-2</v>
      </c>
      <c r="F8" s="31">
        <f t="shared" si="1"/>
        <v>1.4849242404917434E-3</v>
      </c>
      <c r="G8" s="32">
        <f t="shared" si="1"/>
        <v>3.394112549695423E-2</v>
      </c>
      <c r="H8" s="18"/>
      <c r="I8" s="18"/>
      <c r="J8" s="18"/>
      <c r="K8" s="18"/>
      <c r="L8" s="19"/>
    </row>
    <row r="9" spans="3:12" ht="15.75" thickBot="1" x14ac:dyDescent="0.3">
      <c r="C9" s="22"/>
      <c r="D9" s="24"/>
      <c r="E9" s="24"/>
      <c r="F9" s="24"/>
      <c r="G9" s="24"/>
      <c r="H9" s="24"/>
      <c r="I9" s="24"/>
      <c r="J9" s="24"/>
      <c r="K9" s="24"/>
      <c r="L9" s="25"/>
    </row>
    <row r="10" spans="3:12" x14ac:dyDescent="0.25">
      <c r="C10" s="17"/>
      <c r="D10" s="18"/>
      <c r="E10" s="18"/>
      <c r="F10" s="18"/>
      <c r="G10" s="18"/>
      <c r="H10" s="18"/>
      <c r="I10" s="18"/>
      <c r="J10" s="18"/>
      <c r="K10" s="18"/>
    </row>
    <row r="11" spans="3:12" ht="15.75" thickBot="1" x14ac:dyDescent="0.3">
      <c r="C11" s="1"/>
      <c r="D11" s="1"/>
      <c r="E11" s="1"/>
      <c r="F11" s="1"/>
      <c r="G11" s="1"/>
    </row>
    <row r="12" spans="3:12" x14ac:dyDescent="0.25">
      <c r="C12" s="12" t="s">
        <v>6</v>
      </c>
      <c r="D12" s="13"/>
      <c r="E12" s="13"/>
      <c r="F12" s="13"/>
      <c r="G12" s="13"/>
      <c r="H12" s="14"/>
      <c r="I12" s="14"/>
      <c r="J12" s="14"/>
      <c r="K12" s="14"/>
      <c r="L12" s="15"/>
    </row>
    <row r="13" spans="3:12" x14ac:dyDescent="0.25">
      <c r="C13" s="16"/>
      <c r="D13" s="17"/>
      <c r="E13" s="17"/>
      <c r="F13" s="17"/>
      <c r="G13" s="17"/>
      <c r="H13" s="18"/>
      <c r="I13" s="18"/>
      <c r="J13" s="18"/>
      <c r="K13" s="18"/>
      <c r="L13" s="19"/>
    </row>
    <row r="14" spans="3:12" x14ac:dyDescent="0.25">
      <c r="C14" s="21" t="s">
        <v>0</v>
      </c>
      <c r="D14" s="2" t="s">
        <v>11</v>
      </c>
      <c r="E14" s="2" t="s">
        <v>1</v>
      </c>
      <c r="F14" s="2" t="s">
        <v>3</v>
      </c>
      <c r="G14" s="3" t="s">
        <v>2</v>
      </c>
      <c r="H14" s="18"/>
      <c r="I14" s="18"/>
      <c r="J14" s="18"/>
      <c r="K14" s="18"/>
      <c r="L14" s="19"/>
    </row>
    <row r="15" spans="3:12" x14ac:dyDescent="0.25">
      <c r="C15" s="21">
        <v>1</v>
      </c>
      <c r="D15" s="4">
        <v>0.85389999999999999</v>
      </c>
      <c r="E15" s="4">
        <v>0.78349999999999997</v>
      </c>
      <c r="F15" s="4">
        <v>0.82589999999999997</v>
      </c>
      <c r="G15" s="5">
        <v>0.82889999999999997</v>
      </c>
      <c r="H15" s="18"/>
      <c r="I15" s="35" t="s">
        <v>20</v>
      </c>
      <c r="J15" s="35"/>
      <c r="K15" s="35">
        <f>AVERAGE(E15:G16)</f>
        <v>0.78929999999999989</v>
      </c>
      <c r="L15" s="19"/>
    </row>
    <row r="16" spans="3:12" x14ac:dyDescent="0.25">
      <c r="C16" s="20">
        <v>2</v>
      </c>
      <c r="D16" s="6">
        <v>0.85470000000000002</v>
      </c>
      <c r="E16" s="6">
        <v>0.76</v>
      </c>
      <c r="F16" s="6">
        <v>0.71840000000000004</v>
      </c>
      <c r="G16" s="7">
        <v>0.81910000000000005</v>
      </c>
      <c r="H16" s="18"/>
      <c r="I16" s="18"/>
      <c r="J16" s="18"/>
      <c r="K16" s="18"/>
      <c r="L16" s="19"/>
    </row>
    <row r="17" spans="3:16" x14ac:dyDescent="0.25">
      <c r="C17" s="20" t="s">
        <v>22</v>
      </c>
      <c r="D17" s="33">
        <f>AVERAGE(D15:D16)</f>
        <v>0.85430000000000006</v>
      </c>
      <c r="E17" s="33">
        <f t="shared" ref="E17:G17" si="2">AVERAGE(E15:E16)</f>
        <v>0.77174999999999994</v>
      </c>
      <c r="F17" s="33">
        <f t="shared" si="2"/>
        <v>0.77215</v>
      </c>
      <c r="G17" s="34">
        <f t="shared" si="2"/>
        <v>0.82400000000000007</v>
      </c>
      <c r="H17" s="18"/>
      <c r="I17" s="18"/>
      <c r="J17" s="18"/>
      <c r="K17" s="18"/>
      <c r="L17" s="19"/>
    </row>
    <row r="18" spans="3:16" x14ac:dyDescent="0.25">
      <c r="C18" s="20" t="s">
        <v>21</v>
      </c>
      <c r="D18" s="31">
        <f>STDEV(D15:D16)</f>
        <v>5.6568542494925419E-4</v>
      </c>
      <c r="E18" s="31">
        <f t="shared" ref="E18" si="3">STDEV(E15:E16)</f>
        <v>1.6617009357883843E-2</v>
      </c>
      <c r="F18" s="31">
        <f t="shared" ref="F18" si="4">STDEV(F15:F16)</f>
        <v>7.6013978977553812E-2</v>
      </c>
      <c r="G18" s="32">
        <f t="shared" ref="G18" si="5">STDEV(G15:G16)</f>
        <v>6.9296464556281093E-3</v>
      </c>
      <c r="H18" s="18"/>
      <c r="I18" s="18"/>
      <c r="J18" s="18"/>
      <c r="K18" s="18"/>
      <c r="L18" s="19"/>
    </row>
    <row r="19" spans="3:16" x14ac:dyDescent="0.25">
      <c r="C19" s="16"/>
      <c r="D19" s="17"/>
      <c r="E19" s="17"/>
      <c r="F19" s="17"/>
      <c r="G19" s="17"/>
      <c r="H19" s="18"/>
      <c r="I19" s="18"/>
      <c r="J19" s="18"/>
      <c r="K19" s="18"/>
      <c r="L19" s="19"/>
    </row>
    <row r="20" spans="3:16" x14ac:dyDescent="0.25">
      <c r="C20" s="16" t="s">
        <v>19</v>
      </c>
      <c r="D20" s="17"/>
      <c r="E20" s="17"/>
      <c r="F20" s="17"/>
      <c r="G20" s="17"/>
      <c r="H20" s="18"/>
      <c r="I20" s="18"/>
      <c r="J20" s="18"/>
      <c r="K20" s="18"/>
      <c r="L20" s="19"/>
      <c r="P20" s="18"/>
    </row>
    <row r="21" spans="3:16" x14ac:dyDescent="0.25">
      <c r="C21" s="16"/>
      <c r="D21" s="17"/>
      <c r="E21" s="17"/>
      <c r="F21" s="17"/>
      <c r="G21" s="17"/>
      <c r="H21" s="18"/>
      <c r="I21" s="18"/>
      <c r="J21" s="18"/>
      <c r="K21" s="18"/>
      <c r="L21" s="19"/>
    </row>
    <row r="22" spans="3:16" x14ac:dyDescent="0.25">
      <c r="C22" s="26" t="s">
        <v>0</v>
      </c>
      <c r="D22" s="8" t="s">
        <v>11</v>
      </c>
      <c r="E22" s="54" t="s">
        <v>2</v>
      </c>
      <c r="F22" s="8" t="s">
        <v>1</v>
      </c>
      <c r="G22" s="9" t="s">
        <v>3</v>
      </c>
      <c r="H22" s="18"/>
      <c r="I22" s="18"/>
      <c r="J22" s="18"/>
      <c r="K22" s="18"/>
      <c r="L22" s="19"/>
    </row>
    <row r="23" spans="3:16" x14ac:dyDescent="0.25">
      <c r="C23" s="26">
        <v>1</v>
      </c>
      <c r="D23" s="10">
        <f t="shared" ref="D23:D24" si="6">D15-D5</f>
        <v>0.10170000000000001</v>
      </c>
      <c r="E23" s="10">
        <f>G15-G5</f>
        <v>0.17749999999999999</v>
      </c>
      <c r="F23" s="10">
        <f>E15-E5</f>
        <v>-8.900000000000019E-3</v>
      </c>
      <c r="G23" s="11">
        <f>F15-F5</f>
        <v>0.14479999999999993</v>
      </c>
      <c r="H23" s="18"/>
      <c r="I23" s="30" t="s">
        <v>20</v>
      </c>
      <c r="J23" s="30"/>
      <c r="K23" s="35">
        <f>AVERAGE(D23:G24)</f>
        <v>9.9374999999999991E-2</v>
      </c>
      <c r="L23" s="19"/>
    </row>
    <row r="24" spans="3:16" x14ac:dyDescent="0.25">
      <c r="C24" s="27">
        <v>2</v>
      </c>
      <c r="D24" s="10">
        <f t="shared" si="6"/>
        <v>8.7799999999999989E-2</v>
      </c>
      <c r="E24" s="10">
        <f>G16-G6</f>
        <v>0.2157</v>
      </c>
      <c r="F24" s="10">
        <f>E16-E6</f>
        <v>4.1200000000000014E-2</v>
      </c>
      <c r="G24" s="11">
        <f>F16-F6</f>
        <v>3.5200000000000009E-2</v>
      </c>
      <c r="H24" s="18"/>
      <c r="I24" s="18"/>
      <c r="J24" s="18"/>
      <c r="K24" s="18"/>
      <c r="L24" s="19"/>
    </row>
    <row r="25" spans="3:16" ht="15.75" thickBot="1" x14ac:dyDescent="0.3">
      <c r="C25" s="22"/>
      <c r="D25" s="23"/>
      <c r="E25" s="23"/>
      <c r="F25" s="23"/>
      <c r="G25" s="23"/>
      <c r="H25" s="24"/>
      <c r="I25" s="24"/>
      <c r="J25" s="24"/>
      <c r="K25" s="24"/>
      <c r="L25" s="25"/>
    </row>
    <row r="26" spans="3:16" ht="15.75" thickBot="1" x14ac:dyDescent="0.3">
      <c r="C26" s="1"/>
      <c r="D26" s="1"/>
      <c r="E26" s="1"/>
      <c r="F26" s="1"/>
      <c r="G26" s="1"/>
    </row>
    <row r="27" spans="3:16" x14ac:dyDescent="0.25">
      <c r="C27" s="12" t="s">
        <v>7</v>
      </c>
      <c r="D27" s="13"/>
      <c r="E27" s="13"/>
      <c r="F27" s="13"/>
      <c r="G27" s="13"/>
      <c r="H27" s="14"/>
      <c r="I27" s="14"/>
      <c r="J27" s="14"/>
      <c r="K27" s="14"/>
      <c r="L27" s="15"/>
    </row>
    <row r="28" spans="3:16" x14ac:dyDescent="0.25">
      <c r="C28" s="16"/>
      <c r="D28" s="17"/>
      <c r="E28" s="17"/>
      <c r="F28" s="17"/>
      <c r="G28" s="17"/>
      <c r="H28" s="18"/>
      <c r="I28" s="18"/>
      <c r="J28" s="18"/>
      <c r="K28" s="18"/>
      <c r="L28" s="19"/>
    </row>
    <row r="29" spans="3:16" x14ac:dyDescent="0.25">
      <c r="C29" s="21" t="s">
        <v>0</v>
      </c>
      <c r="D29" s="2" t="s">
        <v>11</v>
      </c>
      <c r="E29" s="2" t="s">
        <v>1</v>
      </c>
      <c r="F29" s="2" t="s">
        <v>3</v>
      </c>
      <c r="G29" s="3" t="s">
        <v>2</v>
      </c>
      <c r="H29" s="18"/>
      <c r="I29" s="18"/>
      <c r="J29" s="18"/>
      <c r="K29" s="18"/>
      <c r="L29" s="19"/>
    </row>
    <row r="30" spans="3:16" x14ac:dyDescent="0.25">
      <c r="C30" s="21">
        <v>1</v>
      </c>
      <c r="D30" s="4">
        <v>0.92569999999999997</v>
      </c>
      <c r="E30" s="4">
        <v>0.83560000000000001</v>
      </c>
      <c r="F30" s="4">
        <v>0.88460000000000005</v>
      </c>
      <c r="G30" s="5">
        <v>0.88700000000000001</v>
      </c>
      <c r="H30" s="18"/>
      <c r="I30" s="30" t="s">
        <v>20</v>
      </c>
      <c r="J30" s="30"/>
      <c r="K30" s="35">
        <f>AVERAGE(E30:G31)</f>
        <v>0.84375000000000011</v>
      </c>
      <c r="L30" s="19"/>
    </row>
    <row r="31" spans="3:16" x14ac:dyDescent="0.25">
      <c r="C31" s="20">
        <v>2</v>
      </c>
      <c r="D31" s="6">
        <v>0.92649999999999999</v>
      </c>
      <c r="E31" s="6">
        <v>0.81259999999999999</v>
      </c>
      <c r="F31" s="6">
        <v>0.76359999999999995</v>
      </c>
      <c r="G31" s="7">
        <v>0.87909999999999999</v>
      </c>
      <c r="H31" s="18"/>
      <c r="I31" s="18"/>
      <c r="J31" s="18"/>
      <c r="K31" s="18"/>
      <c r="L31" s="19"/>
    </row>
    <row r="32" spans="3:16" x14ac:dyDescent="0.25">
      <c r="C32" s="20" t="s">
        <v>22</v>
      </c>
      <c r="D32" s="33">
        <f>AVERAGE(D30:D31)</f>
        <v>0.92609999999999992</v>
      </c>
      <c r="E32" s="33">
        <f t="shared" ref="E32" si="7">AVERAGE(E30:E31)</f>
        <v>0.82410000000000005</v>
      </c>
      <c r="F32" s="33">
        <f t="shared" ref="F32" si="8">AVERAGE(F30:F31)</f>
        <v>0.82410000000000005</v>
      </c>
      <c r="G32" s="34">
        <f t="shared" ref="G32" si="9">AVERAGE(G30:G31)</f>
        <v>0.88305</v>
      </c>
      <c r="H32" s="18"/>
      <c r="I32" s="18"/>
      <c r="J32" s="18"/>
      <c r="K32" s="18"/>
      <c r="L32" s="19"/>
    </row>
    <row r="33" spans="3:12" x14ac:dyDescent="0.25">
      <c r="C33" s="20" t="s">
        <v>21</v>
      </c>
      <c r="D33" s="31">
        <f>STDEV(D30:D31)</f>
        <v>5.6568542494925419E-4</v>
      </c>
      <c r="E33" s="31">
        <f>STDEV(E30:E31)</f>
        <v>1.6263455967290608E-2</v>
      </c>
      <c r="F33" s="31">
        <f>STDEV(F30:F31)</f>
        <v>8.5559920523572322E-2</v>
      </c>
      <c r="G33" s="32">
        <f>STDEV(G30:G31)</f>
        <v>5.5861435713737383E-3</v>
      </c>
      <c r="H33" s="18"/>
      <c r="I33" s="18"/>
      <c r="J33" s="18"/>
      <c r="K33" s="18"/>
      <c r="L33" s="19"/>
    </row>
    <row r="34" spans="3:12" x14ac:dyDescent="0.25">
      <c r="C34" s="16"/>
      <c r="D34" s="17"/>
      <c r="E34" s="17"/>
      <c r="F34" s="17"/>
      <c r="G34" s="17"/>
      <c r="H34" s="18"/>
      <c r="I34" s="18"/>
      <c r="J34" s="18"/>
      <c r="K34" s="18"/>
      <c r="L34" s="19"/>
    </row>
    <row r="35" spans="3:12" x14ac:dyDescent="0.25">
      <c r="C35" s="16" t="s">
        <v>8</v>
      </c>
      <c r="D35" s="17"/>
      <c r="E35" s="17"/>
      <c r="F35" s="17"/>
      <c r="G35" s="17"/>
      <c r="H35" s="18"/>
      <c r="I35" s="18"/>
      <c r="J35" s="18"/>
      <c r="K35" s="18"/>
      <c r="L35" s="19"/>
    </row>
    <row r="36" spans="3:12" x14ac:dyDescent="0.25">
      <c r="C36" s="16"/>
      <c r="D36" s="17"/>
      <c r="E36" s="17"/>
      <c r="F36" s="17"/>
      <c r="G36" s="17"/>
      <c r="H36" s="55"/>
      <c r="I36" s="18"/>
      <c r="J36" s="18"/>
      <c r="K36" s="18"/>
      <c r="L36" s="19"/>
    </row>
    <row r="37" spans="3:12" x14ac:dyDescent="0.25">
      <c r="C37" s="26" t="s">
        <v>0</v>
      </c>
      <c r="D37" s="8" t="s">
        <v>11</v>
      </c>
      <c r="E37" s="54" t="s">
        <v>2</v>
      </c>
      <c r="F37" s="8" t="s">
        <v>1</v>
      </c>
      <c r="G37" s="9" t="s">
        <v>3</v>
      </c>
      <c r="H37" s="18"/>
      <c r="I37" s="18"/>
      <c r="J37" s="18"/>
      <c r="K37" s="18"/>
      <c r="L37" s="19"/>
    </row>
    <row r="38" spans="3:12" x14ac:dyDescent="0.25">
      <c r="C38" s="26">
        <v>1</v>
      </c>
      <c r="D38" s="10">
        <f t="shared" ref="D38:D39" si="10">D30-D15</f>
        <v>7.1799999999999975E-2</v>
      </c>
      <c r="E38" s="10">
        <f>G30-G15</f>
        <v>5.8100000000000041E-2</v>
      </c>
      <c r="F38" s="10">
        <f>E30-E15</f>
        <v>5.2100000000000035E-2</v>
      </c>
      <c r="G38" s="11">
        <f>F30-F15</f>
        <v>5.8700000000000085E-2</v>
      </c>
      <c r="H38" s="18"/>
      <c r="I38" s="30" t="s">
        <v>20</v>
      </c>
      <c r="J38" s="30"/>
      <c r="K38" s="35">
        <f>AVERAGE(E38:G39)</f>
        <v>5.4449999999999998E-2</v>
      </c>
      <c r="L38" s="19"/>
    </row>
    <row r="39" spans="3:12" x14ac:dyDescent="0.25">
      <c r="C39" s="27">
        <v>2</v>
      </c>
      <c r="D39" s="10">
        <f t="shared" si="10"/>
        <v>7.1799999999999975E-2</v>
      </c>
      <c r="E39" s="10">
        <f>G31-G16</f>
        <v>5.9999999999999942E-2</v>
      </c>
      <c r="F39" s="10">
        <f>E31-E16</f>
        <v>5.259999999999998E-2</v>
      </c>
      <c r="G39" s="11">
        <f>F31-F16</f>
        <v>4.5199999999999907E-2</v>
      </c>
      <c r="H39" s="18"/>
      <c r="I39" s="18"/>
      <c r="J39" s="18"/>
      <c r="K39" s="18"/>
      <c r="L39" s="19"/>
    </row>
    <row r="40" spans="3:12" ht="15.75" thickBot="1" x14ac:dyDescent="0.3">
      <c r="C40" s="22"/>
      <c r="D40" s="23"/>
      <c r="E40" s="23"/>
      <c r="F40" s="23"/>
      <c r="G40" s="23"/>
      <c r="H40" s="24"/>
      <c r="I40" s="24"/>
      <c r="J40" s="24"/>
      <c r="K40" s="24"/>
      <c r="L40" s="25"/>
    </row>
    <row r="41" spans="3:12" ht="17.45" customHeight="1" x14ac:dyDescent="0.25">
      <c r="C41" s="1"/>
      <c r="D41" s="1"/>
      <c r="E41" s="1"/>
      <c r="F41" s="1"/>
      <c r="G41" s="1"/>
    </row>
    <row r="43" spans="3:12" ht="15.75" thickBot="1" x14ac:dyDescent="0.3">
      <c r="C43" s="37" t="s">
        <v>32</v>
      </c>
    </row>
    <row r="44" spans="3:12" x14ac:dyDescent="0.25">
      <c r="C44" s="12" t="s">
        <v>9</v>
      </c>
      <c r="D44" s="13"/>
      <c r="E44" s="13"/>
      <c r="F44" s="13"/>
      <c r="G44" s="13"/>
      <c r="H44" s="14"/>
      <c r="I44" s="14"/>
      <c r="J44" s="14"/>
      <c r="K44" s="14"/>
      <c r="L44" s="15"/>
    </row>
    <row r="45" spans="3:12" x14ac:dyDescent="0.25">
      <c r="C45" s="16"/>
      <c r="D45" s="17"/>
      <c r="E45" s="17"/>
      <c r="F45" s="17"/>
      <c r="G45" s="17"/>
      <c r="H45" s="18"/>
      <c r="I45" s="18"/>
      <c r="J45" s="18"/>
      <c r="K45" s="18"/>
      <c r="L45" s="19"/>
    </row>
    <row r="46" spans="3:12" x14ac:dyDescent="0.25">
      <c r="C46" s="21" t="s">
        <v>4</v>
      </c>
      <c r="D46" s="2" t="s">
        <v>11</v>
      </c>
      <c r="E46" s="51" t="s">
        <v>2</v>
      </c>
      <c r="F46" s="2" t="s">
        <v>1</v>
      </c>
      <c r="G46" s="39" t="s">
        <v>3</v>
      </c>
      <c r="H46" s="18"/>
      <c r="I46" s="18"/>
      <c r="J46" s="18"/>
      <c r="K46" s="18"/>
      <c r="L46" s="19"/>
    </row>
    <row r="47" spans="3:12" x14ac:dyDescent="0.25">
      <c r="C47" s="21">
        <v>1</v>
      </c>
      <c r="D47" s="4">
        <v>0.27239999999999998</v>
      </c>
      <c r="E47" s="42">
        <v>0.32319999999999999</v>
      </c>
      <c r="F47" s="4">
        <v>0.21149999999999999</v>
      </c>
      <c r="G47" s="41">
        <v>4.7600000000000003E-2</v>
      </c>
      <c r="H47" s="18"/>
      <c r="L47" s="19"/>
    </row>
    <row r="48" spans="3:12" x14ac:dyDescent="0.25">
      <c r="C48" s="21">
        <v>2</v>
      </c>
      <c r="D48" s="6">
        <v>0.36030000000000001</v>
      </c>
      <c r="E48" s="42">
        <v>0.37530000000000002</v>
      </c>
      <c r="F48" s="6">
        <v>0.51170000000000004</v>
      </c>
      <c r="G48" s="43">
        <v>0.60560000000000003</v>
      </c>
      <c r="H48" s="18"/>
      <c r="L48" s="19"/>
    </row>
    <row r="49" spans="3:12" x14ac:dyDescent="0.25">
      <c r="C49" s="21">
        <v>3</v>
      </c>
      <c r="D49" s="4">
        <v>0.14410000000000001</v>
      </c>
      <c r="E49" s="42">
        <v>0.1166</v>
      </c>
      <c r="F49" s="4">
        <v>1.7899999999999999E-2</v>
      </c>
      <c r="G49" s="41">
        <v>0.1154</v>
      </c>
      <c r="H49" s="18"/>
      <c r="L49" s="19"/>
    </row>
    <row r="50" spans="3:12" x14ac:dyDescent="0.25">
      <c r="C50" s="21">
        <v>4</v>
      </c>
      <c r="D50" s="6">
        <v>0.22320000000000001</v>
      </c>
      <c r="E50" s="42">
        <v>0.18490000000000001</v>
      </c>
      <c r="F50" s="6">
        <v>0.25890000000000002</v>
      </c>
      <c r="G50" s="43">
        <v>0.23139999999999999</v>
      </c>
      <c r="H50" s="18"/>
      <c r="L50" s="19"/>
    </row>
    <row r="51" spans="3:12" x14ac:dyDescent="0.25">
      <c r="C51" s="16" t="s">
        <v>12</v>
      </c>
      <c r="D51" s="28">
        <f>SUM(D47:D50)</f>
        <v>1</v>
      </c>
      <c r="E51" s="28">
        <f>SUM(E47:E50)</f>
        <v>1</v>
      </c>
      <c r="F51" s="28">
        <f>SUM(F47:F50)</f>
        <v>1</v>
      </c>
      <c r="G51" s="28">
        <f>SUM(G47:G50)</f>
        <v>1</v>
      </c>
      <c r="H51" s="18"/>
      <c r="I51" s="30" t="s">
        <v>13</v>
      </c>
      <c r="J51" s="30" t="s">
        <v>14</v>
      </c>
      <c r="K51" s="35">
        <f>AVERAGE(D56:G56,D47:G47)</f>
        <v>0.2044125</v>
      </c>
      <c r="L51" s="19"/>
    </row>
    <row r="52" spans="3:12" x14ac:dyDescent="0.25">
      <c r="C52" s="16"/>
      <c r="D52" s="17"/>
      <c r="E52" s="17"/>
      <c r="F52" s="17"/>
      <c r="G52" s="17"/>
      <c r="H52" s="18"/>
      <c r="I52" s="30"/>
      <c r="J52" s="30" t="s">
        <v>15</v>
      </c>
      <c r="K52" s="35">
        <f>AVERAGE(D57:G57,D48:G48)</f>
        <v>0.46606250000000005</v>
      </c>
      <c r="L52" s="19"/>
    </row>
    <row r="53" spans="3:12" x14ac:dyDescent="0.25">
      <c r="C53" s="16" t="s">
        <v>10</v>
      </c>
      <c r="D53" s="17"/>
      <c r="E53" s="17"/>
      <c r="F53" s="17"/>
      <c r="G53" s="17"/>
      <c r="H53" s="18"/>
      <c r="I53" s="30"/>
      <c r="J53" s="30" t="s">
        <v>16</v>
      </c>
      <c r="K53" s="35">
        <f>AVERAGE(D58:G58,D49:G49)</f>
        <v>0.10017500000000001</v>
      </c>
      <c r="L53" s="19"/>
    </row>
    <row r="54" spans="3:12" x14ac:dyDescent="0.25">
      <c r="C54" s="16"/>
      <c r="D54" s="17"/>
      <c r="E54" s="17"/>
      <c r="F54" s="53"/>
      <c r="G54" s="17"/>
      <c r="H54" s="18"/>
      <c r="I54" s="30"/>
      <c r="J54" s="30" t="s">
        <v>17</v>
      </c>
      <c r="K54" s="35">
        <f>AVERAGE(D59:G59,D50:G50)</f>
        <v>0.22935000000000003</v>
      </c>
      <c r="L54" s="19"/>
    </row>
    <row r="55" spans="3:12" x14ac:dyDescent="0.25">
      <c r="C55" s="21" t="s">
        <v>4</v>
      </c>
      <c r="D55" s="2" t="s">
        <v>11</v>
      </c>
      <c r="E55" s="51" t="s">
        <v>2</v>
      </c>
      <c r="F55" s="2" t="s">
        <v>1</v>
      </c>
      <c r="G55" s="39" t="s">
        <v>3</v>
      </c>
      <c r="H55" s="18"/>
      <c r="I55" s="30"/>
      <c r="J55" s="30" t="s">
        <v>18</v>
      </c>
      <c r="K55" s="35">
        <f>SUM(K51:K54)</f>
        <v>1</v>
      </c>
      <c r="L55" s="19"/>
    </row>
    <row r="56" spans="3:12" x14ac:dyDescent="0.25">
      <c r="C56" s="21">
        <v>1</v>
      </c>
      <c r="D56" s="4">
        <v>0.25219999999999998</v>
      </c>
      <c r="E56" s="42">
        <v>0.2157</v>
      </c>
      <c r="F56" s="4">
        <v>0.2082</v>
      </c>
      <c r="G56" s="41">
        <v>0.1045</v>
      </c>
      <c r="H56" s="18"/>
      <c r="L56" s="19"/>
    </row>
    <row r="57" spans="3:12" x14ac:dyDescent="0.25">
      <c r="C57" s="20">
        <v>2</v>
      </c>
      <c r="D57" s="6">
        <v>0.38030000000000003</v>
      </c>
      <c r="E57" s="42">
        <v>0.48730000000000001</v>
      </c>
      <c r="F57" s="6">
        <v>0.49049999999999999</v>
      </c>
      <c r="G57" s="43">
        <v>0.51749999999999996</v>
      </c>
      <c r="H57" s="18"/>
      <c r="L57" s="19"/>
    </row>
    <row r="58" spans="3:12" x14ac:dyDescent="0.25">
      <c r="C58" s="21">
        <v>3</v>
      </c>
      <c r="D58" s="4">
        <v>0.1467</v>
      </c>
      <c r="E58" s="42">
        <v>0.14000000000000001</v>
      </c>
      <c r="F58" s="4">
        <v>1.9699999999999999E-2</v>
      </c>
      <c r="G58" s="41">
        <v>0.10100000000000001</v>
      </c>
      <c r="H58" s="18"/>
      <c r="I58" s="18"/>
      <c r="J58" s="18"/>
      <c r="K58" s="18"/>
      <c r="L58" s="19"/>
    </row>
    <row r="59" spans="3:12" x14ac:dyDescent="0.25">
      <c r="C59" s="20">
        <v>4</v>
      </c>
      <c r="D59" s="6">
        <v>0.2208</v>
      </c>
      <c r="E59" s="42">
        <v>0.157</v>
      </c>
      <c r="F59" s="6">
        <v>0.28160000000000002</v>
      </c>
      <c r="G59" s="43">
        <v>0.27700000000000002</v>
      </c>
      <c r="H59" s="18"/>
      <c r="I59" s="18"/>
      <c r="J59" s="18"/>
      <c r="K59" s="18"/>
      <c r="L59" s="19"/>
    </row>
    <row r="60" spans="3:12" ht="15.75" thickBot="1" x14ac:dyDescent="0.3">
      <c r="C60" s="22" t="s">
        <v>12</v>
      </c>
      <c r="D60" s="29">
        <f>SUM(D56:D59)</f>
        <v>1</v>
      </c>
      <c r="E60" s="29">
        <f>SUM(E56:E59)</f>
        <v>1</v>
      </c>
      <c r="F60" s="29">
        <f>SUM(F56:F59)</f>
        <v>1</v>
      </c>
      <c r="G60" s="29">
        <f>SUM(G56:G59)</f>
        <v>1</v>
      </c>
      <c r="H60" s="24"/>
      <c r="I60" s="24"/>
      <c r="J60" s="24"/>
      <c r="K60" s="24"/>
      <c r="L60" s="25"/>
    </row>
    <row r="64" spans="3:12" ht="15.75" thickBot="1" x14ac:dyDescent="0.3">
      <c r="C64" s="37" t="s">
        <v>25</v>
      </c>
    </row>
    <row r="65" spans="3:12" x14ac:dyDescent="0.25">
      <c r="C65" s="12" t="s">
        <v>44</v>
      </c>
      <c r="D65" s="13"/>
      <c r="E65" s="13"/>
      <c r="F65" s="13"/>
      <c r="G65" s="13"/>
      <c r="H65" s="14"/>
      <c r="I65" s="14"/>
      <c r="J65" s="14"/>
      <c r="K65" s="14"/>
      <c r="L65" s="15"/>
    </row>
    <row r="66" spans="3:12" x14ac:dyDescent="0.25">
      <c r="C66" s="16"/>
      <c r="D66" s="44"/>
      <c r="E66" s="44"/>
      <c r="F66" s="44"/>
      <c r="G66" s="44"/>
      <c r="H66" s="18"/>
      <c r="I66" s="18"/>
      <c r="J66" s="18"/>
      <c r="K66" s="18"/>
      <c r="L66" s="19"/>
    </row>
    <row r="67" spans="3:12" x14ac:dyDescent="0.25">
      <c r="C67" s="21" t="s">
        <v>4</v>
      </c>
      <c r="D67" s="38" t="s">
        <v>11</v>
      </c>
      <c r="E67" s="51" t="s">
        <v>51</v>
      </c>
      <c r="F67" s="39" t="s">
        <v>1</v>
      </c>
      <c r="H67" s="18"/>
      <c r="L67" s="19"/>
    </row>
    <row r="68" spans="3:12" x14ac:dyDescent="0.25">
      <c r="C68" s="21" t="s">
        <v>26</v>
      </c>
      <c r="D68" s="40">
        <v>0.36030000000000001</v>
      </c>
      <c r="E68" s="42">
        <v>0.37530000000000002</v>
      </c>
      <c r="F68" s="41">
        <v>0.25890000000000002</v>
      </c>
      <c r="H68" s="18"/>
      <c r="L68" s="19"/>
    </row>
    <row r="69" spans="3:12" x14ac:dyDescent="0.25">
      <c r="C69" s="21" t="s">
        <v>27</v>
      </c>
      <c r="D69" s="40">
        <v>0.14410000000000001</v>
      </c>
      <c r="E69" s="42">
        <v>0.1166</v>
      </c>
      <c r="F69" s="43">
        <v>1.7899999999999999E-2</v>
      </c>
      <c r="H69" s="18"/>
      <c r="L69" s="19"/>
    </row>
    <row r="70" spans="3:12" x14ac:dyDescent="0.25">
      <c r="C70" s="21" t="s">
        <v>28</v>
      </c>
      <c r="D70" s="40">
        <v>0.22320000000000001</v>
      </c>
      <c r="E70" s="42">
        <v>0.18490000000000001</v>
      </c>
      <c r="F70" s="41">
        <v>0.21149999999999999</v>
      </c>
      <c r="H70" s="18"/>
      <c r="L70" s="19"/>
    </row>
    <row r="71" spans="3:12" x14ac:dyDescent="0.25">
      <c r="C71" s="20" t="s">
        <v>29</v>
      </c>
      <c r="D71" s="42">
        <v>0.27239999999999998</v>
      </c>
      <c r="E71" s="42">
        <v>0.32319999999999999</v>
      </c>
      <c r="F71" s="43">
        <v>0.51170000000000004</v>
      </c>
      <c r="H71" s="18"/>
      <c r="L71" s="19"/>
    </row>
    <row r="72" spans="3:12" x14ac:dyDescent="0.25">
      <c r="C72" s="16" t="s">
        <v>12</v>
      </c>
      <c r="D72" s="45">
        <f>SUM(D68:D71)</f>
        <v>1</v>
      </c>
      <c r="E72" s="45">
        <f>SUM(E68:E71)</f>
        <v>1</v>
      </c>
      <c r="F72" s="52">
        <f>SUM(F68:F71)</f>
        <v>1</v>
      </c>
      <c r="H72" s="18"/>
      <c r="L72" s="19"/>
    </row>
    <row r="73" spans="3:12" x14ac:dyDescent="0.25">
      <c r="C73" s="16"/>
      <c r="D73" s="44"/>
      <c r="E73" s="44"/>
      <c r="F73" s="44"/>
      <c r="G73" s="18"/>
      <c r="H73" s="18"/>
      <c r="L73" s="19"/>
    </row>
    <row r="74" spans="3:12" x14ac:dyDescent="0.25">
      <c r="C74" s="21"/>
      <c r="D74" s="39" t="s">
        <v>3</v>
      </c>
      <c r="E74" s="18"/>
      <c r="F74" s="18"/>
      <c r="G74" s="18"/>
      <c r="H74" s="18"/>
      <c r="L74" s="19"/>
    </row>
    <row r="75" spans="3:12" x14ac:dyDescent="0.25">
      <c r="C75" s="21" t="s">
        <v>39</v>
      </c>
      <c r="D75" s="41">
        <v>0.23139999999999999</v>
      </c>
      <c r="E75" s="18"/>
      <c r="F75" s="18"/>
      <c r="G75" s="18"/>
      <c r="H75" s="18"/>
      <c r="I75" s="47" t="s">
        <v>45</v>
      </c>
      <c r="J75" s="47" t="s">
        <v>30</v>
      </c>
      <c r="K75" s="48">
        <f>AVERAGE(D84:F84,D68:F68)</f>
        <v>0.35728333333333334</v>
      </c>
      <c r="L75" s="19"/>
    </row>
    <row r="76" spans="3:12" x14ac:dyDescent="0.25">
      <c r="C76" s="21" t="s">
        <v>40</v>
      </c>
      <c r="D76" s="43">
        <v>0.1154</v>
      </c>
      <c r="E76" s="18"/>
      <c r="F76" s="18"/>
      <c r="G76" s="18"/>
      <c r="H76" s="18"/>
      <c r="I76" s="47" t="s">
        <v>33</v>
      </c>
      <c r="J76" s="47" t="s">
        <v>31</v>
      </c>
      <c r="K76" s="48">
        <f>AVERAGE(D85:F85,D69:F69)</f>
        <v>9.7500000000000017E-2</v>
      </c>
      <c r="L76" s="19"/>
    </row>
    <row r="77" spans="3:12" x14ac:dyDescent="0.25">
      <c r="C77" s="21" t="s">
        <v>41</v>
      </c>
      <c r="D77" s="41">
        <v>4.7600000000000003E-2</v>
      </c>
      <c r="E77" s="18"/>
      <c r="F77" s="18"/>
      <c r="G77" s="18"/>
      <c r="H77" s="18"/>
      <c r="I77" s="47"/>
      <c r="J77" s="47" t="s">
        <v>23</v>
      </c>
      <c r="K77" s="48">
        <f>AVERAGE(D86:F86,D70:F70)</f>
        <v>0.20093333333333338</v>
      </c>
      <c r="L77" s="19"/>
    </row>
    <row r="78" spans="3:12" x14ac:dyDescent="0.25">
      <c r="C78" s="20" t="s">
        <v>42</v>
      </c>
      <c r="D78" s="43">
        <v>0.60560000000000003</v>
      </c>
      <c r="E78" s="18"/>
      <c r="F78" s="18"/>
      <c r="G78" s="18"/>
      <c r="H78" s="18"/>
      <c r="I78" s="47"/>
      <c r="J78" s="47" t="s">
        <v>24</v>
      </c>
      <c r="K78" s="48">
        <f>AVERAGE(D87:F87,D71:F71)</f>
        <v>0.34428333333333327</v>
      </c>
      <c r="L78" s="19"/>
    </row>
    <row r="79" spans="3:12" x14ac:dyDescent="0.25">
      <c r="C79" s="16" t="s">
        <v>12</v>
      </c>
      <c r="D79" s="45">
        <f>SUM(D75:D78)</f>
        <v>1</v>
      </c>
      <c r="E79" s="45"/>
      <c r="F79" s="45"/>
      <c r="G79" s="45"/>
      <c r="H79" s="18"/>
      <c r="I79" s="47"/>
      <c r="J79" s="47" t="s">
        <v>18</v>
      </c>
      <c r="K79" s="48">
        <f>SUM(K75:K78)</f>
        <v>1</v>
      </c>
      <c r="L79" s="19"/>
    </row>
    <row r="80" spans="3:12" x14ac:dyDescent="0.25">
      <c r="C80" s="46"/>
      <c r="D80" s="18"/>
      <c r="E80" s="18"/>
      <c r="F80" s="18"/>
      <c r="G80" s="18"/>
      <c r="H80" s="18"/>
      <c r="I80" s="44"/>
      <c r="J80" s="44"/>
      <c r="K80" s="44"/>
      <c r="L80" s="19"/>
    </row>
    <row r="81" spans="3:12" x14ac:dyDescent="0.25">
      <c r="C81" s="16" t="s">
        <v>43</v>
      </c>
      <c r="D81" s="44"/>
      <c r="E81" s="44"/>
      <c r="F81" s="44"/>
      <c r="G81" s="44"/>
      <c r="H81" s="18"/>
      <c r="I81" s="44"/>
      <c r="J81" s="44"/>
      <c r="K81" s="44"/>
      <c r="L81" s="19"/>
    </row>
    <row r="82" spans="3:12" x14ac:dyDescent="0.25">
      <c r="C82" s="16"/>
      <c r="D82" s="44"/>
      <c r="E82" s="44"/>
      <c r="F82" s="44"/>
      <c r="G82" s="44"/>
      <c r="H82" s="18"/>
      <c r="I82" s="47" t="s">
        <v>45</v>
      </c>
      <c r="J82" s="47" t="s">
        <v>37</v>
      </c>
      <c r="K82" s="48">
        <f>AVERAGE(D75,D91)</f>
        <v>0.25419999999999998</v>
      </c>
      <c r="L82" s="19"/>
    </row>
    <row r="83" spans="3:12" x14ac:dyDescent="0.25">
      <c r="C83" s="21" t="s">
        <v>4</v>
      </c>
      <c r="D83" s="38" t="s">
        <v>11</v>
      </c>
      <c r="E83" s="51" t="s">
        <v>51</v>
      </c>
      <c r="F83" s="39" t="s">
        <v>1</v>
      </c>
      <c r="H83" s="18"/>
      <c r="I83" s="47" t="s">
        <v>34</v>
      </c>
      <c r="J83" s="47" t="s">
        <v>35</v>
      </c>
      <c r="K83" s="48">
        <f t="shared" ref="K83:K85" si="11">AVERAGE(D76,D92)</f>
        <v>0.1082</v>
      </c>
      <c r="L83" s="19"/>
    </row>
    <row r="84" spans="3:12" x14ac:dyDescent="0.25">
      <c r="C84" s="21" t="s">
        <v>26</v>
      </c>
      <c r="D84" s="40">
        <v>0.38030000000000003</v>
      </c>
      <c r="E84" s="42">
        <v>0.48730000000000001</v>
      </c>
      <c r="F84" s="41">
        <v>0.28160000000000002</v>
      </c>
      <c r="H84" s="18"/>
      <c r="I84" s="47"/>
      <c r="J84" s="47" t="s">
        <v>36</v>
      </c>
      <c r="K84" s="48">
        <f t="shared" si="11"/>
        <v>7.6050000000000006E-2</v>
      </c>
      <c r="L84" s="19"/>
    </row>
    <row r="85" spans="3:12" x14ac:dyDescent="0.25">
      <c r="C85" s="21" t="s">
        <v>27</v>
      </c>
      <c r="D85" s="42">
        <v>0.1467</v>
      </c>
      <c r="E85" s="42">
        <v>0.14000000000000001</v>
      </c>
      <c r="F85" s="43">
        <v>1.9699999999999999E-2</v>
      </c>
      <c r="H85" s="18"/>
      <c r="I85" s="47"/>
      <c r="J85" s="47" t="s">
        <v>38</v>
      </c>
      <c r="K85" s="48">
        <f t="shared" si="11"/>
        <v>0.56154999999999999</v>
      </c>
      <c r="L85" s="19"/>
    </row>
    <row r="86" spans="3:12" x14ac:dyDescent="0.25">
      <c r="C86" s="21" t="s">
        <v>28</v>
      </c>
      <c r="D86" s="40">
        <v>0.2208</v>
      </c>
      <c r="E86" s="42">
        <v>0.157</v>
      </c>
      <c r="F86" s="41">
        <v>0.2082</v>
      </c>
      <c r="H86" s="18"/>
      <c r="I86" s="47"/>
      <c r="J86" s="47" t="s">
        <v>18</v>
      </c>
      <c r="K86" s="48">
        <f>SUM(K82:K85)</f>
        <v>1</v>
      </c>
      <c r="L86" s="19"/>
    </row>
    <row r="87" spans="3:12" x14ac:dyDescent="0.25">
      <c r="C87" s="20" t="s">
        <v>29</v>
      </c>
      <c r="D87" s="42">
        <v>0.25219999999999998</v>
      </c>
      <c r="E87" s="42">
        <v>0.2157</v>
      </c>
      <c r="F87" s="43">
        <v>0.49049999999999999</v>
      </c>
      <c r="H87" s="18"/>
      <c r="I87" s="18"/>
      <c r="J87" s="18"/>
      <c r="K87" s="18"/>
      <c r="L87" s="19"/>
    </row>
    <row r="88" spans="3:12" x14ac:dyDescent="0.25">
      <c r="C88" s="16" t="s">
        <v>12</v>
      </c>
      <c r="D88" s="45">
        <f>SUM(D84:D87)</f>
        <v>1</v>
      </c>
      <c r="E88" s="45">
        <f>SUM(E84:E87)</f>
        <v>1</v>
      </c>
      <c r="F88" s="45">
        <f t="shared" ref="F88" si="12">SUM(F84:F87)</f>
        <v>1</v>
      </c>
      <c r="H88" s="18"/>
      <c r="I88" s="49" t="s">
        <v>49</v>
      </c>
      <c r="J88" s="49" t="s">
        <v>46</v>
      </c>
      <c r="K88" s="50">
        <f>STDEV(D68:D71,D84:D87)</f>
        <v>8.7102041963927124E-2</v>
      </c>
      <c r="L88" s="19"/>
    </row>
    <row r="89" spans="3:12" x14ac:dyDescent="0.25">
      <c r="C89" s="46"/>
      <c r="D89" s="18"/>
      <c r="E89" s="18"/>
      <c r="F89" s="18"/>
      <c r="G89" s="18"/>
      <c r="H89" s="18"/>
      <c r="I89" s="49"/>
      <c r="J89" s="49" t="s">
        <v>50</v>
      </c>
      <c r="K89" s="50">
        <f>STDEV(E68:E71,E84:E87)</f>
        <v>0.13165359308210531</v>
      </c>
      <c r="L89" s="19"/>
    </row>
    <row r="90" spans="3:12" x14ac:dyDescent="0.25">
      <c r="C90" s="21" t="s">
        <v>4</v>
      </c>
      <c r="D90" s="39" t="s">
        <v>3</v>
      </c>
      <c r="E90" s="18"/>
      <c r="F90" s="18"/>
      <c r="G90" s="18"/>
      <c r="H90" s="18"/>
      <c r="I90" s="49"/>
      <c r="J90" s="49" t="s">
        <v>47</v>
      </c>
      <c r="K90" s="50">
        <f>STDEV(F68:F71,F84:F87)</f>
        <v>0.18421373455852849</v>
      </c>
      <c r="L90" s="19"/>
    </row>
    <row r="91" spans="3:12" x14ac:dyDescent="0.25">
      <c r="C91" s="21" t="s">
        <v>39</v>
      </c>
      <c r="D91" s="41">
        <v>0.27700000000000002</v>
      </c>
      <c r="E91" s="18"/>
      <c r="F91" s="18"/>
      <c r="G91" s="18"/>
      <c r="H91" s="18"/>
      <c r="I91" s="49"/>
      <c r="J91" s="49" t="s">
        <v>48</v>
      </c>
      <c r="K91" s="50">
        <f>STDEV(D75:D78,D91:D94)</f>
        <v>0.20754921619427316</v>
      </c>
      <c r="L91" s="19"/>
    </row>
    <row r="92" spans="3:12" x14ac:dyDescent="0.25">
      <c r="C92" s="21" t="s">
        <v>40</v>
      </c>
      <c r="D92" s="43">
        <v>0.10100000000000001</v>
      </c>
      <c r="E92" s="18"/>
      <c r="F92" s="18"/>
      <c r="G92" s="18"/>
      <c r="H92" s="18"/>
      <c r="I92" s="18"/>
      <c r="J92" s="18"/>
      <c r="K92" s="18"/>
      <c r="L92" s="19"/>
    </row>
    <row r="93" spans="3:12" x14ac:dyDescent="0.25">
      <c r="C93" s="21" t="s">
        <v>41</v>
      </c>
      <c r="D93" s="41">
        <v>0.1045</v>
      </c>
      <c r="E93" s="18"/>
      <c r="F93" s="18"/>
      <c r="G93" s="18"/>
      <c r="H93" s="18"/>
      <c r="I93" s="18"/>
      <c r="J93" s="18"/>
      <c r="K93" s="18"/>
      <c r="L93" s="19"/>
    </row>
    <row r="94" spans="3:12" x14ac:dyDescent="0.25">
      <c r="C94" s="20" t="s">
        <v>42</v>
      </c>
      <c r="D94" s="43">
        <v>0.51749999999999996</v>
      </c>
      <c r="E94" s="18"/>
      <c r="F94" s="18"/>
      <c r="G94" s="18"/>
      <c r="H94" s="18"/>
      <c r="K94" s="18"/>
      <c r="L94" s="19"/>
    </row>
    <row r="95" spans="3:12" ht="15.75" thickBot="1" x14ac:dyDescent="0.3">
      <c r="C95" s="22" t="s">
        <v>12</v>
      </c>
      <c r="D95" s="29">
        <f t="shared" ref="D95" si="13">SUM(D91:D94)</f>
        <v>1</v>
      </c>
      <c r="E95" s="24"/>
      <c r="F95" s="24"/>
      <c r="G95" s="24"/>
      <c r="H95" s="24"/>
      <c r="I95" s="24"/>
      <c r="J95" s="24"/>
      <c r="K95" s="24"/>
      <c r="L95" s="25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Lluis Hernández</dc:creator>
  <cp:lastModifiedBy>Lluis Hernández</cp:lastModifiedBy>
  <dcterms:created xsi:type="dcterms:W3CDTF">2015-06-05T18:19:34Z</dcterms:created>
  <dcterms:modified xsi:type="dcterms:W3CDTF">2020-05-31T19:06:32Z</dcterms:modified>
</cp:coreProperties>
</file>