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i" sheetId="1" r:id="rId4"/>
    <sheet state="visible" name="Agustus" sheetId="2" r:id="rId5"/>
    <sheet state="visible" name="September" sheetId="3" r:id="rId6"/>
    <sheet state="visible" name="Oktober" sheetId="4" r:id="rId7"/>
    <sheet state="visible" name="November" sheetId="5" r:id="rId8"/>
    <sheet state="visible" name="Daftar Nama Katering" sheetId="6" r:id="rId9"/>
    <sheet state="visible" name="Daftar Katering sementara" sheetId="7" r:id="rId10"/>
    <sheet state="visible" name="Total Tagihan" sheetId="8" r:id="rId11"/>
    <sheet state="visible" name="chat walmur 2" sheetId="9" r:id="rId12"/>
    <sheet state="visible" name="masuk rekening BSI" sheetId="10" r:id="rId13"/>
    <sheet state="visible" name="Abel dan Al" sheetId="11" r:id="rId14"/>
  </sheets>
  <definedNames>
    <definedName hidden="1" localSheetId="6" name="_xlnm._FilterDatabase">'Daftar Katering sementara'!$B$5:$D$92</definedName>
    <definedName hidden="1" localSheetId="7" name="_xlnm._FilterDatabase">'Total Tagihan'!$B$5:$Z$106</definedName>
    <definedName hidden="1" localSheetId="8" name="_xlnm._FilterDatabase">'chat walmur 2'!$A$4:$D$73</definedName>
    <definedName hidden="1" localSheetId="9" name="_xlnm._FilterDatabase">'masuk rekening BSI'!$B$2:$E$74</definedName>
  </definedNames>
  <calcPr/>
</workbook>
</file>

<file path=xl/sharedStrings.xml><?xml version="1.0" encoding="utf-8"?>
<sst xmlns="http://schemas.openxmlformats.org/spreadsheetml/2006/main" count="4295" uniqueCount="538">
  <si>
    <t>Daftar Katering SD Lukman Al Hakim 2024/2025</t>
  </si>
  <si>
    <t>Bulan : Juli</t>
  </si>
  <si>
    <t>Setiap Total Masuk X Rp. 8.500,- permakan</t>
  </si>
  <si>
    <t>No.</t>
  </si>
  <si>
    <t>Kode</t>
  </si>
  <si>
    <t>Kelas</t>
  </si>
  <si>
    <t xml:space="preserve">Nama </t>
  </si>
  <si>
    <t>Jenis Alergi</t>
  </si>
  <si>
    <t>Total Tidak Masuk</t>
  </si>
  <si>
    <t>Total Masuk</t>
  </si>
  <si>
    <t>Keterangan</t>
  </si>
  <si>
    <t>Total Pembayaran</t>
  </si>
  <si>
    <t>Status Pembayaran</t>
  </si>
  <si>
    <t>24011AAG</t>
  </si>
  <si>
    <t>1A</t>
  </si>
  <si>
    <t>M. Imron Maulana Hasbi</t>
  </si>
  <si>
    <t>anak guru</t>
  </si>
  <si>
    <t>Anak Guru</t>
  </si>
  <si>
    <t>24021AAS</t>
  </si>
  <si>
    <t>M. Rafif Zhafar Riqullah</t>
  </si>
  <si>
    <t>Lunas</t>
  </si>
  <si>
    <t>24031AAS</t>
  </si>
  <si>
    <t>Almeer</t>
  </si>
  <si>
    <t>24041AAS</t>
  </si>
  <si>
    <t>Putri Alesha</t>
  </si>
  <si>
    <t>24051AAS</t>
  </si>
  <si>
    <t>Cherika Ghumaisha Putri H.</t>
  </si>
  <si>
    <t>24061AAG</t>
  </si>
  <si>
    <t>Fahrul</t>
  </si>
  <si>
    <t>24011BAS</t>
  </si>
  <si>
    <t>1B</t>
  </si>
  <si>
    <t xml:space="preserve">Siti Izzatun Nisa </t>
  </si>
  <si>
    <t>Telur Puyuh</t>
  </si>
  <si>
    <t>24021BAG</t>
  </si>
  <si>
    <t>Fahkhrudin Mumtaz</t>
  </si>
  <si>
    <t>24031BAS</t>
  </si>
  <si>
    <t>M Dzaki Altamis Agam</t>
  </si>
  <si>
    <t>24041BAS</t>
  </si>
  <si>
    <t>Azriel Rifqie Alfandy</t>
  </si>
  <si>
    <t>24051BAS</t>
  </si>
  <si>
    <t>R, Moh Arrafi Swirizqi Ardiyansyah</t>
  </si>
  <si>
    <t>Ikan Pindang</t>
  </si>
  <si>
    <t>24061BAS</t>
  </si>
  <si>
    <t>Sharen Adzkadina Ari</t>
  </si>
  <si>
    <t>24071BAS</t>
  </si>
  <si>
    <t>Assifa Yumna Althafunnisa</t>
  </si>
  <si>
    <t>24081BAG</t>
  </si>
  <si>
    <t>Sheza Kayyisah Sabirah</t>
  </si>
  <si>
    <t>24091BAG</t>
  </si>
  <si>
    <t>Arung</t>
  </si>
  <si>
    <t>24101BAG</t>
  </si>
  <si>
    <t>Fardan</t>
  </si>
  <si>
    <t>24111BAS</t>
  </si>
  <si>
    <t>Nayara</t>
  </si>
  <si>
    <t>24121BAS</t>
  </si>
  <si>
    <t>1C</t>
  </si>
  <si>
    <t>M. Abdurrahman Alkhaleef</t>
  </si>
  <si>
    <t>24011CAG</t>
  </si>
  <si>
    <t>Adibah Fathinia Mahbubah</t>
  </si>
  <si>
    <t>24021CAG</t>
  </si>
  <si>
    <t>Shaqueena Alula Romeesa E</t>
  </si>
  <si>
    <t>24031CAG</t>
  </si>
  <si>
    <t>Fakhri Ramdhan Al Riski</t>
  </si>
  <si>
    <t>Kambing</t>
  </si>
  <si>
    <t>24041CAS</t>
  </si>
  <si>
    <t>Sekar Farzana Pramadisti</t>
  </si>
  <si>
    <t>24051CAS</t>
  </si>
  <si>
    <t>Siti Shafiyah Shafarina</t>
  </si>
  <si>
    <t>24061CAS</t>
  </si>
  <si>
    <t>Najwa Hizwatul Maulida</t>
  </si>
  <si>
    <t>24071CAS</t>
  </si>
  <si>
    <t>2A</t>
  </si>
  <si>
    <t xml:space="preserve">Dila </t>
  </si>
  <si>
    <t>24012AAS</t>
  </si>
  <si>
    <t>Ghaits</t>
  </si>
  <si>
    <t>24022AAG</t>
  </si>
  <si>
    <t>Zahra</t>
  </si>
  <si>
    <t>24032AAG</t>
  </si>
  <si>
    <t>Maulana Arsyil Abdullah</t>
  </si>
  <si>
    <t>24042AAS</t>
  </si>
  <si>
    <t>Aska</t>
  </si>
  <si>
    <t>24052AAS</t>
  </si>
  <si>
    <t>RA Missumary Mulqy</t>
  </si>
  <si>
    <t>24062AAS</t>
  </si>
  <si>
    <t>2B</t>
  </si>
  <si>
    <t>Muhammad Farzan Alfariq</t>
  </si>
  <si>
    <t>24012BAS</t>
  </si>
  <si>
    <t>Farisha Rafanda Molyono</t>
  </si>
  <si>
    <t>daging sapi</t>
  </si>
  <si>
    <t>24022BAS</t>
  </si>
  <si>
    <t>Basman Asraf Hamizan</t>
  </si>
  <si>
    <t>24032BAG</t>
  </si>
  <si>
    <t>Arsya Ariendra Arief</t>
  </si>
  <si>
    <t>Ayam</t>
  </si>
  <si>
    <t>24042BAS</t>
  </si>
  <si>
    <t>Elsyafia A Fathyatturahman</t>
  </si>
  <si>
    <t>24052BAS</t>
  </si>
  <si>
    <t>Muh. Zafran Ali Al Akhtar</t>
  </si>
  <si>
    <t>24062BAS</t>
  </si>
  <si>
    <t>Nur Ainun Mumtazah</t>
  </si>
  <si>
    <t>24072BAG</t>
  </si>
  <si>
    <t>2C</t>
  </si>
  <si>
    <t>Hafidza Humairo Azzahro</t>
  </si>
  <si>
    <t>ikan Pindang</t>
  </si>
  <si>
    <t>24012CAS</t>
  </si>
  <si>
    <t>Anindita Keidha Zahra Purnomo</t>
  </si>
  <si>
    <t>lele</t>
  </si>
  <si>
    <t>24022CAS</t>
  </si>
  <si>
    <t>Muhammad Baisilio Efendy</t>
  </si>
  <si>
    <t>24042CAG</t>
  </si>
  <si>
    <t>Nayshi Anendra Arsyi</t>
  </si>
  <si>
    <t>ikan pindang</t>
  </si>
  <si>
    <t>24013AAS</t>
  </si>
  <si>
    <t>3A</t>
  </si>
  <si>
    <t xml:space="preserve">Afrah </t>
  </si>
  <si>
    <t>24023AAS</t>
  </si>
  <si>
    <t>Dewa Ahnaf Ramadhan</t>
  </si>
  <si>
    <t>24033AAS</t>
  </si>
  <si>
    <t>M, Zafran Malik Agam</t>
  </si>
  <si>
    <t>24043AAG</t>
  </si>
  <si>
    <t>Alikha Zhafirah</t>
  </si>
  <si>
    <t>24053AAS</t>
  </si>
  <si>
    <t>Ahmad alkafi Ramansyah</t>
  </si>
  <si>
    <t>24013BAS</t>
  </si>
  <si>
    <t>3B</t>
  </si>
  <si>
    <t>M Jafin Abqori</t>
  </si>
  <si>
    <t>24023BAS</t>
  </si>
  <si>
    <t>Azza Zahyzain</t>
  </si>
  <si>
    <t>24033BAS</t>
  </si>
  <si>
    <t>Nevan Tristan Zain</t>
  </si>
  <si>
    <t>24043BAS</t>
  </si>
  <si>
    <t>Reisyah Maiza Qonita</t>
  </si>
  <si>
    <t>24053BAG</t>
  </si>
  <si>
    <t>Azzahra Chayla Putri Rizqa</t>
  </si>
  <si>
    <t>24063BAG</t>
  </si>
  <si>
    <t>Tuba Izzatul Wahida</t>
  </si>
  <si>
    <t>24073BAS</t>
  </si>
  <si>
    <t>Abraham Akbar</t>
  </si>
  <si>
    <t>24013CAS</t>
  </si>
  <si>
    <t>3C</t>
  </si>
  <si>
    <t>Khairunnisa Faradina Mecca</t>
  </si>
  <si>
    <t>24023CAS</t>
  </si>
  <si>
    <t>Alvaro Jastin Irawan</t>
  </si>
  <si>
    <t>24033CAS</t>
  </si>
  <si>
    <t>Nabeela Athira Khairina Rahman</t>
  </si>
  <si>
    <t>24043CAS</t>
  </si>
  <si>
    <t>Kailatis Samrah Arifani</t>
  </si>
  <si>
    <t>24014AAS</t>
  </si>
  <si>
    <t>4A</t>
  </si>
  <si>
    <t>Kamilia Dara Cantika</t>
  </si>
  <si>
    <t>Daging Sapi</t>
  </si>
  <si>
    <t>24024AAG</t>
  </si>
  <si>
    <t>A. Fahri Zahran Augusta</t>
  </si>
  <si>
    <t>24034AAS</t>
  </si>
  <si>
    <t>Alula Farzana Ayunindya R</t>
  </si>
  <si>
    <t>24014BAS</t>
  </si>
  <si>
    <t>4B</t>
  </si>
  <si>
    <t>Bahiyya Atiqa Faiha Dzulkarnain</t>
  </si>
  <si>
    <t>24024BAG</t>
  </si>
  <si>
    <t>Naura</t>
  </si>
  <si>
    <t>24034BAS</t>
  </si>
  <si>
    <t>Kalila Rifda Agustina</t>
  </si>
  <si>
    <t>24044BAS</t>
  </si>
  <si>
    <t>Inas Amirotun Adzka</t>
  </si>
  <si>
    <t>24054BAS</t>
  </si>
  <si>
    <t>Rofiqoh Fathrain Vanisha I</t>
  </si>
  <si>
    <t>24064BAS</t>
  </si>
  <si>
    <t>Nayla Riskian Andita</t>
  </si>
  <si>
    <t>24084BAS</t>
  </si>
  <si>
    <t>Muhammad Nur Akbar</t>
  </si>
  <si>
    <t>24014CAS</t>
  </si>
  <si>
    <t>4C</t>
  </si>
  <si>
    <t>Moh Azril Azdani</t>
  </si>
  <si>
    <t>24024CAG</t>
  </si>
  <si>
    <t>Suropati El Pafa Putra</t>
  </si>
  <si>
    <t>24034CAS</t>
  </si>
  <si>
    <t>Afdhal Gilang Aditya SA</t>
  </si>
  <si>
    <t>24044CAS</t>
  </si>
  <si>
    <t>Iqbal Bustanul Ulum</t>
  </si>
  <si>
    <t>24054CAS</t>
  </si>
  <si>
    <t>Moh Sauqi Hidayatullah</t>
  </si>
  <si>
    <t>24064CAS</t>
  </si>
  <si>
    <t>Muhammad Bagas Teguh P</t>
  </si>
  <si>
    <t>24074CAS</t>
  </si>
  <si>
    <t>Kevin Kayfani Ramzi</t>
  </si>
  <si>
    <t>24084CAS</t>
  </si>
  <si>
    <t>Moh. Abdurrahman Kayabi</t>
  </si>
  <si>
    <t>24094CAS</t>
  </si>
  <si>
    <t>Moh Zidney</t>
  </si>
  <si>
    <t>24104CAS</t>
  </si>
  <si>
    <t>Alfian Fachry Wachyudi</t>
  </si>
  <si>
    <t>24015AAS</t>
  </si>
  <si>
    <t>5A</t>
  </si>
  <si>
    <t>Aditya Naufal Firdyandyah</t>
  </si>
  <si>
    <t>24025AAG</t>
  </si>
  <si>
    <t>Moh Fahrizal Abdillah</t>
  </si>
  <si>
    <t>24035AAS</t>
  </si>
  <si>
    <t>M. Tsafiq A. G</t>
  </si>
  <si>
    <t>24045AAG</t>
  </si>
  <si>
    <t>Muhammad Wafiq M.K</t>
  </si>
  <si>
    <t>24015BAS</t>
  </si>
  <si>
    <t>5B</t>
  </si>
  <si>
    <t>Dzaky Alzham Shiddiqy</t>
  </si>
  <si>
    <t>24025BAS</t>
  </si>
  <si>
    <t>Aqila Yuanita Behtiar</t>
  </si>
  <si>
    <t>24035BAS</t>
  </si>
  <si>
    <t>Raihan Budirastravara Wartady</t>
  </si>
  <si>
    <t>24045BAG</t>
  </si>
  <si>
    <t>Aditya</t>
  </si>
  <si>
    <t>24015CAG</t>
  </si>
  <si>
    <t>5C</t>
  </si>
  <si>
    <t>Renata Haura Nur Afifah</t>
  </si>
  <si>
    <t>24025CAS</t>
  </si>
  <si>
    <t>Sadina Sasikirana Nadmi</t>
  </si>
  <si>
    <t>24016AAS</t>
  </si>
  <si>
    <t>6A</t>
  </si>
  <si>
    <t>Hibatullah Kaindra Adinata</t>
  </si>
  <si>
    <t>24026AAG</t>
  </si>
  <si>
    <t>Rafardhan Ilmi Sarif GA, IYA</t>
  </si>
  <si>
    <t>24036AAS</t>
  </si>
  <si>
    <t>Helmi AlzamYaqdhan Fauzi</t>
  </si>
  <si>
    <t>24016BAG</t>
  </si>
  <si>
    <t>6B</t>
  </si>
  <si>
    <t>Aidrich Fairuz A</t>
  </si>
  <si>
    <t>24026BAS</t>
  </si>
  <si>
    <t>M. Naquib R Dzulkarnain</t>
  </si>
  <si>
    <t>24016CAS</t>
  </si>
  <si>
    <t>6C</t>
  </si>
  <si>
    <t>Laila Najma</t>
  </si>
  <si>
    <t>24026CAG</t>
  </si>
  <si>
    <t>Nurin Najibah Faizah R</t>
  </si>
  <si>
    <t>24036CAS</t>
  </si>
  <si>
    <t>Faizatun Muyassaroh</t>
  </si>
  <si>
    <t>24046CAS</t>
  </si>
  <si>
    <t>Fahrazka Dzakira Hidayat</t>
  </si>
  <si>
    <t>24056CAS</t>
  </si>
  <si>
    <t>Raniya Raihanna Putri</t>
  </si>
  <si>
    <t>Total Pembayaran Santri SD</t>
  </si>
  <si>
    <t>Bulan : Agustus</t>
  </si>
  <si>
    <t>Tanggal</t>
  </si>
  <si>
    <t>24032CAS</t>
  </si>
  <si>
    <t>NayshiAnendra Arsyi</t>
  </si>
  <si>
    <t>A. Fahri Zahran Augustina</t>
  </si>
  <si>
    <t>Berhenti tgl 15</t>
  </si>
  <si>
    <t>Berhenti tgl 20</t>
  </si>
  <si>
    <t>Keterangan :</t>
  </si>
  <si>
    <t>Santri Izzatul 1B selama bulan Agustus, sakit, bulan september santri tersebut tetap lanjut katering</t>
  </si>
  <si>
    <t>Daftar Katering SD Lukman Alhakim 2024/2025</t>
  </si>
  <si>
    <t>Bulan : September</t>
  </si>
  <si>
    <t>Total masuk</t>
  </si>
  <si>
    <t>Belum Lunas</t>
  </si>
  <si>
    <t>Rayya Rabbani Putra</t>
  </si>
  <si>
    <t>Shaqueena Alula Romeesa Ervan</t>
  </si>
  <si>
    <t>Daging Kambing</t>
  </si>
  <si>
    <t>Elsyafia Akthafunnisa Fathyatturahman</t>
  </si>
  <si>
    <t>Alula Farzana Ayunindya Rahman</t>
  </si>
  <si>
    <t>Berhenti tgl 17</t>
  </si>
  <si>
    <t>24074BAS</t>
  </si>
  <si>
    <t>Aira</t>
  </si>
  <si>
    <t>Muhammad Bagas Teguh Prawira</t>
  </si>
  <si>
    <t>M. Naquib Rhomadona Dzulkarnain</t>
  </si>
  <si>
    <t>Tanggal 23-27 UTS</t>
  </si>
  <si>
    <t>Bulan : Oktober</t>
  </si>
  <si>
    <t>-*</t>
  </si>
  <si>
    <t>Bulan sebelumnya bayar berlebih</t>
  </si>
  <si>
    <t>Berhenti dr tanggal 14</t>
  </si>
  <si>
    <t>24081CAS</t>
  </si>
  <si>
    <t>Muhammad Alafareyza Akbar</t>
  </si>
  <si>
    <t>mulai katering tgl 18/10</t>
  </si>
  <si>
    <t>24072AAS</t>
  </si>
  <si>
    <t>Abdillah Fathian Akbar</t>
  </si>
  <si>
    <t>berhenti tgl 23/10/2024</t>
  </si>
  <si>
    <t>setiap hari jumat tidak mau katering</t>
  </si>
  <si>
    <t>Bulan : November</t>
  </si>
  <si>
    <t>Belum</t>
  </si>
  <si>
    <t>Daftar Nama Katering SD tiap-tiap kelas</t>
  </si>
  <si>
    <t>No</t>
  </si>
  <si>
    <t>Nama</t>
  </si>
  <si>
    <t>Status</t>
  </si>
  <si>
    <t xml:space="preserve">No. </t>
  </si>
  <si>
    <t>01</t>
  </si>
  <si>
    <t>Anak Santri</t>
  </si>
  <si>
    <t>02</t>
  </si>
  <si>
    <t>03</t>
  </si>
  <si>
    <t>04</t>
  </si>
  <si>
    <t>05</t>
  </si>
  <si>
    <t>06</t>
  </si>
  <si>
    <t>07</t>
  </si>
  <si>
    <t>08</t>
  </si>
  <si>
    <t>muhammad alafreyza akbar</t>
  </si>
  <si>
    <t>anak santri</t>
  </si>
  <si>
    <t>09</t>
  </si>
  <si>
    <t>10</t>
  </si>
  <si>
    <t>11</t>
  </si>
  <si>
    <t>12</t>
  </si>
  <si>
    <t>Berhenti Katering</t>
  </si>
  <si>
    <t>Daftar sementara Katering anak yang masih melanjutkan</t>
  </si>
  <si>
    <t>Bulan Oktober 23/10/2024</t>
  </si>
  <si>
    <t>anak akan di hentikan katering apabila tidak lunas sampai tanggal 10, tim katering akan menghubungi walikelas lebih lanjut setelah tanggal 10</t>
  </si>
  <si>
    <t>status</t>
  </si>
  <si>
    <t>Baru</t>
  </si>
  <si>
    <t>R, Moh Arrafi Dwirizqi Ardiyansyah</t>
  </si>
  <si>
    <t>Anindita Keisha Zahra Purnomo</t>
  </si>
  <si>
    <t>Muhammad Alfareyza Akbar</t>
  </si>
  <si>
    <t>Afrah Naufalyna Nathania</t>
  </si>
  <si>
    <t>Unas Amirotun Adzka</t>
  </si>
  <si>
    <t xml:space="preserve"> </t>
  </si>
  <si>
    <t>Alfian Fachry Wahyudi</t>
  </si>
  <si>
    <t>Helmi Alzam Yaqdhan Fauzi</t>
  </si>
  <si>
    <t>M. Tsaqif A. G</t>
  </si>
  <si>
    <t xml:space="preserve">Catatan : mohon apabila ada anak katering yang baru mendaftar atau ikut serta dan atau berhenti katering, segera melaporkan ke Tim Katering agar dapat dilakukan pendataan. </t>
  </si>
  <si>
    <t xml:space="preserve">Admin 1 </t>
  </si>
  <si>
    <t>085743174598 (Ezzah)</t>
  </si>
  <si>
    <t>Admin 2</t>
  </si>
  <si>
    <t>0895360709230 (Laela)</t>
  </si>
  <si>
    <t>hanya menerima pesan atau call whatsapp</t>
  </si>
  <si>
    <t>Tagihan Data Katering SD Lukman A-Hakim</t>
  </si>
  <si>
    <t xml:space="preserve">Assalamualaikum wr. wb. Kepada Yth. Bapak/Ibu, Orang Tua/Wali Murid Ananda </t>
  </si>
  <si>
    <r>
      <rPr>
        <rFont val="&quot;Google Sans&quot;, Arial, sans-serif"/>
        <color rgb="FF040C28"/>
        <sz val="12.0"/>
      </rPr>
      <t>https://wa.me/</t>
    </r>
  </si>
  <si>
    <t xml:space="preserve">Kami selaku dari pihak Katering Sakinah dari Yayasan Salsabila Hidayatullah, Sumenep. </t>
  </si>
  <si>
    <t>Total Tagihan</t>
  </si>
  <si>
    <t xml:space="preserve">Memberitahukan bahwa ananda </t>
  </si>
  <si>
    <t>Juli</t>
  </si>
  <si>
    <t>Agustus</t>
  </si>
  <si>
    <t>September</t>
  </si>
  <si>
    <t>Oktober</t>
  </si>
  <si>
    <t>November</t>
  </si>
  <si>
    <t>Status pembayaran</t>
  </si>
  <si>
    <t>Link Whatsapp</t>
  </si>
  <si>
    <t>Terimakasih</t>
  </si>
  <si>
    <t xml:space="preserve">memiliki tagihan katering di bulan </t>
  </si>
  <si>
    <t>No. HP</t>
  </si>
  <si>
    <t>Total</t>
  </si>
  <si>
    <t xml:space="preserve">Total </t>
  </si>
  <si>
    <t>rumus penagihan</t>
  </si>
  <si>
    <t>hasil rumusan</t>
  </si>
  <si>
    <t>rumus mengingatkan kembali</t>
  </si>
  <si>
    <t>rumus Terimakasih</t>
  </si>
  <si>
    <t>rumus pemberhentian katering sementara</t>
  </si>
  <si>
    <r>
      <rPr>
        <rFont val="Arial, &quot;sans-serif&quot;"/>
        <color rgb="FF1155CC"/>
        <u/>
      </rPr>
      <t>6287750217863</t>
    </r>
  </si>
  <si>
    <t>https://wa.me/6287750217863</t>
  </si>
  <si>
    <t>dan bulan</t>
  </si>
  <si>
    <t>6285330231183</t>
  </si>
  <si>
    <t>https://wa.me/6285330231183</t>
  </si>
  <si>
    <t>total tagihan ananda di bulan *oktober* adalah</t>
  </si>
  <si>
    <t>6281330066910</t>
  </si>
  <si>
    <t>-</t>
  </si>
  <si>
    <t>https://wa.me/6281330066910</t>
  </si>
  <si>
    <t xml:space="preserve">sebesar </t>
  </si>
  <si>
    <t>6285257098585</t>
  </si>
  <si>
    <t>https://wa.me/6285257098585</t>
  </si>
  <si>
    <t xml:space="preserve">Mohon kesediaan bapak/ibu untuk melunasi pembayaran sebelum tanggal 10 November 2024. </t>
  </si>
  <si>
    <t>6281937900769</t>
  </si>
  <si>
    <t>https://wa.me/6281937900769</t>
  </si>
  <si>
    <t xml:space="preserve">Pembayaran dapat dilakukan melalui rekening Bank BSI *7285924116* atas nama Laela Azizatur R. </t>
  </si>
  <si>
    <t>6287752056887</t>
  </si>
  <si>
    <t>https://wa.me/6287752056886</t>
  </si>
  <si>
    <t xml:space="preserve">Bukti pembayaran dapat di kirimkan ke nomer ini. </t>
  </si>
  <si>
    <t>6285232778887</t>
  </si>
  <si>
    <t>https://wa.me/6285232778887</t>
  </si>
  <si>
    <t xml:space="preserve">catatan : mohon maaf, saat ini kami menggunakan sistem "makan dulu bayar kemudian" sehingga tagihan makan siang bulan Agustus dilakukan di Bulan September dan seterusnya. Kami masih sedang dalam proses pengembangan sistem katering, mohon untuk bapak/ibu dapat memahami proses kami. </t>
  </si>
  <si>
    <t>6283853300785</t>
  </si>
  <si>
    <t>https://wa.me/6283853300785</t>
  </si>
  <si>
    <t>Jazzakumullah khairan, atas perhatiannya, kami ucapkan terimakasih</t>
  </si>
  <si>
    <t>6281331112101</t>
  </si>
  <si>
    <t>https://wa.me/6281331112101</t>
  </si>
  <si>
    <t>6282333778084</t>
  </si>
  <si>
    <t>https://wa.me/6282333778084</t>
  </si>
  <si>
    <t>Mengingatkan kembali bahwa ananda</t>
  </si>
  <si>
    <t>6281936360841</t>
  </si>
  <si>
    <t>https://wa.me/6281936360841</t>
  </si>
  <si>
    <t>6281216335335</t>
  </si>
  <si>
    <t>https://wa.me/6281216335335</t>
  </si>
  <si>
    <t xml:space="preserve">Assalamu'alaikum wr, wb. Pembayaran atas nama ananda </t>
  </si>
  <si>
    <t>6281331798221</t>
  </si>
  <si>
    <t>https://wa.me/6281331798221</t>
  </si>
  <si>
    <t>6281999515900</t>
  </si>
  <si>
    <t>https://wa.me/6281999515900</t>
  </si>
  <si>
    <t xml:space="preserve">telah kami terima seluruhnya, terimakasih atas kepercayaan orang tua/wali murid terhadap katering sakinah yayasan hidayatullah, Sumenep. </t>
  </si>
  <si>
    <t>6285336288199</t>
  </si>
  <si>
    <t>https://wa.me/6285336288199</t>
  </si>
  <si>
    <t xml:space="preserve">Kami akan terus meningkatkan pelayanan dan kualitas dalam menyediakan makan siang bagi anak-anak di SD Lukman Al Hakim, Sumenep. </t>
  </si>
  <si>
    <t>6285334384548</t>
  </si>
  <si>
    <t>https://wa.me/6285334384548</t>
  </si>
  <si>
    <t>jazzakumullah khairan, Wassalamualaikum wr. wb</t>
  </si>
  <si>
    <t>6287812131441</t>
  </si>
  <si>
    <t>https://wa.me/6287812131441</t>
  </si>
  <si>
    <t>6285104119765</t>
  </si>
  <si>
    <t>https://wa.me/6285104119765</t>
  </si>
  <si>
    <t>Assalamu'alaikum wr, wb. Pembayaran atas nama ananda Muhammad Farzan Alfariq  2B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t>
  </si>
  <si>
    <t>Kami mengonfirmasikan bahwa status ananda saat ini telah *berhenti katering*, jika ingin melanjutkan katering, orang tua/wali murid dapat menghubungi kami ke nomor ini.</t>
  </si>
  <si>
    <t>62859940458470</t>
  </si>
  <si>
    <t>https://wa.me/62859940458470</t>
  </si>
  <si>
    <t>6282338949678</t>
  </si>
  <si>
    <t>https://wa.me/6282338949678</t>
  </si>
  <si>
    <t xml:space="preserve">Mohon maaf,status katering ananda </t>
  </si>
  <si>
    <t>6282244370500</t>
  </si>
  <si>
    <t>https://wa.me/6282244370500</t>
  </si>
  <si>
    <t>mulai hari senin, kami *Berhentikan Sementara*, jika ananda hendak melanjutkan katering segera lakukan pelunasan sesuai dengan total tagihan sebelumnya.</t>
  </si>
  <si>
    <t>6285748816449</t>
  </si>
  <si>
    <t>https://wa.me/6285748816449</t>
  </si>
  <si>
    <t xml:space="preserve">Namun, apabila Ananda memutuskan untuk berhenti katering di bulan Oktober ini, maka total tagihan makan ananda di tambah 5 hari masuk sekolah di bulan ini yaitu, *Rp. 42.500*. </t>
  </si>
  <si>
    <t>6282141777796</t>
  </si>
  <si>
    <t>https://wa.me/6282141777796</t>
  </si>
  <si>
    <t xml:space="preserve">Maka Total Tagihan ananda yang sebelumnya </t>
  </si>
  <si>
    <t>6287863205707</t>
  </si>
  <si>
    <t>https://wa.me/6287863205707</t>
  </si>
  <si>
    <t>6282330126691</t>
  </si>
  <si>
    <t>https://wa.me/6282330126691</t>
  </si>
  <si>
    <t>Mohon kesediaan bapak/ibu untuk segera melunasi pembayaran.</t>
  </si>
  <si>
    <t>6281934923340</t>
  </si>
  <si>
    <t>https://wa.me/6281934923340</t>
  </si>
  <si>
    <t>6281803226047</t>
  </si>
  <si>
    <t>https://wa.me/6281803226047</t>
  </si>
  <si>
    <t xml:space="preserve">Yaitu, sebesar </t>
  </si>
  <si>
    <t>6283138945919</t>
  </si>
  <si>
    <t>https://wa.me/6283138945919</t>
  </si>
  <si>
    <t>6282322442801</t>
  </si>
  <si>
    <t>https://wa.me/6282322442801</t>
  </si>
  <si>
    <t>6282337666057</t>
  </si>
  <si>
    <t>https://wa.me/6282337666057</t>
  </si>
  <si>
    <t>6282131708585</t>
  </si>
  <si>
    <t>https://wa.me/6282131708585</t>
  </si>
  <si>
    <t>berhenti katering</t>
  </si>
  <si>
    <t>6287815486244</t>
  </si>
  <si>
    <t>https://wa.me/6287815486244</t>
  </si>
  <si>
    <t>6281252339846</t>
  </si>
  <si>
    <t>https://wa.me/6281252339846</t>
  </si>
  <si>
    <t>628175011053</t>
  </si>
  <si>
    <t>https://wa.me/628175011053</t>
  </si>
  <si>
    <t>6285258615447</t>
  </si>
  <si>
    <t>https://wa.me/6285258615447</t>
  </si>
  <si>
    <t>6285234955049</t>
  </si>
  <si>
    <t>https://wa.me/6285234955049</t>
  </si>
  <si>
    <t>6282264037960</t>
  </si>
  <si>
    <t>https://wa.me/6282264037960</t>
  </si>
  <si>
    <t>Rifqoh Fathrain Vanisha I</t>
  </si>
  <si>
    <t>6282337005777</t>
  </si>
  <si>
    <t>https://wa.me/6282337005777</t>
  </si>
  <si>
    <t>Aira Putri Azzahra</t>
  </si>
  <si>
    <t>6281333213905</t>
  </si>
  <si>
    <t>https://wa.me/6281333213905</t>
  </si>
  <si>
    <t>6287850244142</t>
  </si>
  <si>
    <t>https://wa.me/6287850244142</t>
  </si>
  <si>
    <t>6285336109015</t>
  </si>
  <si>
    <t>https://wa.me/6285336109015</t>
  </si>
  <si>
    <t>Moh. Abdurrahman Kafabi</t>
  </si>
  <si>
    <t>6282132066220</t>
  </si>
  <si>
    <t>https://wa.me/6282132066220</t>
  </si>
  <si>
    <t>6281334553776</t>
  </si>
  <si>
    <t>https://wa.me/6281334553776</t>
  </si>
  <si>
    <t>6282302279374</t>
  </si>
  <si>
    <t>https://wa.me/6282302279374</t>
  </si>
  <si>
    <t>Assalamualaikum wr. wb. Kepada Yth. Bapak/Ibu, Orang Tua/Wali Murid Ananda Alfian Fachry Wachyudi. Kami dari pihak Katering Sakinah, Yayasan Salsabila, Hidayatullah, Sumenep. memberitahukan bahwa ananda Alfian Fachry Wachyudi kelas 4C memiliki tagihan katering di bulan Juli 0 dan bulan Agustus Rp. 187.000,- dan bulan September Rp. 119.000,- total tagihan ananda *Rp. 306.000,-*. Mohon kesediaan bapak/ibu untuk melunasi pembayaran sebelum tanggal 20 Oktober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t>
  </si>
  <si>
    <t>Aditya Naufal Firdyansyah</t>
  </si>
  <si>
    <t>6281703041010</t>
  </si>
  <si>
    <t>https://wa.me/6281703041010</t>
  </si>
  <si>
    <t>6285334916251</t>
  </si>
  <si>
    <t>https://wa.me/6285334916251</t>
  </si>
  <si>
    <t>6287850116405</t>
  </si>
  <si>
    <t>https://wa.me/6287850116405</t>
  </si>
  <si>
    <t>6285230060823</t>
  </si>
  <si>
    <t>https://wa.me/6285230060823</t>
  </si>
  <si>
    <t>62817313277</t>
  </si>
  <si>
    <t>https://wa.me/62817313277</t>
  </si>
  <si>
    <t>6281320044729</t>
  </si>
  <si>
    <t>https://wa.me/6281320044729</t>
  </si>
  <si>
    <t>6282333383883</t>
  </si>
  <si>
    <t>https://wa.me/6282333383883</t>
  </si>
  <si>
    <t>6287878787348</t>
  </si>
  <si>
    <t>https://wa.me/6287878787348</t>
  </si>
  <si>
    <t>628563434665</t>
  </si>
  <si>
    <t>https://wa.me/628563434665</t>
  </si>
  <si>
    <t>6287850050959</t>
  </si>
  <si>
    <t>https://wa.me/6287850050959</t>
  </si>
  <si>
    <t>https://wa.me/</t>
  </si>
  <si>
    <t>6282141778246</t>
  </si>
  <si>
    <t>https://wa.me/6282141778246</t>
  </si>
  <si>
    <t>628179344962</t>
  </si>
  <si>
    <t>https://wa.me/628179344962</t>
  </si>
  <si>
    <t>6282330120611</t>
  </si>
  <si>
    <t>https://wa.me/6282330120611</t>
  </si>
  <si>
    <t>6285259499713</t>
  </si>
  <si>
    <t>https://wa.me/6285259499713</t>
  </si>
  <si>
    <t>6285232400881</t>
  </si>
  <si>
    <t>https://wa.me/6285232400881</t>
  </si>
  <si>
    <t>6282301839756</t>
  </si>
  <si>
    <t>https://wa.me/6282301839756</t>
  </si>
  <si>
    <t>6281703060835</t>
  </si>
  <si>
    <t>https://wa.me/6281703060835</t>
  </si>
  <si>
    <t>6282333771086</t>
  </si>
  <si>
    <t>https://wa.me/6282333771086</t>
  </si>
  <si>
    <t>6287752056886</t>
  </si>
  <si>
    <t>6282175891272</t>
  </si>
  <si>
    <t>https://wa.me/6282175891272</t>
  </si>
  <si>
    <t>6281216472077</t>
  </si>
  <si>
    <t>https://wa.me/6281216472077</t>
  </si>
  <si>
    <t>6282332866741</t>
  </si>
  <si>
    <t>https://wa.me/6282332866741</t>
  </si>
  <si>
    <t>keterangan</t>
  </si>
  <si>
    <t>berhenti</t>
  </si>
  <si>
    <t xml:space="preserve">2. nabeela dan al ada titipan 4juta untuk bayar katering </t>
  </si>
  <si>
    <t>bulan Oktober bayarnya terlambat</t>
  </si>
  <si>
    <t>diperbarui 08/10 08;38</t>
  </si>
  <si>
    <t>Tolong kalau udah di kirim, cklis disini</t>
  </si>
  <si>
    <t>No Hp</t>
  </si>
  <si>
    <t>Pembayaran Bulan Oktober</t>
  </si>
  <si>
    <t>ceklis 9 okt 2024</t>
  </si>
  <si>
    <t>Rafif</t>
  </si>
  <si>
    <r>
      <rPr>
        <rFont val="Arial, &quot;sans-serif&quot;"/>
        <color rgb="FF1155CC"/>
        <u/>
      </rPr>
      <t>6287750217863</t>
    </r>
  </si>
  <si>
    <t>bayar di yayasan tgl2 okt</t>
  </si>
  <si>
    <t>juli agustus bayar di yayasan, september gak katering</t>
  </si>
  <si>
    <t>bayar di yayasan</t>
  </si>
  <si>
    <t>bayar di yayasan tgl 2 okt</t>
  </si>
  <si>
    <t>kelebihan bayar 5 hari bulan oktober</t>
  </si>
  <si>
    <t>masih sakit kata ustadzah</t>
  </si>
  <si>
    <t>bayar tgl 11</t>
  </si>
  <si>
    <t>bayar di Yayasan</t>
  </si>
  <si>
    <t>bayar di yayasan tgl 2 okt 2024</t>
  </si>
  <si>
    <t>bayar kekurangan katering</t>
  </si>
  <si>
    <t>baya di yayasan</t>
  </si>
  <si>
    <t>kurang 94ribu</t>
  </si>
  <si>
    <t>Alfian Fachry W</t>
  </si>
  <si>
    <t>tgl 11</t>
  </si>
  <si>
    <t>Tambahan</t>
  </si>
  <si>
    <t>8A</t>
  </si>
  <si>
    <t>Rahardian Setyo Ramadhan</t>
  </si>
  <si>
    <t xml:space="preserve">pembayaran katering bulan September </t>
  </si>
  <si>
    <t>katering SD ust asiz yg terlampir</t>
  </si>
  <si>
    <t>Total Seluruhnya</t>
  </si>
  <si>
    <t>Titipan Khusus Mbak Laili untuk Katering Al dan Abel</t>
  </si>
  <si>
    <t>uang titipan akan terpotong otomatis tiap bulan di sesuaikan dengan tagihan makan.</t>
  </si>
  <si>
    <t>Titip</t>
  </si>
  <si>
    <t>Tagihan</t>
  </si>
  <si>
    <t>Saldo</t>
  </si>
  <si>
    <t>Mbak Leli Titip</t>
  </si>
  <si>
    <t>Tagihan Bulan Juli, Agustus dan September</t>
  </si>
  <si>
    <t>Sisa Saldo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</si>
</sst>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Rp-421]#,##0"/>
    <numFmt numFmtId="165" formatCode="dd/mm"/>
  </numFmts>
  <fonts count="22">
    <font>
      <sz val="10.0"/>
      <color rgb="FF000000"/>
      <name val="Arial"/>
      <scheme val="minor"/>
    </font>
    <font>
      <color theme="1"/>
      <name val="Arial"/>
      <scheme val="minor"/>
    </font>
    <font>
      <b/>
      <sz val="10.0"/>
      <color rgb="FFFFFFFF"/>
      <name val="Arial"/>
    </font>
    <font/>
    <font>
      <b/>
      <sz val="10.0"/>
      <color theme="1"/>
      <name val="Arial"/>
    </font>
    <font>
      <sz val="10.0"/>
      <color theme="1"/>
      <name val="Arial"/>
    </font>
    <font>
      <sz val="10.0"/>
      <color theme="1"/>
      <name val="Arial"/>
      <scheme val="minor"/>
    </font>
    <font>
      <b/>
      <sz val="10.0"/>
      <color theme="1"/>
      <name val="Arial"/>
      <scheme val="minor"/>
    </font>
    <font>
      <b/>
      <color theme="1"/>
      <name val="Arial"/>
      <scheme val="minor"/>
    </font>
    <font>
      <sz val="14.0"/>
      <color theme="1"/>
      <name val="Arial"/>
      <scheme val="minor"/>
    </font>
    <font>
      <b/>
      <color rgb="FFFFFFFF"/>
      <name val="Arial"/>
    </font>
    <font>
      <b/>
      <color theme="1"/>
      <name val="Arial"/>
    </font>
    <font>
      <color theme="1"/>
      <name val="Arial"/>
    </font>
    <font>
      <b/>
      <sz val="14.0"/>
      <color theme="1"/>
      <name val="Arial"/>
      <scheme val="minor"/>
    </font>
    <font>
      <sz val="11.0"/>
      <color rgb="FF000000"/>
      <name val="Calibri"/>
    </font>
    <font>
      <u/>
      <color rgb="FF0000FF"/>
    </font>
    <font>
      <u/>
      <color theme="1"/>
      <name val="Arial"/>
      <scheme val="minor"/>
    </font>
    <font>
      <u/>
      <color rgb="FF0000FF"/>
    </font>
    <font>
      <u/>
      <color rgb="FF0000FF"/>
    </font>
    <font>
      <u/>
      <color rgb="FF0000FF"/>
    </font>
    <font>
      <color rgb="FFFF0000"/>
      <name val="Arial"/>
      <scheme val="minor"/>
    </font>
    <font>
      <sz val="11.0"/>
      <color theme="1"/>
      <name val="Calibri"/>
    </font>
  </fonts>
  <fills count="10">
    <fill>
      <patternFill patternType="none"/>
    </fill>
    <fill>
      <patternFill patternType="lightGray"/>
    </fill>
    <fill>
      <patternFill patternType="solid">
        <fgColor rgb="FF45818E"/>
        <bgColor rgb="FF45818E"/>
      </patternFill>
    </fill>
    <fill>
      <patternFill patternType="solid">
        <fgColor rgb="FF93C47D"/>
        <bgColor rgb="FF93C47D"/>
      </patternFill>
    </fill>
    <fill>
      <patternFill patternType="solid">
        <fgColor rgb="FFFFFF00"/>
        <bgColor rgb="FFFFFF00"/>
      </patternFill>
    </fill>
    <fill>
      <patternFill patternType="solid">
        <fgColor rgb="FFFF0000"/>
        <bgColor rgb="FFFF0000"/>
      </patternFill>
    </fill>
    <fill>
      <patternFill patternType="solid">
        <fgColor rgb="FFEAD1DC"/>
        <bgColor rgb="FFEAD1DC"/>
      </patternFill>
    </fill>
    <fill>
      <patternFill patternType="solid">
        <fgColor rgb="FF00FFFF"/>
        <bgColor rgb="FF00FFFF"/>
      </patternFill>
    </fill>
    <fill>
      <patternFill patternType="solid">
        <fgColor rgb="FF4A86E8"/>
        <bgColor rgb="FF4A86E8"/>
      </patternFill>
    </fill>
    <fill>
      <patternFill patternType="solid">
        <fgColor rgb="FF6D9EEB"/>
        <bgColor rgb="FF6D9EEB"/>
      </patternFill>
    </fill>
  </fills>
  <borders count="15">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0" fillId="2" fontId="1" numFmtId="0" xfId="0" applyAlignment="1" applyFill="1" applyFont="1">
      <alignment readingOrder="0"/>
    </xf>
    <xf borderId="1" fillId="2" fontId="2" numFmtId="0" xfId="0" applyAlignment="1" applyBorder="1" applyFont="1">
      <alignment horizontal="center" readingOrder="0" vertical="bottom"/>
    </xf>
    <xf borderId="2" fillId="2" fontId="2" numFmtId="0" xfId="0" applyAlignment="1" applyBorder="1" applyFont="1">
      <alignment horizontal="center" readingOrder="0" vertical="bottom"/>
    </xf>
    <xf borderId="1" fillId="0" fontId="3" numFmtId="0" xfId="0" applyBorder="1" applyFont="1"/>
    <xf borderId="3" fillId="0" fontId="3" numFmtId="0" xfId="0" applyBorder="1" applyFont="1"/>
    <xf borderId="2" fillId="0" fontId="4" numFmtId="0" xfId="0" applyAlignment="1" applyBorder="1" applyFont="1">
      <alignment readingOrder="0" vertical="bottom"/>
    </xf>
    <xf borderId="1" fillId="0" fontId="4" numFmtId="0" xfId="0" applyAlignment="1" applyBorder="1" applyFont="1">
      <alignment vertical="bottom"/>
    </xf>
    <xf borderId="3" fillId="0" fontId="4" numFmtId="0" xfId="0" applyAlignment="1" applyBorder="1" applyFont="1">
      <alignment vertical="bottom"/>
    </xf>
    <xf borderId="0" fillId="0" fontId="4" numFmtId="0" xfId="0" applyAlignment="1" applyFont="1">
      <alignment vertical="bottom"/>
    </xf>
    <xf borderId="0" fillId="0" fontId="5" numFmtId="0" xfId="0" applyAlignment="1" applyFont="1">
      <alignment vertical="bottom"/>
    </xf>
    <xf borderId="0" fillId="0" fontId="5" numFmtId="0" xfId="0" applyAlignment="1" applyFont="1">
      <alignment shrinkToFit="0" vertical="bottom" wrapText="1"/>
    </xf>
    <xf borderId="4" fillId="0" fontId="6" numFmtId="0" xfId="0" applyBorder="1" applyFont="1"/>
    <xf borderId="5" fillId="0" fontId="1" numFmtId="0" xfId="0" applyBorder="1" applyFont="1"/>
    <xf borderId="6" fillId="0" fontId="5" numFmtId="0" xfId="0" applyAlignment="1" applyBorder="1" applyFont="1">
      <alignment vertical="bottom"/>
    </xf>
    <xf borderId="7" fillId="0" fontId="5" numFmtId="0" xfId="0" applyAlignment="1" applyBorder="1" applyFont="1">
      <alignment vertical="bottom"/>
    </xf>
    <xf borderId="7" fillId="0" fontId="5" numFmtId="0" xfId="0" applyAlignment="1" applyBorder="1" applyFont="1">
      <alignment readingOrder="0" vertical="bottom"/>
    </xf>
    <xf borderId="7" fillId="0" fontId="6" numFmtId="0" xfId="0" applyBorder="1" applyFont="1"/>
    <xf borderId="8" fillId="0" fontId="1" numFmtId="0" xfId="0" applyBorder="1" applyFont="1"/>
    <xf borderId="9" fillId="3" fontId="4" numFmtId="0" xfId="0" applyAlignment="1" applyBorder="1" applyFill="1" applyFont="1">
      <alignment horizontal="center" vertical="center"/>
    </xf>
    <xf borderId="9" fillId="3" fontId="4" numFmtId="0" xfId="0" applyAlignment="1" applyBorder="1" applyFont="1">
      <alignment horizontal="center" readingOrder="0" vertical="center"/>
    </xf>
    <xf borderId="2" fillId="3" fontId="4" numFmtId="0" xfId="0" applyAlignment="1" applyBorder="1" applyFont="1">
      <alignment horizontal="center" readingOrder="0" vertical="center"/>
    </xf>
    <xf borderId="9" fillId="3" fontId="4" numFmtId="0" xfId="0" applyAlignment="1" applyBorder="1" applyFont="1">
      <alignment horizontal="center" shrinkToFit="0" vertical="center" wrapText="1"/>
    </xf>
    <xf borderId="9" fillId="3" fontId="4" numFmtId="0" xfId="0" applyAlignment="1" applyBorder="1" applyFont="1">
      <alignment horizontal="center" readingOrder="0" shrinkToFit="0" vertical="center" wrapText="1"/>
    </xf>
    <xf borderId="10" fillId="3" fontId="7" numFmtId="0" xfId="0" applyAlignment="1" applyBorder="1" applyFont="1">
      <alignment horizontal="center" readingOrder="0" shrinkToFit="0" vertical="center" wrapText="1"/>
    </xf>
    <xf borderId="9" fillId="3" fontId="8" numFmtId="0" xfId="0" applyAlignment="1" applyBorder="1" applyFont="1">
      <alignment horizontal="center" readingOrder="0" shrinkToFit="0" vertical="center" wrapText="1"/>
    </xf>
    <xf borderId="11" fillId="0" fontId="3" numFmtId="0" xfId="0" applyBorder="1" applyFont="1"/>
    <xf borderId="12" fillId="3" fontId="4" numFmtId="0" xfId="0" applyAlignment="1" applyBorder="1" applyFont="1">
      <alignment horizontal="center" vertical="center"/>
    </xf>
    <xf borderId="12" fillId="3" fontId="4" numFmtId="0" xfId="0" applyAlignment="1" applyBorder="1" applyFont="1">
      <alignment horizontal="center" readingOrder="0" vertical="center"/>
    </xf>
    <xf borderId="12" fillId="0" fontId="6" numFmtId="0" xfId="0" applyAlignment="1" applyBorder="1" applyFont="1">
      <alignment readingOrder="0"/>
    </xf>
    <xf borderId="12" fillId="0" fontId="8" numFmtId="0" xfId="0" applyAlignment="1" applyBorder="1" applyFont="1">
      <alignment horizontal="center" readingOrder="0" vertical="center"/>
    </xf>
    <xf borderId="12" fillId="4" fontId="7" numFmtId="0" xfId="0" applyAlignment="1" applyBorder="1" applyFill="1" applyFont="1">
      <alignment horizontal="center" readingOrder="0"/>
    </xf>
    <xf borderId="12" fillId="4" fontId="6" numFmtId="0" xfId="0" applyAlignment="1" applyBorder="1" applyFont="1">
      <alignment readingOrder="0"/>
    </xf>
    <xf borderId="12" fillId="4" fontId="6" numFmtId="0" xfId="0" applyBorder="1" applyFont="1"/>
    <xf borderId="12" fillId="4" fontId="6" numFmtId="0" xfId="0" applyAlignment="1" applyBorder="1" applyFont="1">
      <alignment horizontal="center" readingOrder="0"/>
    </xf>
    <xf borderId="12" fillId="0" fontId="6" numFmtId="164" xfId="0" applyAlignment="1" applyBorder="1" applyFont="1" applyNumberFormat="1">
      <alignment readingOrder="0"/>
    </xf>
    <xf borderId="12" fillId="0" fontId="1" numFmtId="0" xfId="0" applyAlignment="1" applyBorder="1" applyFont="1">
      <alignment horizontal="center" readingOrder="0"/>
    </xf>
    <xf borderId="12" fillId="0" fontId="7" numFmtId="0" xfId="0" applyAlignment="1" applyBorder="1" applyFont="1">
      <alignment horizontal="center" readingOrder="0"/>
    </xf>
    <xf borderId="12" fillId="0" fontId="6" numFmtId="0" xfId="0" applyBorder="1" applyFont="1"/>
    <xf borderId="12" fillId="0" fontId="6" numFmtId="0" xfId="0" applyAlignment="1" applyBorder="1" applyFont="1">
      <alignment horizontal="center" readingOrder="0"/>
    </xf>
    <xf borderId="12" fillId="0" fontId="6" numFmtId="164" xfId="0" applyBorder="1" applyFont="1" applyNumberFormat="1"/>
    <xf borderId="12" fillId="0" fontId="6" numFmtId="0" xfId="0" applyAlignment="1" applyBorder="1" applyFont="1">
      <alignment readingOrder="0" shrinkToFit="0" wrapText="1"/>
    </xf>
    <xf borderId="12" fillId="0" fontId="6" numFmtId="0" xfId="0" applyAlignment="1" applyBorder="1" applyFont="1">
      <alignment horizontal="left" readingOrder="0"/>
    </xf>
    <xf borderId="12" fillId="0" fontId="8" numFmtId="0" xfId="0" applyAlignment="1" applyBorder="1" applyFont="1">
      <alignment horizontal="center" readingOrder="0"/>
    </xf>
    <xf borderId="3" fillId="0" fontId="8" numFmtId="0" xfId="0" applyAlignment="1" applyBorder="1" applyFont="1">
      <alignment horizontal="center" readingOrder="0" vertical="center"/>
    </xf>
    <xf borderId="0" fillId="0" fontId="1" numFmtId="0" xfId="0" applyAlignment="1" applyFont="1">
      <alignment readingOrder="0"/>
    </xf>
    <xf borderId="12" fillId="0" fontId="8" numFmtId="0" xfId="0" applyAlignment="1" applyBorder="1" applyFont="1">
      <alignment horizontal="center" readingOrder="0" vertical="center"/>
    </xf>
    <xf borderId="12" fillId="0" fontId="1" numFmtId="0" xfId="0" applyAlignment="1" applyBorder="1" applyFont="1">
      <alignment readingOrder="0"/>
    </xf>
    <xf borderId="12" fillId="4" fontId="6" numFmtId="0" xfId="0" applyAlignment="1" applyBorder="1" applyFont="1">
      <alignment readingOrder="0" shrinkToFit="0" wrapText="1"/>
    </xf>
    <xf borderId="12" fillId="0" fontId="6" numFmtId="0" xfId="0" applyAlignment="1" applyBorder="1" applyFont="1">
      <alignment shrinkToFit="0" wrapText="1"/>
    </xf>
    <xf borderId="0" fillId="0" fontId="6" numFmtId="0" xfId="0" applyFont="1"/>
    <xf borderId="0" fillId="0" fontId="6" numFmtId="0" xfId="0" applyAlignment="1" applyFont="1">
      <alignment horizontal="center"/>
    </xf>
    <xf borderId="2" fillId="0" fontId="7" numFmtId="0" xfId="0" applyAlignment="1" applyBorder="1" applyFont="1">
      <alignment readingOrder="0" shrinkToFit="0" wrapText="1"/>
    </xf>
    <xf borderId="12" fillId="0" fontId="7" numFmtId="164" xfId="0" applyBorder="1" applyFont="1" applyNumberFormat="1"/>
    <xf borderId="0" fillId="2" fontId="1" numFmtId="0" xfId="0" applyFont="1"/>
    <xf borderId="2" fillId="0" fontId="4" numFmtId="0" xfId="0" applyAlignment="1" applyBorder="1" applyFont="1">
      <alignment vertical="bottom"/>
    </xf>
    <xf borderId="12" fillId="4" fontId="8" numFmtId="0" xfId="0" applyAlignment="1" applyBorder="1" applyFont="1">
      <alignment horizontal="center" readingOrder="0" vertical="center"/>
    </xf>
    <xf borderId="12" fillId="4" fontId="6" numFmtId="164" xfId="0" applyBorder="1" applyFont="1" applyNumberFormat="1"/>
    <xf borderId="0" fillId="0" fontId="8" numFmtId="0" xfId="0" applyAlignment="1" applyFont="1">
      <alignment readingOrder="0"/>
    </xf>
    <xf borderId="12" fillId="5" fontId="7" numFmtId="0" xfId="0" applyAlignment="1" applyBorder="1" applyFill="1" applyFont="1">
      <alignment horizontal="center" readingOrder="0"/>
    </xf>
    <xf borderId="12" fillId="5" fontId="6" numFmtId="0" xfId="0" applyAlignment="1" applyBorder="1" applyFont="1">
      <alignment readingOrder="0"/>
    </xf>
    <xf borderId="12" fillId="5" fontId="6" numFmtId="0" xfId="0" applyBorder="1" applyFont="1"/>
    <xf borderId="12" fillId="5" fontId="6" numFmtId="0" xfId="0" applyAlignment="1" applyBorder="1" applyFont="1">
      <alignment horizontal="center" readingOrder="0"/>
    </xf>
    <xf borderId="0" fillId="0" fontId="9" numFmtId="0" xfId="0" applyFont="1"/>
    <xf borderId="0" fillId="0" fontId="9" numFmtId="0" xfId="0" applyAlignment="1" applyFont="1">
      <alignment horizontal="center"/>
    </xf>
    <xf borderId="0" fillId="0" fontId="6" numFmtId="0" xfId="0" applyAlignment="1" applyFont="1">
      <alignment readingOrder="0" vertical="center"/>
    </xf>
    <xf borderId="0" fillId="0" fontId="6" numFmtId="0" xfId="0" applyAlignment="1" applyFont="1">
      <alignment readingOrder="0" shrinkToFit="0" wrapText="1"/>
    </xf>
    <xf borderId="0" fillId="0" fontId="9" numFmtId="0" xfId="0" applyAlignment="1" applyFont="1">
      <alignment shrinkToFit="0" wrapText="1"/>
    </xf>
    <xf borderId="0" fillId="0" fontId="6" numFmtId="0" xfId="0" applyAlignment="1" applyFont="1">
      <alignment shrinkToFit="0" wrapText="1"/>
    </xf>
    <xf borderId="0" fillId="0" fontId="1" numFmtId="0" xfId="0" applyAlignment="1" applyFont="1">
      <alignment horizontal="center"/>
    </xf>
    <xf borderId="2" fillId="2" fontId="10" numFmtId="0" xfId="0" applyAlignment="1" applyBorder="1" applyFont="1">
      <alignment horizontal="center" readingOrder="0" vertical="bottom"/>
    </xf>
    <xf borderId="1" fillId="2" fontId="10" numFmtId="0" xfId="0" applyAlignment="1" applyBorder="1" applyFont="1">
      <alignment horizontal="center" readingOrder="0" vertical="bottom"/>
    </xf>
    <xf borderId="2" fillId="0" fontId="11" numFmtId="0" xfId="0" applyAlignment="1" applyBorder="1" applyFont="1">
      <alignment vertical="bottom"/>
    </xf>
    <xf borderId="0" fillId="0" fontId="12" numFmtId="0" xfId="0" applyAlignment="1" applyFont="1">
      <alignment vertical="bottom"/>
    </xf>
    <xf borderId="4" fillId="0" fontId="12" numFmtId="0" xfId="0" applyAlignment="1" applyBorder="1" applyFont="1">
      <alignment vertical="bottom"/>
    </xf>
    <xf borderId="6" fillId="0" fontId="12" numFmtId="0" xfId="0" applyAlignment="1" applyBorder="1" applyFont="1">
      <alignment vertical="bottom"/>
    </xf>
    <xf borderId="7" fillId="0" fontId="12" numFmtId="0" xfId="0" applyAlignment="1" applyBorder="1" applyFont="1">
      <alignment vertical="bottom"/>
    </xf>
    <xf borderId="9" fillId="3" fontId="11" numFmtId="0" xfId="0" applyAlignment="1" applyBorder="1" applyFont="1">
      <alignment horizontal="center" vertical="center"/>
    </xf>
    <xf borderId="9" fillId="3" fontId="11" numFmtId="0" xfId="0" applyAlignment="1" applyBorder="1" applyFont="1">
      <alignment horizontal="center" readingOrder="0" vertical="center"/>
    </xf>
    <xf borderId="2" fillId="3" fontId="11" numFmtId="0" xfId="0" applyAlignment="1" applyBorder="1" applyFont="1">
      <alignment horizontal="center" vertical="center"/>
    </xf>
    <xf borderId="9" fillId="3" fontId="11" numFmtId="0" xfId="0" applyAlignment="1" applyBorder="1" applyFont="1">
      <alignment horizontal="center" shrinkToFit="0" vertical="center" wrapText="1"/>
    </xf>
    <xf borderId="9" fillId="3" fontId="11" numFmtId="0" xfId="0" applyAlignment="1" applyBorder="1" applyFont="1">
      <alignment horizontal="center" readingOrder="0" shrinkToFit="0" vertical="center" wrapText="1"/>
    </xf>
    <xf borderId="12" fillId="3" fontId="11" numFmtId="0" xfId="0" applyAlignment="1" applyBorder="1" applyFont="1">
      <alignment horizontal="center" vertical="center"/>
    </xf>
    <xf borderId="12" fillId="3" fontId="11" numFmtId="0" xfId="0" applyAlignment="1" applyBorder="1" applyFont="1">
      <alignment horizontal="center" readingOrder="0" vertical="center"/>
    </xf>
    <xf borderId="12" fillId="0" fontId="8" numFmtId="0" xfId="0" applyAlignment="1" applyBorder="1" applyFont="1">
      <alignment horizontal="center" readingOrder="0"/>
    </xf>
    <xf borderId="12" fillId="4" fontId="8" numFmtId="0" xfId="0" applyAlignment="1" applyBorder="1" applyFont="1">
      <alignment horizontal="center" readingOrder="0"/>
    </xf>
    <xf borderId="12" fillId="4" fontId="1" numFmtId="0" xfId="0" applyAlignment="1" applyBorder="1" applyFont="1">
      <alignment readingOrder="0"/>
    </xf>
    <xf borderId="12" fillId="4" fontId="1" numFmtId="0" xfId="0" applyBorder="1" applyFont="1"/>
    <xf borderId="12" fillId="4" fontId="1" numFmtId="0" xfId="0" applyAlignment="1" applyBorder="1" applyFont="1">
      <alignment horizontal="center" readingOrder="0"/>
    </xf>
    <xf borderId="12" fillId="4" fontId="1" numFmtId="164" xfId="0" applyAlignment="1" applyBorder="1" applyFont="1" applyNumberFormat="1">
      <alignment readingOrder="0"/>
    </xf>
    <xf borderId="12" fillId="0" fontId="1" numFmtId="0" xfId="0" applyBorder="1" applyFont="1"/>
    <xf borderId="12" fillId="0" fontId="1" numFmtId="0" xfId="0" applyAlignment="1" applyBorder="1" applyFont="1">
      <alignment horizontal="center"/>
    </xf>
    <xf borderId="12" fillId="0" fontId="1" numFmtId="164" xfId="0" applyBorder="1" applyFont="1" applyNumberFormat="1"/>
    <xf borderId="12" fillId="4" fontId="1" numFmtId="0" xfId="0" applyAlignment="1" applyBorder="1" applyFont="1">
      <alignment horizontal="center"/>
    </xf>
    <xf borderId="12" fillId="4" fontId="1" numFmtId="164" xfId="0" applyBorder="1" applyFont="1" applyNumberFormat="1"/>
    <xf borderId="12" fillId="0" fontId="1" numFmtId="0" xfId="0" applyAlignment="1" applyBorder="1" applyFont="1">
      <alignment horizontal="left" readingOrder="0"/>
    </xf>
    <xf borderId="12" fillId="5" fontId="8" numFmtId="0" xfId="0" applyAlignment="1" applyBorder="1" applyFont="1">
      <alignment horizontal="center" readingOrder="0"/>
    </xf>
    <xf borderId="12" fillId="5" fontId="1" numFmtId="0" xfId="0" applyAlignment="1" applyBorder="1" applyFont="1">
      <alignment readingOrder="0"/>
    </xf>
    <xf borderId="12" fillId="5" fontId="1" numFmtId="0" xfId="0" applyBorder="1" applyFont="1"/>
    <xf borderId="12" fillId="5" fontId="1" numFmtId="0" xfId="0" applyAlignment="1" applyBorder="1" applyFont="1">
      <alignment horizontal="center" readingOrder="0"/>
    </xf>
    <xf borderId="2" fillId="0" fontId="8" numFmtId="164" xfId="0" applyBorder="1" applyFont="1" applyNumberFormat="1"/>
    <xf borderId="13" fillId="0" fontId="1" numFmtId="0" xfId="0" applyAlignment="1" applyBorder="1" applyFont="1">
      <alignment horizontal="center" readingOrder="0"/>
    </xf>
    <xf borderId="0" fillId="0" fontId="1" numFmtId="0" xfId="0" applyAlignment="1" applyFont="1">
      <alignment horizontal="center" readingOrder="0"/>
    </xf>
    <xf borderId="0" fillId="2" fontId="10" numFmtId="0" xfId="0" applyAlignment="1" applyFont="1">
      <alignment horizontal="center" readingOrder="0" vertical="bottom"/>
    </xf>
    <xf borderId="2" fillId="0" fontId="11" numFmtId="0" xfId="0" applyAlignment="1" applyBorder="1" applyFont="1">
      <alignment readingOrder="0" vertical="bottom"/>
    </xf>
    <xf borderId="2" fillId="3" fontId="11" numFmtId="0" xfId="0" applyAlignment="1" applyBorder="1" applyFont="1">
      <alignment horizontal="center" readingOrder="0" vertical="center"/>
    </xf>
    <xf borderId="12" fillId="0" fontId="1" numFmtId="0" xfId="0" applyAlignment="1" applyBorder="1" applyFont="1">
      <alignment readingOrder="0" shrinkToFit="0" wrapText="1"/>
    </xf>
    <xf borderId="12" fillId="5" fontId="1" numFmtId="164" xfId="0" applyBorder="1" applyFont="1" applyNumberFormat="1"/>
    <xf borderId="12" fillId="0" fontId="1" numFmtId="0" xfId="0" applyAlignment="1" applyBorder="1" applyFont="1">
      <alignment shrinkToFit="0" wrapText="1"/>
    </xf>
    <xf borderId="0" fillId="0" fontId="1" numFmtId="0" xfId="0" applyFont="1"/>
    <xf borderId="0" fillId="0" fontId="8" numFmtId="164" xfId="0" applyFont="1" applyNumberFormat="1"/>
    <xf borderId="0" fillId="0" fontId="8" numFmtId="0" xfId="0" applyAlignment="1" applyFont="1">
      <alignment horizontal="center" readingOrder="0"/>
    </xf>
    <xf borderId="0" fillId="0" fontId="1" numFmtId="164" xfId="0" applyAlignment="1" applyFont="1" applyNumberFormat="1">
      <alignment readingOrder="0"/>
    </xf>
    <xf borderId="0" fillId="0" fontId="8" numFmtId="49" xfId="0" applyAlignment="1" applyFont="1" applyNumberFormat="1">
      <alignment horizontal="center" readingOrder="0"/>
    </xf>
    <xf borderId="0" fillId="0" fontId="1" numFmtId="49" xfId="0" applyFont="1" applyNumberFormat="1"/>
    <xf borderId="12" fillId="0" fontId="8" numFmtId="49" xfId="0" applyAlignment="1" applyBorder="1" applyFont="1" applyNumberFormat="1">
      <alignment horizontal="center" readingOrder="0"/>
    </xf>
    <xf borderId="0" fillId="0" fontId="8" numFmtId="0" xfId="0" applyAlignment="1" applyFont="1">
      <alignment horizontal="center"/>
    </xf>
    <xf borderId="0" fillId="0" fontId="1" numFmtId="49" xfId="0" applyAlignment="1" applyFont="1" applyNumberFormat="1">
      <alignment readingOrder="0"/>
    </xf>
    <xf borderId="12" fillId="0" fontId="1" numFmtId="49" xfId="0" applyAlignment="1" applyBorder="1" applyFont="1" applyNumberFormat="1">
      <alignment horizontal="center" readingOrder="0"/>
    </xf>
    <xf borderId="12" fillId="0" fontId="1" numFmtId="49" xfId="0" applyAlignment="1" applyBorder="1" applyFont="1" applyNumberFormat="1">
      <alignment readingOrder="0"/>
    </xf>
    <xf borderId="9" fillId="5" fontId="8" numFmtId="0" xfId="0" applyAlignment="1" applyBorder="1" applyFont="1">
      <alignment horizontal="center" readingOrder="0"/>
    </xf>
    <xf borderId="9" fillId="5" fontId="1" numFmtId="0" xfId="0" applyAlignment="1" applyBorder="1" applyFont="1">
      <alignment readingOrder="0"/>
    </xf>
    <xf borderId="2" fillId="0" fontId="1" numFmtId="0" xfId="0" applyAlignment="1" applyBorder="1" applyFont="1">
      <alignment readingOrder="0"/>
    </xf>
    <xf borderId="0" fillId="5" fontId="1" numFmtId="49" xfId="0" applyAlignment="1" applyFont="1" applyNumberFormat="1">
      <alignment readingOrder="0"/>
    </xf>
    <xf borderId="0" fillId="5" fontId="1" numFmtId="0" xfId="0" applyAlignment="1" applyFont="1">
      <alignment readingOrder="0"/>
    </xf>
    <xf borderId="0" fillId="4" fontId="1" numFmtId="0" xfId="0" applyFont="1"/>
    <xf borderId="0" fillId="5" fontId="1" numFmtId="0" xfId="0" applyFont="1"/>
    <xf borderId="0" fillId="0" fontId="13" numFmtId="0" xfId="0" applyAlignment="1" applyFont="1">
      <alignment horizontal="center" readingOrder="0"/>
    </xf>
    <xf borderId="3" fillId="4" fontId="8" numFmtId="0" xfId="0" applyAlignment="1" applyBorder="1" applyFont="1">
      <alignment horizontal="center" readingOrder="0" vertical="center"/>
    </xf>
    <xf borderId="3" fillId="0" fontId="1" numFmtId="0" xfId="0" applyAlignment="1" applyBorder="1" applyFont="1">
      <alignment horizontal="left" readingOrder="0" vertical="center"/>
    </xf>
    <xf borderId="9" fillId="0" fontId="8" numFmtId="0" xfId="0" applyAlignment="1" applyBorder="1" applyFont="1">
      <alignment horizontal="center" readingOrder="0" vertical="center"/>
    </xf>
    <xf borderId="3" fillId="0" fontId="1" numFmtId="0" xfId="0" applyAlignment="1" applyBorder="1" applyFont="1">
      <alignment readingOrder="0"/>
    </xf>
    <xf borderId="12" fillId="4" fontId="8" numFmtId="0" xfId="0" applyAlignment="1" applyBorder="1" applyFont="1">
      <alignment horizontal="center" readingOrder="0" vertical="center"/>
    </xf>
    <xf borderId="3" fillId="4" fontId="1" numFmtId="0" xfId="0" applyAlignment="1" applyBorder="1" applyFont="1">
      <alignment readingOrder="0"/>
    </xf>
    <xf borderId="5" fillId="0" fontId="8" numFmtId="0" xfId="0" applyAlignment="1" applyBorder="1" applyFont="1">
      <alignment horizontal="center" readingOrder="0" vertical="center"/>
    </xf>
    <xf borderId="9" fillId="0" fontId="1" numFmtId="0" xfId="0" applyAlignment="1" applyBorder="1" applyFont="1">
      <alignment readingOrder="0"/>
    </xf>
    <xf borderId="9" fillId="0" fontId="1" numFmtId="0" xfId="0" applyAlignment="1" applyBorder="1" applyFont="1">
      <alignment horizontal="center" readingOrder="0"/>
    </xf>
    <xf borderId="12" fillId="0" fontId="1" numFmtId="0" xfId="0" applyAlignment="1" applyBorder="1" applyFont="1">
      <alignment readingOrder="0"/>
    </xf>
    <xf borderId="12" fillId="0" fontId="1" numFmtId="0" xfId="0" applyAlignment="1" applyBorder="1" applyFont="1">
      <alignment horizontal="center" readingOrder="0"/>
    </xf>
    <xf borderId="0" fillId="0" fontId="8" numFmtId="0" xfId="0" applyAlignment="1" applyFont="1">
      <alignment horizontal="center" readingOrder="0" vertical="center"/>
    </xf>
    <xf borderId="0" fillId="0" fontId="1" numFmtId="49" xfId="0" applyAlignment="1" applyFont="1" applyNumberFormat="1">
      <alignment horizontal="center" readingOrder="0"/>
    </xf>
    <xf borderId="12" fillId="0" fontId="14" numFmtId="0" xfId="0" applyAlignment="1" applyBorder="1" applyFont="1">
      <alignment horizontal="left" readingOrder="0" shrinkToFit="0" wrapText="0"/>
    </xf>
    <xf borderId="9" fillId="4" fontId="8" numFmtId="0" xfId="0" applyAlignment="1" applyBorder="1" applyFont="1">
      <alignment horizontal="center" readingOrder="0" vertical="center"/>
    </xf>
    <xf borderId="0" fillId="0" fontId="8" numFmtId="49" xfId="0" applyAlignment="1" applyFont="1" applyNumberFormat="1">
      <alignment readingOrder="0"/>
    </xf>
    <xf borderId="0" fillId="0" fontId="8" numFmtId="164" xfId="0" applyAlignment="1" applyFont="1" applyNumberFormat="1">
      <alignment readingOrder="0"/>
    </xf>
    <xf borderId="0" fillId="0" fontId="8" numFmtId="0" xfId="0" applyFont="1"/>
    <xf borderId="0" fillId="0" fontId="1" numFmtId="0" xfId="0" applyAlignment="1" applyFont="1">
      <alignment shrinkToFit="0" wrapText="0"/>
    </xf>
    <xf borderId="0" fillId="0" fontId="1" numFmtId="164" xfId="0" applyFont="1" applyNumberFormat="1"/>
    <xf borderId="0" fillId="0" fontId="15" numFmtId="0" xfId="0" applyAlignment="1" applyFont="1">
      <alignment readingOrder="0"/>
    </xf>
    <xf borderId="14" fillId="0" fontId="8" numFmtId="49" xfId="0" applyAlignment="1" applyBorder="1" applyFont="1" applyNumberFormat="1">
      <alignment horizontal="center" readingOrder="0" vertical="center"/>
    </xf>
    <xf borderId="1" fillId="0" fontId="8" numFmtId="164" xfId="0" applyAlignment="1" applyBorder="1" applyFont="1" applyNumberFormat="1">
      <alignment horizontal="center" readingOrder="0" vertical="center"/>
    </xf>
    <xf borderId="9" fillId="0" fontId="8" numFmtId="0" xfId="0" applyAlignment="1" applyBorder="1" applyFont="1">
      <alignment horizontal="center" readingOrder="0" shrinkToFit="0" vertical="center" wrapText="1"/>
    </xf>
    <xf borderId="7" fillId="0" fontId="3" numFmtId="0" xfId="0" applyBorder="1" applyFont="1"/>
    <xf borderId="8" fillId="0" fontId="3" numFmtId="0" xfId="0" applyBorder="1" applyFont="1"/>
    <xf borderId="2" fillId="0" fontId="8" numFmtId="164" xfId="0" applyAlignment="1" applyBorder="1" applyFont="1" applyNumberFormat="1">
      <alignment horizontal="center" readingOrder="0" vertical="center"/>
    </xf>
    <xf borderId="2" fillId="0" fontId="8" numFmtId="0" xfId="0" applyAlignment="1" applyBorder="1" applyFont="1">
      <alignment horizontal="center" readingOrder="0" vertical="center"/>
    </xf>
    <xf borderId="0" fillId="0" fontId="1" numFmtId="0" xfId="0" applyAlignment="1" applyFont="1">
      <alignment readingOrder="0" shrinkToFit="0" wrapText="0"/>
    </xf>
    <xf borderId="11" fillId="0" fontId="8" numFmtId="0" xfId="0" applyAlignment="1" applyBorder="1" applyFont="1">
      <alignment horizontal="center" readingOrder="0" vertical="center"/>
    </xf>
    <xf borderId="8" fillId="0" fontId="8" numFmtId="0" xfId="0" applyAlignment="1" applyBorder="1" applyFont="1">
      <alignment horizontal="center" readingOrder="0" vertical="center"/>
    </xf>
    <xf borderId="11" fillId="0" fontId="8" numFmtId="0" xfId="0" applyAlignment="1" applyBorder="1" applyFont="1">
      <alignment horizontal="center" readingOrder="0" vertical="center"/>
    </xf>
    <xf borderId="11" fillId="0" fontId="8" numFmtId="49" xfId="0" applyAlignment="1" applyBorder="1" applyFont="1" applyNumberFormat="1">
      <alignment horizontal="center" readingOrder="0" vertical="center"/>
    </xf>
    <xf borderId="12" fillId="0" fontId="8" numFmtId="164" xfId="0" applyAlignment="1" applyBorder="1" applyFont="1" applyNumberFormat="1">
      <alignment horizontal="center" readingOrder="0" vertical="center"/>
    </xf>
    <xf borderId="12" fillId="0" fontId="8" numFmtId="0" xfId="0" applyAlignment="1" applyBorder="1" applyFont="1">
      <alignment horizontal="center" readingOrder="0" shrinkToFit="0" vertical="center" wrapText="1"/>
    </xf>
    <xf borderId="0" fillId="0" fontId="1" numFmtId="0" xfId="0" applyAlignment="1" applyFont="1">
      <alignment readingOrder="0" shrinkToFit="0" wrapText="1"/>
    </xf>
    <xf borderId="12" fillId="0" fontId="16" numFmtId="49" xfId="0" applyAlignment="1" applyBorder="1" applyFont="1" applyNumberFormat="1">
      <alignment readingOrder="0"/>
    </xf>
    <xf borderId="12" fillId="0" fontId="1" numFmtId="164" xfId="0" applyAlignment="1" applyBorder="1" applyFont="1" applyNumberFormat="1">
      <alignment horizontal="right" readingOrder="0"/>
    </xf>
    <xf borderId="12" fillId="0" fontId="1" numFmtId="0" xfId="0" applyAlignment="1" applyBorder="1" applyFont="1">
      <alignment horizontal="right" readingOrder="0"/>
    </xf>
    <xf borderId="12" fillId="0" fontId="1" numFmtId="164" xfId="0" applyAlignment="1" applyBorder="1" applyFont="1" applyNumberFormat="1">
      <alignment horizontal="right"/>
    </xf>
    <xf borderId="12" fillId="0" fontId="8" numFmtId="164" xfId="0" applyAlignment="1" applyBorder="1" applyFont="1" applyNumberFormat="1">
      <alignment horizontal="right"/>
    </xf>
    <xf borderId="0" fillId="0" fontId="17" numFmtId="0" xfId="0" applyAlignment="1" applyFont="1">
      <alignment shrinkToFit="0" wrapText="0"/>
    </xf>
    <xf borderId="0" fillId="0" fontId="14" numFmtId="49" xfId="0" applyAlignment="1" applyFont="1" applyNumberFormat="1">
      <alignment horizontal="center" readingOrder="0" shrinkToFit="0" wrapText="0"/>
    </xf>
    <xf borderId="12" fillId="0" fontId="14" numFmtId="49" xfId="0" applyAlignment="1" applyBorder="1" applyFont="1" applyNumberFormat="1">
      <alignment horizontal="center" readingOrder="0" shrinkToFit="0" wrapText="0"/>
    </xf>
    <xf borderId="3" fillId="6" fontId="8" numFmtId="0" xfId="0" applyAlignment="1" applyBorder="1" applyFill="1" applyFont="1">
      <alignment horizontal="center" readingOrder="0" vertical="center"/>
    </xf>
    <xf borderId="12" fillId="0" fontId="1" numFmtId="49" xfId="0" applyAlignment="1" applyBorder="1" applyFont="1" applyNumberFormat="1">
      <alignment horizontal="right" readingOrder="0"/>
    </xf>
    <xf borderId="9" fillId="0" fontId="8" numFmtId="0" xfId="0" applyAlignment="1" applyBorder="1" applyFont="1">
      <alignment horizontal="center" readingOrder="0" vertical="center"/>
    </xf>
    <xf borderId="2" fillId="0" fontId="8" numFmtId="0" xfId="0" applyAlignment="1" applyBorder="1" applyFont="1">
      <alignment horizontal="center" readingOrder="0" vertical="center"/>
    </xf>
    <xf borderId="0" fillId="0" fontId="18" numFmtId="0" xfId="0" applyAlignment="1" applyFont="1">
      <alignment readingOrder="0" shrinkToFit="0" wrapText="0"/>
    </xf>
    <xf borderId="3" fillId="5" fontId="8" numFmtId="0" xfId="0" applyAlignment="1" applyBorder="1" applyFont="1">
      <alignment horizontal="center" readingOrder="0" vertical="center"/>
    </xf>
    <xf borderId="2" fillId="0" fontId="8" numFmtId="164" xfId="0" applyAlignment="1" applyBorder="1" applyFont="1" applyNumberFormat="1">
      <alignment horizontal="right"/>
    </xf>
    <xf borderId="0" fillId="5" fontId="1" numFmtId="0" xfId="0" applyAlignment="1" applyFont="1">
      <alignment readingOrder="0" shrinkToFit="0" wrapText="0"/>
    </xf>
    <xf borderId="12" fillId="0" fontId="14" numFmtId="49" xfId="0" applyAlignment="1" applyBorder="1" applyFont="1" applyNumberFormat="1">
      <alignment horizontal="center" readingOrder="0" shrinkToFit="0" vertical="bottom" wrapText="0"/>
    </xf>
    <xf borderId="12" fillId="7" fontId="1" numFmtId="0" xfId="0" applyAlignment="1" applyBorder="1" applyFill="1" applyFont="1">
      <alignment readingOrder="0"/>
    </xf>
    <xf borderId="0" fillId="7" fontId="1" numFmtId="0" xfId="0" applyAlignment="1" applyFont="1">
      <alignment shrinkToFit="0" wrapText="0"/>
    </xf>
    <xf borderId="0" fillId="4" fontId="19" numFmtId="0" xfId="0" applyAlignment="1" applyFont="1">
      <alignment readingOrder="0" shrinkToFit="0" wrapText="0"/>
    </xf>
    <xf borderId="0" fillId="4" fontId="1" numFmtId="0" xfId="0" applyAlignment="1" applyFont="1">
      <alignment readingOrder="0"/>
    </xf>
    <xf borderId="0" fillId="4" fontId="1" numFmtId="0" xfId="0" applyAlignment="1" applyFont="1">
      <alignment shrinkToFit="0" wrapText="0"/>
    </xf>
    <xf borderId="12" fillId="0" fontId="8" numFmtId="0" xfId="0" applyAlignment="1" applyBorder="1" applyFont="1">
      <alignment horizontal="right"/>
    </xf>
    <xf borderId="0" fillId="5" fontId="1" numFmtId="0" xfId="0" applyAlignment="1" applyFont="1">
      <alignment shrinkToFit="0" wrapText="0"/>
    </xf>
    <xf borderId="0" fillId="0" fontId="1" numFmtId="0" xfId="0" applyAlignment="1" applyFont="1">
      <alignment horizontal="right" readingOrder="0"/>
    </xf>
    <xf borderId="12" fillId="5" fontId="8" numFmtId="0" xfId="0" applyAlignment="1" applyBorder="1" applyFont="1">
      <alignment horizontal="center" readingOrder="0" vertical="center"/>
    </xf>
    <xf borderId="0" fillId="7" fontId="1" numFmtId="0" xfId="0" applyFont="1"/>
    <xf borderId="0" fillId="6" fontId="1" numFmtId="0" xfId="0" applyFont="1"/>
    <xf borderId="9" fillId="0" fontId="8" numFmtId="0" xfId="0" applyAlignment="1" applyBorder="1" applyFont="1">
      <alignment readingOrder="0"/>
    </xf>
    <xf borderId="9" fillId="0" fontId="8" numFmtId="0" xfId="0" applyAlignment="1" applyBorder="1" applyFont="1">
      <alignment readingOrder="0" shrinkToFit="0" wrapText="1"/>
    </xf>
    <xf borderId="12" fillId="0" fontId="1" numFmtId="0" xfId="0" applyAlignment="1" applyBorder="1" applyFont="1">
      <alignment readingOrder="0"/>
    </xf>
    <xf borderId="12" fillId="0" fontId="1" numFmtId="0" xfId="0" applyAlignment="1" applyBorder="1" applyFont="1">
      <alignment shrinkToFit="0" wrapText="0"/>
    </xf>
    <xf borderId="12" fillId="0" fontId="1" numFmtId="0" xfId="0" applyAlignment="1" applyBorder="1" applyFont="1">
      <alignment readingOrder="0" shrinkToFit="0" wrapText="0"/>
    </xf>
    <xf borderId="12" fillId="0" fontId="8" numFmtId="0" xfId="0" applyAlignment="1" applyBorder="1" applyFont="1">
      <alignment readingOrder="0"/>
    </xf>
    <xf borderId="12" fillId="0" fontId="8" numFmtId="164" xfId="0" applyAlignment="1" applyBorder="1" applyFont="1" applyNumberFormat="1">
      <alignment readingOrder="0" shrinkToFit="0" wrapText="1"/>
    </xf>
    <xf borderId="0" fillId="0" fontId="8" numFmtId="164" xfId="0" applyAlignment="1" applyFont="1" applyNumberFormat="1">
      <alignment readingOrder="0" shrinkToFit="0" wrapText="1"/>
    </xf>
    <xf borderId="12" fillId="0" fontId="1" numFmtId="164" xfId="0" applyAlignment="1" applyBorder="1" applyFont="1" applyNumberFormat="1">
      <alignment readingOrder="0"/>
    </xf>
    <xf borderId="0" fillId="0" fontId="20" numFmtId="0" xfId="0" applyAlignment="1" applyFont="1">
      <alignment readingOrder="0"/>
    </xf>
    <xf borderId="8" fillId="0" fontId="21" numFmtId="0" xfId="0" applyAlignment="1" applyBorder="1" applyFont="1">
      <alignment vertical="bottom"/>
    </xf>
    <xf borderId="0" fillId="0" fontId="9" numFmtId="0" xfId="0" applyAlignment="1" applyFont="1">
      <alignment horizontal="center" readingOrder="0"/>
    </xf>
    <xf borderId="0" fillId="8" fontId="11" numFmtId="0" xfId="0" applyAlignment="1" applyFill="1" applyFont="1">
      <alignment horizontal="center" readingOrder="0"/>
    </xf>
    <xf borderId="12" fillId="8" fontId="11" numFmtId="0" xfId="0" applyAlignment="1" applyBorder="1" applyFont="1">
      <alignment horizontal="center" readingOrder="0"/>
    </xf>
    <xf borderId="12" fillId="8" fontId="11" numFmtId="0" xfId="0" applyAlignment="1" applyBorder="1" applyFont="1">
      <alignment horizontal="center" readingOrder="0" vertical="bottom"/>
    </xf>
    <xf borderId="12" fillId="8" fontId="8" numFmtId="0" xfId="0" applyAlignment="1" applyBorder="1" applyFont="1">
      <alignment horizontal="center" readingOrder="0"/>
    </xf>
    <xf borderId="12" fillId="0" fontId="11" numFmtId="0" xfId="0" applyAlignment="1" applyBorder="1" applyFont="1">
      <alignment horizontal="center"/>
    </xf>
    <xf borderId="12" fillId="0" fontId="12" numFmtId="0" xfId="0" applyAlignment="1" applyBorder="1" applyFont="1">
      <alignment readingOrder="0" vertical="bottom"/>
    </xf>
    <xf borderId="12" fillId="0" fontId="1" numFmtId="3" xfId="0" applyAlignment="1" applyBorder="1" applyFont="1" applyNumberFormat="1">
      <alignment readingOrder="0"/>
    </xf>
    <xf borderId="12" fillId="0" fontId="1" numFmtId="3" xfId="0" applyBorder="1" applyFont="1" applyNumberFormat="1"/>
    <xf borderId="12" fillId="0" fontId="11" numFmtId="165" xfId="0" applyAlignment="1" applyBorder="1" applyFont="1" applyNumberFormat="1">
      <alignment horizontal="center" readingOrder="0"/>
    </xf>
    <xf borderId="12" fillId="0" fontId="12" numFmtId="0" xfId="0" applyAlignment="1" applyBorder="1" applyFont="1">
      <alignment vertical="bottom"/>
    </xf>
    <xf borderId="0" fillId="9" fontId="1" numFmtId="0" xfId="0" applyFill="1" applyFont="1"/>
    <xf borderId="12" fillId="9" fontId="1" numFmtId="0" xfId="0" applyBorder="1" applyFont="1"/>
    <xf borderId="12" fillId="9" fontId="1" numFmtId="0" xfId="0" applyAlignment="1" applyBorder="1" applyFont="1">
      <alignment readingOrder="0"/>
    </xf>
    <xf borderId="12" fillId="9" fontId="8" numFmtId="3" xfId="0" applyAlignment="1" applyBorder="1" applyFont="1" applyNumberFormat="1">
      <alignment readingOrder="0"/>
    </xf>
    <xf borderId="12" fillId="9" fontId="8" numFmtId="0" xfId="0" applyBorder="1" applyFont="1"/>
    <xf borderId="12" fillId="9" fontId="8" numFmtId="3" xfId="0" applyBorder="1" applyFont="1" applyNumberForma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a.me/" TargetMode="External"/><Relationship Id="rId2" Type="http://schemas.openxmlformats.org/officeDocument/2006/relationships/hyperlink" Target="https://wa.me/62859940458470" TargetMode="External"/><Relationship Id="rId3" Type="http://schemas.openxmlformats.org/officeDocument/2006/relationships/hyperlink" Target="https://wa.me/"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9.38"/>
    <col customWidth="1" min="3" max="3" width="5.5"/>
    <col customWidth="1" min="4" max="4" width="26.63"/>
    <col customWidth="1" min="5" max="5" width="14.5"/>
    <col customWidth="1" min="6" max="13" width="4.63"/>
    <col customWidth="1" min="18" max="18" width="15.63"/>
  </cols>
  <sheetData>
    <row r="1">
      <c r="A1" s="1"/>
      <c r="B1" s="2"/>
      <c r="C1" s="2"/>
      <c r="D1" s="2"/>
      <c r="E1" s="3" t="s">
        <v>0</v>
      </c>
      <c r="F1" s="4"/>
      <c r="G1" s="4"/>
      <c r="H1" s="4"/>
      <c r="I1" s="4"/>
      <c r="J1" s="4"/>
      <c r="K1" s="4"/>
      <c r="L1" s="4"/>
      <c r="M1" s="4"/>
      <c r="N1" s="4"/>
      <c r="O1" s="4"/>
      <c r="P1" s="4"/>
      <c r="Q1" s="4"/>
      <c r="R1" s="5"/>
    </row>
    <row r="2">
      <c r="A2" s="6" t="s">
        <v>1</v>
      </c>
      <c r="B2" s="7"/>
      <c r="C2" s="7"/>
      <c r="D2" s="8"/>
      <c r="E2" s="9"/>
      <c r="F2" s="10"/>
      <c r="G2" s="10"/>
      <c r="H2" s="10"/>
      <c r="I2" s="10"/>
      <c r="J2" s="10"/>
      <c r="K2" s="10"/>
      <c r="L2" s="10"/>
      <c r="M2" s="10"/>
      <c r="N2" s="11"/>
      <c r="O2" s="11"/>
      <c r="P2" s="10"/>
      <c r="Q2" s="12"/>
      <c r="R2" s="13"/>
    </row>
    <row r="3">
      <c r="A3" s="14"/>
      <c r="B3" s="15"/>
      <c r="C3" s="15"/>
      <c r="D3" s="15"/>
      <c r="E3" s="15"/>
      <c r="F3" s="15"/>
      <c r="G3" s="15"/>
      <c r="H3" s="15"/>
      <c r="I3" s="15"/>
      <c r="J3" s="15"/>
      <c r="K3" s="15"/>
      <c r="L3" s="15"/>
      <c r="M3" s="15"/>
      <c r="N3" s="15"/>
      <c r="O3" s="16" t="s">
        <v>2</v>
      </c>
      <c r="P3" s="15"/>
      <c r="Q3" s="17"/>
      <c r="R3" s="18"/>
    </row>
    <row r="4">
      <c r="A4" s="19" t="s">
        <v>3</v>
      </c>
      <c r="B4" s="20" t="s">
        <v>4</v>
      </c>
      <c r="C4" s="19" t="s">
        <v>5</v>
      </c>
      <c r="D4" s="19" t="s">
        <v>6</v>
      </c>
      <c r="E4" s="20" t="s">
        <v>7</v>
      </c>
      <c r="F4" s="21"/>
      <c r="G4" s="4"/>
      <c r="H4" s="4"/>
      <c r="I4" s="4"/>
      <c r="J4" s="4"/>
      <c r="K4" s="4"/>
      <c r="L4" s="4"/>
      <c r="M4" s="5"/>
      <c r="N4" s="22" t="s">
        <v>8</v>
      </c>
      <c r="O4" s="23" t="s">
        <v>9</v>
      </c>
      <c r="P4" s="19" t="s">
        <v>10</v>
      </c>
      <c r="Q4" s="24" t="s">
        <v>11</v>
      </c>
      <c r="R4" s="25" t="s">
        <v>12</v>
      </c>
    </row>
    <row r="5">
      <c r="A5" s="26"/>
      <c r="B5" s="26"/>
      <c r="C5" s="26"/>
      <c r="D5" s="26"/>
      <c r="E5" s="26"/>
      <c r="F5" s="27">
        <v>22.0</v>
      </c>
      <c r="G5" s="28">
        <v>23.0</v>
      </c>
      <c r="H5" s="28">
        <v>24.0</v>
      </c>
      <c r="I5" s="28">
        <v>25.0</v>
      </c>
      <c r="J5" s="28">
        <v>26.0</v>
      </c>
      <c r="K5" s="28">
        <v>29.0</v>
      </c>
      <c r="L5" s="28">
        <v>30.0</v>
      </c>
      <c r="M5" s="28">
        <v>31.0</v>
      </c>
      <c r="N5" s="26"/>
      <c r="O5" s="26"/>
      <c r="P5" s="26"/>
      <c r="Q5" s="26"/>
      <c r="R5" s="26"/>
    </row>
    <row r="6">
      <c r="A6" s="29">
        <v>1.0</v>
      </c>
      <c r="B6" s="30" t="s">
        <v>13</v>
      </c>
      <c r="C6" s="31" t="s">
        <v>14</v>
      </c>
      <c r="D6" s="32" t="s">
        <v>15</v>
      </c>
      <c r="E6" s="32"/>
      <c r="F6" s="33" t="b">
        <v>0</v>
      </c>
      <c r="G6" s="33" t="b">
        <v>0</v>
      </c>
      <c r="H6" s="33" t="b">
        <v>0</v>
      </c>
      <c r="I6" s="33" t="b">
        <v>0</v>
      </c>
      <c r="J6" s="33" t="b">
        <v>0</v>
      </c>
      <c r="K6" s="33" t="b">
        <v>0</v>
      </c>
      <c r="L6" s="33" t="b">
        <v>0</v>
      </c>
      <c r="M6" s="33" t="b">
        <v>0</v>
      </c>
      <c r="N6" s="34">
        <f t="shared" ref="N6:N102" si="1">countif(F6:M6,True)</f>
        <v>0</v>
      </c>
      <c r="O6" s="34">
        <f t="shared" ref="O6:O102" si="2">Countif(F6:M6,False)</f>
        <v>8</v>
      </c>
      <c r="P6" s="32" t="s">
        <v>16</v>
      </c>
      <c r="Q6" s="35">
        <f>O6*8500</f>
        <v>68000</v>
      </c>
      <c r="R6" s="36" t="s">
        <v>17</v>
      </c>
    </row>
    <row r="7">
      <c r="A7" s="29">
        <v>2.0</v>
      </c>
      <c r="B7" s="30" t="s">
        <v>18</v>
      </c>
      <c r="C7" s="37" t="s">
        <v>14</v>
      </c>
      <c r="D7" s="29" t="s">
        <v>19</v>
      </c>
      <c r="E7" s="29"/>
      <c r="F7" s="38" t="b">
        <v>0</v>
      </c>
      <c r="G7" s="38" t="b">
        <v>0</v>
      </c>
      <c r="H7" s="38" t="b">
        <v>0</v>
      </c>
      <c r="I7" s="38" t="b">
        <v>0</v>
      </c>
      <c r="J7" s="38" t="b">
        <v>0</v>
      </c>
      <c r="K7" s="38" t="b">
        <v>0</v>
      </c>
      <c r="L7" s="38" t="b">
        <v>0</v>
      </c>
      <c r="M7" s="38" t="b">
        <v>0</v>
      </c>
      <c r="N7" s="39">
        <f t="shared" si="1"/>
        <v>0</v>
      </c>
      <c r="O7" s="39">
        <f t="shared" si="2"/>
        <v>8</v>
      </c>
      <c r="P7" s="38"/>
      <c r="Q7" s="40">
        <f t="shared" ref="Q7:Q10" si="3">sum(O7*8500)</f>
        <v>68000</v>
      </c>
      <c r="R7" s="36" t="s">
        <v>20</v>
      </c>
    </row>
    <row r="8">
      <c r="A8" s="29">
        <v>3.0</v>
      </c>
      <c r="B8" s="30" t="s">
        <v>21</v>
      </c>
      <c r="C8" s="37" t="s">
        <v>14</v>
      </c>
      <c r="D8" s="29" t="s">
        <v>22</v>
      </c>
      <c r="E8" s="29"/>
      <c r="F8" s="38" t="b">
        <v>0</v>
      </c>
      <c r="G8" s="38" t="b">
        <v>0</v>
      </c>
      <c r="H8" s="38" t="b">
        <v>0</v>
      </c>
      <c r="I8" s="38" t="b">
        <v>0</v>
      </c>
      <c r="J8" s="38" t="b">
        <v>0</v>
      </c>
      <c r="K8" s="38" t="b">
        <v>0</v>
      </c>
      <c r="L8" s="38" t="b">
        <v>0</v>
      </c>
      <c r="M8" s="38" t="b">
        <v>0</v>
      </c>
      <c r="N8" s="39">
        <f t="shared" si="1"/>
        <v>0</v>
      </c>
      <c r="O8" s="39">
        <f t="shared" si="2"/>
        <v>8</v>
      </c>
      <c r="P8" s="38"/>
      <c r="Q8" s="40">
        <f t="shared" si="3"/>
        <v>68000</v>
      </c>
      <c r="R8" s="36" t="s">
        <v>20</v>
      </c>
    </row>
    <row r="9">
      <c r="A9" s="29">
        <v>4.0</v>
      </c>
      <c r="B9" s="30" t="s">
        <v>23</v>
      </c>
      <c r="C9" s="37" t="s">
        <v>14</v>
      </c>
      <c r="D9" s="29" t="s">
        <v>24</v>
      </c>
      <c r="E9" s="29"/>
      <c r="F9" s="38" t="b">
        <v>0</v>
      </c>
      <c r="G9" s="38" t="b">
        <v>0</v>
      </c>
      <c r="H9" s="38" t="b">
        <v>0</v>
      </c>
      <c r="I9" s="38" t="b">
        <v>0</v>
      </c>
      <c r="J9" s="38" t="b">
        <v>0</v>
      </c>
      <c r="K9" s="38" t="b">
        <v>0</v>
      </c>
      <c r="L9" s="38" t="b">
        <v>0</v>
      </c>
      <c r="M9" s="38" t="b">
        <v>0</v>
      </c>
      <c r="N9" s="39">
        <f t="shared" si="1"/>
        <v>0</v>
      </c>
      <c r="O9" s="39">
        <f t="shared" si="2"/>
        <v>8</v>
      </c>
      <c r="P9" s="38"/>
      <c r="Q9" s="40">
        <f t="shared" si="3"/>
        <v>68000</v>
      </c>
      <c r="R9" s="36" t="s">
        <v>20</v>
      </c>
    </row>
    <row r="10">
      <c r="A10" s="29">
        <v>5.0</v>
      </c>
      <c r="B10" s="30" t="s">
        <v>25</v>
      </c>
      <c r="C10" s="37" t="s">
        <v>14</v>
      </c>
      <c r="D10" s="29" t="s">
        <v>26</v>
      </c>
      <c r="E10" s="29"/>
      <c r="F10" s="38" t="b">
        <v>0</v>
      </c>
      <c r="G10" s="38" t="b">
        <v>0</v>
      </c>
      <c r="H10" s="38" t="b">
        <v>0</v>
      </c>
      <c r="I10" s="38" t="b">
        <v>0</v>
      </c>
      <c r="J10" s="38" t="b">
        <v>0</v>
      </c>
      <c r="K10" s="38" t="b">
        <v>0</v>
      </c>
      <c r="L10" s="38" t="b">
        <v>0</v>
      </c>
      <c r="M10" s="38" t="b">
        <v>0</v>
      </c>
      <c r="N10" s="39">
        <f t="shared" si="1"/>
        <v>0</v>
      </c>
      <c r="O10" s="39">
        <f t="shared" si="2"/>
        <v>8</v>
      </c>
      <c r="P10" s="38"/>
      <c r="Q10" s="40">
        <f t="shared" si="3"/>
        <v>68000</v>
      </c>
      <c r="R10" s="36" t="s">
        <v>20</v>
      </c>
    </row>
    <row r="11">
      <c r="A11" s="29">
        <v>6.0</v>
      </c>
      <c r="B11" s="30" t="s">
        <v>27</v>
      </c>
      <c r="C11" s="31" t="s">
        <v>14</v>
      </c>
      <c r="D11" s="32" t="s">
        <v>28</v>
      </c>
      <c r="E11" s="32"/>
      <c r="F11" s="33" t="b">
        <v>0</v>
      </c>
      <c r="G11" s="33" t="b">
        <v>0</v>
      </c>
      <c r="H11" s="33" t="b">
        <v>0</v>
      </c>
      <c r="I11" s="33" t="b">
        <v>0</v>
      </c>
      <c r="J11" s="33" t="b">
        <v>0</v>
      </c>
      <c r="K11" s="33" t="b">
        <v>0</v>
      </c>
      <c r="L11" s="33" t="b">
        <v>0</v>
      </c>
      <c r="M11" s="33" t="b">
        <v>0</v>
      </c>
      <c r="N11" s="34">
        <f t="shared" si="1"/>
        <v>0</v>
      </c>
      <c r="O11" s="34">
        <f t="shared" si="2"/>
        <v>8</v>
      </c>
      <c r="P11" s="32" t="s">
        <v>17</v>
      </c>
      <c r="Q11" s="35">
        <f>O11*8500</f>
        <v>68000</v>
      </c>
      <c r="R11" s="36" t="s">
        <v>17</v>
      </c>
    </row>
    <row r="12">
      <c r="A12" s="29">
        <v>7.0</v>
      </c>
      <c r="B12" s="30" t="s">
        <v>29</v>
      </c>
      <c r="C12" s="37" t="s">
        <v>30</v>
      </c>
      <c r="D12" s="29" t="s">
        <v>31</v>
      </c>
      <c r="E12" s="29" t="s">
        <v>32</v>
      </c>
      <c r="F12" s="29" t="b">
        <v>0</v>
      </c>
      <c r="G12" s="29" t="b">
        <v>0</v>
      </c>
      <c r="H12" s="29" t="b">
        <v>0</v>
      </c>
      <c r="I12" s="29" t="b">
        <v>0</v>
      </c>
      <c r="J12" s="29" t="b">
        <v>0</v>
      </c>
      <c r="K12" s="29" t="b">
        <v>0</v>
      </c>
      <c r="L12" s="29" t="b">
        <v>0</v>
      </c>
      <c r="M12" s="29" t="b">
        <v>0</v>
      </c>
      <c r="N12" s="39">
        <f t="shared" si="1"/>
        <v>0</v>
      </c>
      <c r="O12" s="39">
        <f t="shared" si="2"/>
        <v>8</v>
      </c>
      <c r="P12" s="41"/>
      <c r="Q12" s="40">
        <f t="shared" ref="Q12:Q49" si="4">sum(O12*8500)</f>
        <v>68000</v>
      </c>
      <c r="R12" s="36" t="s">
        <v>20</v>
      </c>
    </row>
    <row r="13">
      <c r="A13" s="29">
        <v>8.0</v>
      </c>
      <c r="B13" s="30" t="s">
        <v>33</v>
      </c>
      <c r="C13" s="31" t="s">
        <v>30</v>
      </c>
      <c r="D13" s="32" t="s">
        <v>34</v>
      </c>
      <c r="E13" s="33"/>
      <c r="F13" s="33" t="b">
        <v>0</v>
      </c>
      <c r="G13" s="33" t="b">
        <v>0</v>
      </c>
      <c r="H13" s="33" t="b">
        <v>0</v>
      </c>
      <c r="I13" s="33" t="b">
        <v>0</v>
      </c>
      <c r="J13" s="33" t="b">
        <v>0</v>
      </c>
      <c r="K13" s="33" t="b">
        <v>0</v>
      </c>
      <c r="L13" s="33" t="b">
        <v>0</v>
      </c>
      <c r="M13" s="33" t="b">
        <v>0</v>
      </c>
      <c r="N13" s="34">
        <f t="shared" si="1"/>
        <v>0</v>
      </c>
      <c r="O13" s="34">
        <f t="shared" si="2"/>
        <v>8</v>
      </c>
      <c r="P13" s="32" t="s">
        <v>17</v>
      </c>
      <c r="Q13" s="40">
        <f t="shared" si="4"/>
        <v>68000</v>
      </c>
      <c r="R13" s="36" t="s">
        <v>17</v>
      </c>
    </row>
    <row r="14">
      <c r="A14" s="29">
        <v>9.0</v>
      </c>
      <c r="B14" s="30" t="s">
        <v>35</v>
      </c>
      <c r="C14" s="37" t="s">
        <v>30</v>
      </c>
      <c r="D14" s="29" t="s">
        <v>36</v>
      </c>
      <c r="E14" s="38"/>
      <c r="F14" s="38" t="b">
        <v>0</v>
      </c>
      <c r="G14" s="38" t="b">
        <v>0</v>
      </c>
      <c r="H14" s="38" t="b">
        <v>0</v>
      </c>
      <c r="I14" s="38" t="b">
        <v>0</v>
      </c>
      <c r="J14" s="38" t="b">
        <v>0</v>
      </c>
      <c r="K14" s="38" t="b">
        <v>0</v>
      </c>
      <c r="L14" s="38" t="b">
        <v>0</v>
      </c>
      <c r="M14" s="38" t="b">
        <v>0</v>
      </c>
      <c r="N14" s="39">
        <f t="shared" si="1"/>
        <v>0</v>
      </c>
      <c r="O14" s="39">
        <f t="shared" si="2"/>
        <v>8</v>
      </c>
      <c r="P14" s="38"/>
      <c r="Q14" s="40">
        <f t="shared" si="4"/>
        <v>68000</v>
      </c>
      <c r="R14" s="36" t="s">
        <v>20</v>
      </c>
    </row>
    <row r="15">
      <c r="A15" s="29">
        <v>10.0</v>
      </c>
      <c r="B15" s="30" t="s">
        <v>37</v>
      </c>
      <c r="C15" s="37" t="s">
        <v>30</v>
      </c>
      <c r="D15" s="29" t="s">
        <v>38</v>
      </c>
      <c r="E15" s="38"/>
      <c r="F15" s="38" t="b">
        <v>0</v>
      </c>
      <c r="G15" s="38" t="b">
        <v>0</v>
      </c>
      <c r="H15" s="38" t="b">
        <v>0</v>
      </c>
      <c r="I15" s="38" t="b">
        <v>0</v>
      </c>
      <c r="J15" s="38" t="b">
        <v>0</v>
      </c>
      <c r="K15" s="38" t="b">
        <v>0</v>
      </c>
      <c r="L15" s="38" t="b">
        <v>0</v>
      </c>
      <c r="M15" s="38" t="b">
        <v>0</v>
      </c>
      <c r="N15" s="39">
        <f t="shared" si="1"/>
        <v>0</v>
      </c>
      <c r="O15" s="39">
        <f t="shared" si="2"/>
        <v>8</v>
      </c>
      <c r="P15" s="38"/>
      <c r="Q15" s="40">
        <f t="shared" si="4"/>
        <v>68000</v>
      </c>
      <c r="R15" s="36" t="s">
        <v>20</v>
      </c>
    </row>
    <row r="16">
      <c r="A16" s="29">
        <v>11.0</v>
      </c>
      <c r="B16" s="30" t="s">
        <v>39</v>
      </c>
      <c r="C16" s="37" t="s">
        <v>30</v>
      </c>
      <c r="D16" s="29" t="s">
        <v>40</v>
      </c>
      <c r="E16" s="29" t="s">
        <v>41</v>
      </c>
      <c r="F16" s="38" t="b">
        <v>0</v>
      </c>
      <c r="G16" s="38" t="b">
        <v>0</v>
      </c>
      <c r="H16" s="38" t="b">
        <v>0</v>
      </c>
      <c r="I16" s="38" t="b">
        <v>0</v>
      </c>
      <c r="J16" s="38" t="b">
        <v>0</v>
      </c>
      <c r="K16" s="38" t="b">
        <v>0</v>
      </c>
      <c r="L16" s="38" t="b">
        <v>0</v>
      </c>
      <c r="M16" s="38" t="b">
        <v>0</v>
      </c>
      <c r="N16" s="39">
        <f t="shared" si="1"/>
        <v>0</v>
      </c>
      <c r="O16" s="39">
        <f t="shared" si="2"/>
        <v>8</v>
      </c>
      <c r="P16" s="38"/>
      <c r="Q16" s="40">
        <f t="shared" si="4"/>
        <v>68000</v>
      </c>
      <c r="R16" s="36" t="s">
        <v>20</v>
      </c>
    </row>
    <row r="17">
      <c r="A17" s="29">
        <v>12.0</v>
      </c>
      <c r="B17" s="30" t="s">
        <v>42</v>
      </c>
      <c r="C17" s="37" t="s">
        <v>30</v>
      </c>
      <c r="D17" s="29" t="s">
        <v>43</v>
      </c>
      <c r="E17" s="38"/>
      <c r="F17" s="38" t="b">
        <v>0</v>
      </c>
      <c r="G17" s="38" t="b">
        <v>0</v>
      </c>
      <c r="H17" s="38" t="b">
        <v>0</v>
      </c>
      <c r="I17" s="38" t="b">
        <v>0</v>
      </c>
      <c r="J17" s="38" t="b">
        <v>0</v>
      </c>
      <c r="K17" s="38" t="b">
        <v>0</v>
      </c>
      <c r="L17" s="38" t="b">
        <v>0</v>
      </c>
      <c r="M17" s="38" t="b">
        <v>0</v>
      </c>
      <c r="N17" s="39">
        <f t="shared" si="1"/>
        <v>0</v>
      </c>
      <c r="O17" s="39">
        <f t="shared" si="2"/>
        <v>8</v>
      </c>
      <c r="P17" s="38"/>
      <c r="Q17" s="40">
        <f t="shared" si="4"/>
        <v>68000</v>
      </c>
      <c r="R17" s="36" t="s">
        <v>20</v>
      </c>
    </row>
    <row r="18">
      <c r="A18" s="29">
        <v>13.0</v>
      </c>
      <c r="B18" s="30" t="s">
        <v>44</v>
      </c>
      <c r="C18" s="37" t="s">
        <v>30</v>
      </c>
      <c r="D18" s="29" t="s">
        <v>45</v>
      </c>
      <c r="E18" s="29" t="s">
        <v>41</v>
      </c>
      <c r="F18" s="38" t="b">
        <v>0</v>
      </c>
      <c r="G18" s="38" t="b">
        <v>0</v>
      </c>
      <c r="H18" s="38" t="b">
        <v>0</v>
      </c>
      <c r="I18" s="38" t="b">
        <v>0</v>
      </c>
      <c r="J18" s="38" t="b">
        <v>0</v>
      </c>
      <c r="K18" s="38" t="b">
        <v>0</v>
      </c>
      <c r="L18" s="38" t="b">
        <v>0</v>
      </c>
      <c r="M18" s="38" t="b">
        <v>0</v>
      </c>
      <c r="N18" s="39">
        <f t="shared" si="1"/>
        <v>0</v>
      </c>
      <c r="O18" s="39">
        <f t="shared" si="2"/>
        <v>8</v>
      </c>
      <c r="P18" s="38"/>
      <c r="Q18" s="40">
        <f t="shared" si="4"/>
        <v>68000</v>
      </c>
      <c r="R18" s="36" t="s">
        <v>20</v>
      </c>
    </row>
    <row r="19">
      <c r="A19" s="32">
        <v>14.0</v>
      </c>
      <c r="B19" s="30" t="s">
        <v>46</v>
      </c>
      <c r="C19" s="31" t="s">
        <v>30</v>
      </c>
      <c r="D19" s="32" t="s">
        <v>47</v>
      </c>
      <c r="E19" s="33"/>
      <c r="F19" s="33" t="b">
        <v>0</v>
      </c>
      <c r="G19" s="33" t="b">
        <v>0</v>
      </c>
      <c r="H19" s="33" t="b">
        <v>0</v>
      </c>
      <c r="I19" s="33" t="b">
        <v>0</v>
      </c>
      <c r="J19" s="33" t="b">
        <v>0</v>
      </c>
      <c r="K19" s="33" t="b">
        <v>0</v>
      </c>
      <c r="L19" s="33" t="b">
        <v>0</v>
      </c>
      <c r="M19" s="33" t="b">
        <v>0</v>
      </c>
      <c r="N19" s="34">
        <f t="shared" si="1"/>
        <v>0</v>
      </c>
      <c r="O19" s="34">
        <f t="shared" si="2"/>
        <v>8</v>
      </c>
      <c r="P19" s="32" t="s">
        <v>17</v>
      </c>
      <c r="Q19" s="40">
        <f t="shared" si="4"/>
        <v>68000</v>
      </c>
      <c r="R19" s="36" t="s">
        <v>17</v>
      </c>
    </row>
    <row r="20">
      <c r="A20" s="32">
        <v>15.0</v>
      </c>
      <c r="B20" s="30" t="s">
        <v>48</v>
      </c>
      <c r="C20" s="31" t="s">
        <v>30</v>
      </c>
      <c r="D20" s="32" t="s">
        <v>49</v>
      </c>
      <c r="E20" s="33"/>
      <c r="F20" s="33" t="b">
        <v>0</v>
      </c>
      <c r="G20" s="33" t="b">
        <v>0</v>
      </c>
      <c r="H20" s="33" t="b">
        <v>0</v>
      </c>
      <c r="I20" s="33" t="b">
        <v>0</v>
      </c>
      <c r="J20" s="33" t="b">
        <v>0</v>
      </c>
      <c r="K20" s="33" t="b">
        <v>0</v>
      </c>
      <c r="L20" s="33" t="b">
        <v>0</v>
      </c>
      <c r="M20" s="33" t="b">
        <v>0</v>
      </c>
      <c r="N20" s="34">
        <f t="shared" si="1"/>
        <v>0</v>
      </c>
      <c r="O20" s="34">
        <f t="shared" si="2"/>
        <v>8</v>
      </c>
      <c r="P20" s="32" t="s">
        <v>17</v>
      </c>
      <c r="Q20" s="40">
        <f t="shared" si="4"/>
        <v>68000</v>
      </c>
      <c r="R20" s="36" t="s">
        <v>17</v>
      </c>
    </row>
    <row r="21">
      <c r="A21" s="32">
        <v>16.0</v>
      </c>
      <c r="B21" s="30" t="s">
        <v>50</v>
      </c>
      <c r="C21" s="31" t="s">
        <v>30</v>
      </c>
      <c r="D21" s="32" t="s">
        <v>51</v>
      </c>
      <c r="E21" s="33"/>
      <c r="F21" s="33" t="b">
        <v>0</v>
      </c>
      <c r="G21" s="33" t="b">
        <v>0</v>
      </c>
      <c r="H21" s="33" t="b">
        <v>0</v>
      </c>
      <c r="I21" s="33" t="b">
        <v>0</v>
      </c>
      <c r="J21" s="33" t="b">
        <v>0</v>
      </c>
      <c r="K21" s="33" t="b">
        <v>0</v>
      </c>
      <c r="L21" s="33" t="b">
        <v>0</v>
      </c>
      <c r="M21" s="33" t="b">
        <v>0</v>
      </c>
      <c r="N21" s="34">
        <f t="shared" si="1"/>
        <v>0</v>
      </c>
      <c r="O21" s="34">
        <f t="shared" si="2"/>
        <v>8</v>
      </c>
      <c r="P21" s="32" t="s">
        <v>17</v>
      </c>
      <c r="Q21" s="40">
        <f t="shared" si="4"/>
        <v>68000</v>
      </c>
      <c r="R21" s="36" t="s">
        <v>17</v>
      </c>
    </row>
    <row r="22">
      <c r="A22" s="29">
        <v>17.0</v>
      </c>
      <c r="B22" s="30" t="s">
        <v>52</v>
      </c>
      <c r="C22" s="37" t="s">
        <v>30</v>
      </c>
      <c r="D22" s="29" t="s">
        <v>53</v>
      </c>
      <c r="E22" s="38"/>
      <c r="F22" s="38" t="b">
        <v>0</v>
      </c>
      <c r="G22" s="38" t="b">
        <v>0</v>
      </c>
      <c r="H22" s="38" t="b">
        <v>0</v>
      </c>
      <c r="I22" s="38" t="b">
        <v>0</v>
      </c>
      <c r="J22" s="38" t="b">
        <v>0</v>
      </c>
      <c r="K22" s="38" t="b">
        <v>0</v>
      </c>
      <c r="L22" s="38" t="b">
        <v>0</v>
      </c>
      <c r="M22" s="38" t="b">
        <v>0</v>
      </c>
      <c r="N22" s="39">
        <f t="shared" si="1"/>
        <v>0</v>
      </c>
      <c r="O22" s="39">
        <f t="shared" si="2"/>
        <v>8</v>
      </c>
      <c r="P22" s="38"/>
      <c r="Q22" s="40">
        <f t="shared" si="4"/>
        <v>68000</v>
      </c>
      <c r="R22" s="36" t="s">
        <v>20</v>
      </c>
    </row>
    <row r="23">
      <c r="A23" s="32">
        <v>18.0</v>
      </c>
      <c r="B23" s="30" t="s">
        <v>54</v>
      </c>
      <c r="C23" s="31" t="s">
        <v>55</v>
      </c>
      <c r="D23" s="32" t="s">
        <v>56</v>
      </c>
      <c r="E23" s="33"/>
      <c r="F23" s="33" t="b">
        <v>0</v>
      </c>
      <c r="G23" s="33" t="b">
        <v>0</v>
      </c>
      <c r="H23" s="33" t="b">
        <v>0</v>
      </c>
      <c r="I23" s="33" t="b">
        <v>0</v>
      </c>
      <c r="J23" s="33" t="b">
        <v>0</v>
      </c>
      <c r="K23" s="33" t="b">
        <v>0</v>
      </c>
      <c r="L23" s="33" t="b">
        <v>0</v>
      </c>
      <c r="M23" s="33" t="b">
        <v>0</v>
      </c>
      <c r="N23" s="34">
        <f t="shared" si="1"/>
        <v>0</v>
      </c>
      <c r="O23" s="34">
        <f t="shared" si="2"/>
        <v>8</v>
      </c>
      <c r="P23" s="32" t="s">
        <v>17</v>
      </c>
      <c r="Q23" s="40">
        <f t="shared" si="4"/>
        <v>68000</v>
      </c>
      <c r="R23" s="36" t="s">
        <v>17</v>
      </c>
    </row>
    <row r="24">
      <c r="A24" s="32">
        <v>19.0</v>
      </c>
      <c r="B24" s="30" t="s">
        <v>57</v>
      </c>
      <c r="C24" s="31" t="s">
        <v>55</v>
      </c>
      <c r="D24" s="32" t="s">
        <v>58</v>
      </c>
      <c r="E24" s="33"/>
      <c r="F24" s="33" t="b">
        <v>0</v>
      </c>
      <c r="G24" s="33" t="b">
        <v>0</v>
      </c>
      <c r="H24" s="33" t="b">
        <v>0</v>
      </c>
      <c r="I24" s="33" t="b">
        <v>0</v>
      </c>
      <c r="J24" s="33" t="b">
        <v>0</v>
      </c>
      <c r="K24" s="33" t="b">
        <v>0</v>
      </c>
      <c r="L24" s="33" t="b">
        <v>0</v>
      </c>
      <c r="M24" s="33" t="b">
        <v>0</v>
      </c>
      <c r="N24" s="34">
        <f t="shared" si="1"/>
        <v>0</v>
      </c>
      <c r="O24" s="34">
        <f t="shared" si="2"/>
        <v>8</v>
      </c>
      <c r="P24" s="32" t="s">
        <v>17</v>
      </c>
      <c r="Q24" s="40">
        <f t="shared" si="4"/>
        <v>68000</v>
      </c>
      <c r="R24" s="36" t="s">
        <v>17</v>
      </c>
    </row>
    <row r="25">
      <c r="A25" s="32">
        <v>20.0</v>
      </c>
      <c r="B25" s="30" t="s">
        <v>59</v>
      </c>
      <c r="C25" s="31" t="s">
        <v>55</v>
      </c>
      <c r="D25" s="32" t="s">
        <v>60</v>
      </c>
      <c r="E25" s="33"/>
      <c r="F25" s="33" t="b">
        <v>0</v>
      </c>
      <c r="G25" s="33" t="b">
        <v>0</v>
      </c>
      <c r="H25" s="33" t="b">
        <v>0</v>
      </c>
      <c r="I25" s="33" t="b">
        <v>0</v>
      </c>
      <c r="J25" s="33" t="b">
        <v>0</v>
      </c>
      <c r="K25" s="33" t="b">
        <v>0</v>
      </c>
      <c r="L25" s="33" t="b">
        <v>0</v>
      </c>
      <c r="M25" s="33" t="b">
        <v>0</v>
      </c>
      <c r="N25" s="34">
        <f t="shared" si="1"/>
        <v>0</v>
      </c>
      <c r="O25" s="34">
        <f t="shared" si="2"/>
        <v>8</v>
      </c>
      <c r="P25" s="32" t="s">
        <v>17</v>
      </c>
      <c r="Q25" s="40">
        <f t="shared" si="4"/>
        <v>68000</v>
      </c>
      <c r="R25" s="36" t="s">
        <v>17</v>
      </c>
    </row>
    <row r="26">
      <c r="A26" s="29">
        <v>21.0</v>
      </c>
      <c r="B26" s="30" t="s">
        <v>61</v>
      </c>
      <c r="C26" s="37" t="s">
        <v>55</v>
      </c>
      <c r="D26" s="29" t="s">
        <v>62</v>
      </c>
      <c r="E26" s="29" t="s">
        <v>63</v>
      </c>
      <c r="F26" s="29" t="b">
        <v>1</v>
      </c>
      <c r="G26" s="29" t="b">
        <v>1</v>
      </c>
      <c r="H26" s="38" t="b">
        <v>0</v>
      </c>
      <c r="I26" s="38" t="b">
        <v>0</v>
      </c>
      <c r="J26" s="38" t="b">
        <v>0</v>
      </c>
      <c r="K26" s="38" t="b">
        <v>0</v>
      </c>
      <c r="L26" s="38" t="b">
        <v>0</v>
      </c>
      <c r="M26" s="38" t="b">
        <v>0</v>
      </c>
      <c r="N26" s="39">
        <f t="shared" si="1"/>
        <v>2</v>
      </c>
      <c r="O26" s="39">
        <f t="shared" si="2"/>
        <v>6</v>
      </c>
      <c r="P26" s="38"/>
      <c r="Q26" s="40">
        <f t="shared" si="4"/>
        <v>51000</v>
      </c>
      <c r="R26" s="36" t="s">
        <v>20</v>
      </c>
    </row>
    <row r="27">
      <c r="A27" s="29">
        <v>22.0</v>
      </c>
      <c r="B27" s="30" t="s">
        <v>64</v>
      </c>
      <c r="C27" s="37" t="s">
        <v>55</v>
      </c>
      <c r="D27" s="29" t="s">
        <v>65</v>
      </c>
      <c r="E27" s="38"/>
      <c r="F27" s="38" t="b">
        <v>0</v>
      </c>
      <c r="G27" s="38" t="b">
        <v>0</v>
      </c>
      <c r="H27" s="38" t="b">
        <v>0</v>
      </c>
      <c r="I27" s="38" t="b">
        <v>0</v>
      </c>
      <c r="J27" s="38" t="b">
        <v>0</v>
      </c>
      <c r="K27" s="38" t="b">
        <v>0</v>
      </c>
      <c r="L27" s="38" t="b">
        <v>0</v>
      </c>
      <c r="M27" s="38" t="b">
        <v>0</v>
      </c>
      <c r="N27" s="39">
        <f t="shared" si="1"/>
        <v>0</v>
      </c>
      <c r="O27" s="39">
        <f t="shared" si="2"/>
        <v>8</v>
      </c>
      <c r="P27" s="38"/>
      <c r="Q27" s="40">
        <f t="shared" si="4"/>
        <v>68000</v>
      </c>
      <c r="R27" s="36" t="s">
        <v>20</v>
      </c>
    </row>
    <row r="28">
      <c r="A28" s="29">
        <v>23.0</v>
      </c>
      <c r="B28" s="30" t="s">
        <v>66</v>
      </c>
      <c r="C28" s="37" t="s">
        <v>55</v>
      </c>
      <c r="D28" s="29" t="s">
        <v>67</v>
      </c>
      <c r="E28" s="38"/>
      <c r="F28" s="38" t="b">
        <v>0</v>
      </c>
      <c r="G28" s="38" t="b">
        <v>0</v>
      </c>
      <c r="H28" s="38" t="b">
        <v>0</v>
      </c>
      <c r="I28" s="38" t="b">
        <v>0</v>
      </c>
      <c r="J28" s="38" t="b">
        <v>0</v>
      </c>
      <c r="K28" s="38" t="b">
        <v>0</v>
      </c>
      <c r="L28" s="38" t="b">
        <v>0</v>
      </c>
      <c r="M28" s="38" t="b">
        <v>0</v>
      </c>
      <c r="N28" s="39">
        <f t="shared" si="1"/>
        <v>0</v>
      </c>
      <c r="O28" s="39">
        <f t="shared" si="2"/>
        <v>8</v>
      </c>
      <c r="P28" s="38"/>
      <c r="Q28" s="40">
        <f t="shared" si="4"/>
        <v>68000</v>
      </c>
      <c r="R28" s="36" t="s">
        <v>20</v>
      </c>
    </row>
    <row r="29">
      <c r="A29" s="29">
        <v>24.0</v>
      </c>
      <c r="B29" s="30" t="s">
        <v>68</v>
      </c>
      <c r="C29" s="37" t="s">
        <v>55</v>
      </c>
      <c r="D29" s="29" t="s">
        <v>69</v>
      </c>
      <c r="E29" s="38"/>
      <c r="F29" s="38" t="b">
        <v>0</v>
      </c>
      <c r="G29" s="38" t="b">
        <v>0</v>
      </c>
      <c r="H29" s="38" t="b">
        <v>0</v>
      </c>
      <c r="I29" s="38" t="b">
        <v>0</v>
      </c>
      <c r="J29" s="38" t="b">
        <v>0</v>
      </c>
      <c r="K29" s="38" t="b">
        <v>0</v>
      </c>
      <c r="L29" s="38" t="b">
        <v>0</v>
      </c>
      <c r="M29" s="38" t="b">
        <v>0</v>
      </c>
      <c r="N29" s="39">
        <f t="shared" si="1"/>
        <v>0</v>
      </c>
      <c r="O29" s="39">
        <f t="shared" si="2"/>
        <v>8</v>
      </c>
      <c r="P29" s="38"/>
      <c r="Q29" s="40">
        <f t="shared" si="4"/>
        <v>68000</v>
      </c>
      <c r="R29" s="36" t="s">
        <v>20</v>
      </c>
    </row>
    <row r="30">
      <c r="A30" s="29">
        <v>25.0</v>
      </c>
      <c r="B30" s="30" t="s">
        <v>70</v>
      </c>
      <c r="C30" s="37" t="s">
        <v>71</v>
      </c>
      <c r="D30" s="29" t="s">
        <v>72</v>
      </c>
      <c r="E30" s="38"/>
      <c r="F30" s="38" t="b">
        <v>0</v>
      </c>
      <c r="G30" s="38" t="b">
        <v>0</v>
      </c>
      <c r="H30" s="38" t="b">
        <v>0</v>
      </c>
      <c r="I30" s="38" t="b">
        <v>0</v>
      </c>
      <c r="J30" s="38" t="b">
        <v>0</v>
      </c>
      <c r="K30" s="38" t="b">
        <v>0</v>
      </c>
      <c r="L30" s="38" t="b">
        <v>0</v>
      </c>
      <c r="M30" s="38" t="b">
        <v>0</v>
      </c>
      <c r="N30" s="39">
        <f t="shared" si="1"/>
        <v>0</v>
      </c>
      <c r="O30" s="39">
        <f t="shared" si="2"/>
        <v>8</v>
      </c>
      <c r="P30" s="38"/>
      <c r="Q30" s="40">
        <f t="shared" si="4"/>
        <v>68000</v>
      </c>
      <c r="R30" s="36" t="s">
        <v>20</v>
      </c>
    </row>
    <row r="31">
      <c r="A31" s="32">
        <v>26.0</v>
      </c>
      <c r="B31" s="30" t="s">
        <v>73</v>
      </c>
      <c r="C31" s="31" t="s">
        <v>71</v>
      </c>
      <c r="D31" s="32" t="s">
        <v>74</v>
      </c>
      <c r="E31" s="33"/>
      <c r="F31" s="33" t="b">
        <v>0</v>
      </c>
      <c r="G31" s="33" t="b">
        <v>0</v>
      </c>
      <c r="H31" s="33" t="b">
        <v>0</v>
      </c>
      <c r="I31" s="33" t="b">
        <v>0</v>
      </c>
      <c r="J31" s="33" t="b">
        <v>0</v>
      </c>
      <c r="K31" s="33" t="b">
        <v>0</v>
      </c>
      <c r="L31" s="33" t="b">
        <v>0</v>
      </c>
      <c r="M31" s="33" t="b">
        <v>0</v>
      </c>
      <c r="N31" s="34">
        <f t="shared" si="1"/>
        <v>0</v>
      </c>
      <c r="O31" s="34">
        <f t="shared" si="2"/>
        <v>8</v>
      </c>
      <c r="P31" s="32" t="s">
        <v>17</v>
      </c>
      <c r="Q31" s="40">
        <f t="shared" si="4"/>
        <v>68000</v>
      </c>
      <c r="R31" s="36" t="s">
        <v>17</v>
      </c>
    </row>
    <row r="32">
      <c r="A32" s="32">
        <v>27.0</v>
      </c>
      <c r="B32" s="30" t="s">
        <v>75</v>
      </c>
      <c r="C32" s="31" t="s">
        <v>71</v>
      </c>
      <c r="D32" s="32" t="s">
        <v>76</v>
      </c>
      <c r="E32" s="33"/>
      <c r="F32" s="33" t="b">
        <v>0</v>
      </c>
      <c r="G32" s="33" t="b">
        <v>0</v>
      </c>
      <c r="H32" s="33" t="b">
        <v>0</v>
      </c>
      <c r="I32" s="33" t="b">
        <v>0</v>
      </c>
      <c r="J32" s="33" t="b">
        <v>0</v>
      </c>
      <c r="K32" s="33" t="b">
        <v>0</v>
      </c>
      <c r="L32" s="33" t="b">
        <v>0</v>
      </c>
      <c r="M32" s="33" t="b">
        <v>0</v>
      </c>
      <c r="N32" s="34">
        <f t="shared" si="1"/>
        <v>0</v>
      </c>
      <c r="O32" s="34">
        <f t="shared" si="2"/>
        <v>8</v>
      </c>
      <c r="P32" s="32" t="s">
        <v>17</v>
      </c>
      <c r="Q32" s="40">
        <f t="shared" si="4"/>
        <v>68000</v>
      </c>
      <c r="R32" s="36" t="s">
        <v>17</v>
      </c>
    </row>
    <row r="33">
      <c r="A33" s="29">
        <v>28.0</v>
      </c>
      <c r="B33" s="30" t="s">
        <v>77</v>
      </c>
      <c r="C33" s="37" t="s">
        <v>71</v>
      </c>
      <c r="D33" s="29" t="s">
        <v>78</v>
      </c>
      <c r="E33" s="38"/>
      <c r="F33" s="38" t="b">
        <v>0</v>
      </c>
      <c r="G33" s="38" t="b">
        <v>0</v>
      </c>
      <c r="H33" s="38" t="b">
        <v>0</v>
      </c>
      <c r="I33" s="38" t="b">
        <v>0</v>
      </c>
      <c r="J33" s="38" t="b">
        <v>0</v>
      </c>
      <c r="K33" s="38" t="b">
        <v>0</v>
      </c>
      <c r="L33" s="38" t="b">
        <v>0</v>
      </c>
      <c r="M33" s="38" t="b">
        <v>0</v>
      </c>
      <c r="N33" s="39">
        <f t="shared" si="1"/>
        <v>0</v>
      </c>
      <c r="O33" s="39">
        <f t="shared" si="2"/>
        <v>8</v>
      </c>
      <c r="P33" s="38"/>
      <c r="Q33" s="40">
        <f t="shared" si="4"/>
        <v>68000</v>
      </c>
      <c r="R33" s="36" t="s">
        <v>20</v>
      </c>
    </row>
    <row r="34">
      <c r="A34" s="29">
        <v>29.0</v>
      </c>
      <c r="B34" s="30" t="s">
        <v>79</v>
      </c>
      <c r="C34" s="37" t="s">
        <v>71</v>
      </c>
      <c r="D34" s="29" t="s">
        <v>80</v>
      </c>
      <c r="E34" s="38"/>
      <c r="F34" s="38" t="b">
        <v>0</v>
      </c>
      <c r="G34" s="38" t="b">
        <v>0</v>
      </c>
      <c r="H34" s="38" t="b">
        <v>0</v>
      </c>
      <c r="I34" s="38" t="b">
        <v>0</v>
      </c>
      <c r="J34" s="38" t="b">
        <v>0</v>
      </c>
      <c r="K34" s="38" t="b">
        <v>0</v>
      </c>
      <c r="L34" s="38" t="b">
        <v>0</v>
      </c>
      <c r="M34" s="38" t="b">
        <v>0</v>
      </c>
      <c r="N34" s="39">
        <f t="shared" si="1"/>
        <v>0</v>
      </c>
      <c r="O34" s="39">
        <f t="shared" si="2"/>
        <v>8</v>
      </c>
      <c r="P34" s="38"/>
      <c r="Q34" s="40">
        <f t="shared" si="4"/>
        <v>68000</v>
      </c>
      <c r="R34" s="36" t="s">
        <v>20</v>
      </c>
    </row>
    <row r="35">
      <c r="A35" s="29">
        <v>30.0</v>
      </c>
      <c r="B35" s="30" t="s">
        <v>81</v>
      </c>
      <c r="C35" s="37" t="s">
        <v>71</v>
      </c>
      <c r="D35" s="29" t="s">
        <v>82</v>
      </c>
      <c r="E35" s="38"/>
      <c r="F35" s="38" t="b">
        <v>0</v>
      </c>
      <c r="G35" s="38" t="b">
        <v>0</v>
      </c>
      <c r="H35" s="38" t="b">
        <v>0</v>
      </c>
      <c r="I35" s="38" t="b">
        <v>0</v>
      </c>
      <c r="J35" s="38" t="b">
        <v>0</v>
      </c>
      <c r="K35" s="38" t="b">
        <v>0</v>
      </c>
      <c r="L35" s="38" t="b">
        <v>0</v>
      </c>
      <c r="M35" s="38" t="b">
        <v>0</v>
      </c>
      <c r="N35" s="39">
        <f t="shared" si="1"/>
        <v>0</v>
      </c>
      <c r="O35" s="39">
        <f t="shared" si="2"/>
        <v>8</v>
      </c>
      <c r="P35" s="38"/>
      <c r="Q35" s="40">
        <f t="shared" si="4"/>
        <v>68000</v>
      </c>
      <c r="R35" s="36" t="s">
        <v>20</v>
      </c>
    </row>
    <row r="36">
      <c r="A36" s="29">
        <v>31.0</v>
      </c>
      <c r="B36" s="30" t="s">
        <v>83</v>
      </c>
      <c r="C36" s="37" t="s">
        <v>84</v>
      </c>
      <c r="D36" s="29" t="s">
        <v>85</v>
      </c>
      <c r="E36" s="38"/>
      <c r="F36" s="38" t="b">
        <v>0</v>
      </c>
      <c r="G36" s="38" t="b">
        <v>0</v>
      </c>
      <c r="H36" s="38" t="b">
        <v>0</v>
      </c>
      <c r="I36" s="38" t="b">
        <v>0</v>
      </c>
      <c r="J36" s="38" t="b">
        <v>0</v>
      </c>
      <c r="K36" s="38" t="b">
        <v>0</v>
      </c>
      <c r="L36" s="38" t="b">
        <v>0</v>
      </c>
      <c r="M36" s="38" t="b">
        <v>0</v>
      </c>
      <c r="N36" s="39">
        <f t="shared" si="1"/>
        <v>0</v>
      </c>
      <c r="O36" s="39">
        <f t="shared" si="2"/>
        <v>8</v>
      </c>
      <c r="P36" s="38"/>
      <c r="Q36" s="40">
        <f t="shared" si="4"/>
        <v>68000</v>
      </c>
      <c r="R36" s="36" t="s">
        <v>20</v>
      </c>
    </row>
    <row r="37">
      <c r="A37" s="29">
        <v>32.0</v>
      </c>
      <c r="B37" s="30" t="s">
        <v>86</v>
      </c>
      <c r="C37" s="37" t="s">
        <v>84</v>
      </c>
      <c r="D37" s="29" t="s">
        <v>87</v>
      </c>
      <c r="E37" s="29" t="s">
        <v>88</v>
      </c>
      <c r="F37" s="38" t="b">
        <v>0</v>
      </c>
      <c r="G37" s="38" t="b">
        <v>0</v>
      </c>
      <c r="H37" s="38" t="b">
        <v>0</v>
      </c>
      <c r="I37" s="38" t="b">
        <v>0</v>
      </c>
      <c r="J37" s="38" t="b">
        <v>0</v>
      </c>
      <c r="K37" s="38" t="b">
        <v>0</v>
      </c>
      <c r="L37" s="38" t="b">
        <v>0</v>
      </c>
      <c r="M37" s="38" t="b">
        <v>0</v>
      </c>
      <c r="N37" s="39">
        <f t="shared" si="1"/>
        <v>0</v>
      </c>
      <c r="O37" s="39">
        <f t="shared" si="2"/>
        <v>8</v>
      </c>
      <c r="P37" s="38"/>
      <c r="Q37" s="40">
        <f t="shared" si="4"/>
        <v>68000</v>
      </c>
      <c r="R37" s="36" t="s">
        <v>20</v>
      </c>
    </row>
    <row r="38">
      <c r="A38" s="32">
        <v>33.0</v>
      </c>
      <c r="B38" s="30" t="s">
        <v>89</v>
      </c>
      <c r="C38" s="31" t="s">
        <v>84</v>
      </c>
      <c r="D38" s="32" t="s">
        <v>90</v>
      </c>
      <c r="E38" s="33"/>
      <c r="F38" s="33" t="b">
        <v>0</v>
      </c>
      <c r="G38" s="33" t="b">
        <v>0</v>
      </c>
      <c r="H38" s="33" t="b">
        <v>0</v>
      </c>
      <c r="I38" s="33" t="b">
        <v>0</v>
      </c>
      <c r="J38" s="33" t="b">
        <v>0</v>
      </c>
      <c r="K38" s="33" t="b">
        <v>0</v>
      </c>
      <c r="L38" s="33" t="b">
        <v>0</v>
      </c>
      <c r="M38" s="33" t="b">
        <v>0</v>
      </c>
      <c r="N38" s="34">
        <f t="shared" si="1"/>
        <v>0</v>
      </c>
      <c r="O38" s="34">
        <f t="shared" si="2"/>
        <v>8</v>
      </c>
      <c r="P38" s="32" t="s">
        <v>17</v>
      </c>
      <c r="Q38" s="40">
        <f t="shared" si="4"/>
        <v>68000</v>
      </c>
      <c r="R38" s="36" t="s">
        <v>17</v>
      </c>
    </row>
    <row r="39">
      <c r="A39" s="29">
        <v>34.0</v>
      </c>
      <c r="B39" s="30" t="s">
        <v>91</v>
      </c>
      <c r="C39" s="37" t="s">
        <v>84</v>
      </c>
      <c r="D39" s="29" t="s">
        <v>92</v>
      </c>
      <c r="E39" s="29" t="s">
        <v>93</v>
      </c>
      <c r="F39" s="38" t="b">
        <v>0</v>
      </c>
      <c r="G39" s="38" t="b">
        <v>0</v>
      </c>
      <c r="H39" s="38" t="b">
        <v>0</v>
      </c>
      <c r="I39" s="38" t="b">
        <v>0</v>
      </c>
      <c r="J39" s="38" t="b">
        <v>0</v>
      </c>
      <c r="K39" s="38" t="b">
        <v>0</v>
      </c>
      <c r="L39" s="38" t="b">
        <v>0</v>
      </c>
      <c r="M39" s="38" t="b">
        <v>0</v>
      </c>
      <c r="N39" s="39">
        <f t="shared" si="1"/>
        <v>0</v>
      </c>
      <c r="O39" s="39">
        <f t="shared" si="2"/>
        <v>8</v>
      </c>
      <c r="P39" s="38"/>
      <c r="Q39" s="40">
        <f t="shared" si="4"/>
        <v>68000</v>
      </c>
      <c r="R39" s="36" t="s">
        <v>20</v>
      </c>
    </row>
    <row r="40">
      <c r="A40" s="29">
        <v>35.0</v>
      </c>
      <c r="B40" s="30" t="s">
        <v>94</v>
      </c>
      <c r="C40" s="37" t="s">
        <v>84</v>
      </c>
      <c r="D40" s="29" t="s">
        <v>95</v>
      </c>
      <c r="E40" s="38"/>
      <c r="F40" s="38" t="b">
        <v>0</v>
      </c>
      <c r="G40" s="38" t="b">
        <v>0</v>
      </c>
      <c r="H40" s="38" t="b">
        <v>0</v>
      </c>
      <c r="I40" s="38" t="b">
        <v>0</v>
      </c>
      <c r="J40" s="38" t="b">
        <v>0</v>
      </c>
      <c r="K40" s="38" t="b">
        <v>0</v>
      </c>
      <c r="L40" s="38" t="b">
        <v>0</v>
      </c>
      <c r="M40" s="38" t="b">
        <v>0</v>
      </c>
      <c r="N40" s="39">
        <f t="shared" si="1"/>
        <v>0</v>
      </c>
      <c r="O40" s="39">
        <f t="shared" si="2"/>
        <v>8</v>
      </c>
      <c r="P40" s="38"/>
      <c r="Q40" s="40">
        <f t="shared" si="4"/>
        <v>68000</v>
      </c>
      <c r="R40" s="36" t="s">
        <v>20</v>
      </c>
    </row>
    <row r="41">
      <c r="A41" s="29">
        <v>36.0</v>
      </c>
      <c r="B41" s="30" t="s">
        <v>96</v>
      </c>
      <c r="C41" s="37" t="s">
        <v>84</v>
      </c>
      <c r="D41" s="29" t="s">
        <v>97</v>
      </c>
      <c r="E41" s="38"/>
      <c r="F41" s="38" t="b">
        <v>0</v>
      </c>
      <c r="G41" s="38" t="b">
        <v>0</v>
      </c>
      <c r="H41" s="38" t="b">
        <v>0</v>
      </c>
      <c r="I41" s="38" t="b">
        <v>0</v>
      </c>
      <c r="J41" s="38" t="b">
        <v>0</v>
      </c>
      <c r="K41" s="38" t="b">
        <v>0</v>
      </c>
      <c r="L41" s="38" t="b">
        <v>0</v>
      </c>
      <c r="M41" s="38" t="b">
        <v>0</v>
      </c>
      <c r="N41" s="39">
        <f t="shared" si="1"/>
        <v>0</v>
      </c>
      <c r="O41" s="39">
        <f t="shared" si="2"/>
        <v>8</v>
      </c>
      <c r="P41" s="38"/>
      <c r="Q41" s="40">
        <f t="shared" si="4"/>
        <v>68000</v>
      </c>
      <c r="R41" s="36" t="s">
        <v>20</v>
      </c>
    </row>
    <row r="42">
      <c r="A42" s="32">
        <v>37.0</v>
      </c>
      <c r="B42" s="30" t="s">
        <v>98</v>
      </c>
      <c r="C42" s="31" t="s">
        <v>84</v>
      </c>
      <c r="D42" s="32" t="s">
        <v>99</v>
      </c>
      <c r="E42" s="33"/>
      <c r="F42" s="33" t="b">
        <v>0</v>
      </c>
      <c r="G42" s="33" t="b">
        <v>0</v>
      </c>
      <c r="H42" s="33" t="b">
        <v>0</v>
      </c>
      <c r="I42" s="33" t="b">
        <v>0</v>
      </c>
      <c r="J42" s="33" t="b">
        <v>0</v>
      </c>
      <c r="K42" s="33" t="b">
        <v>0</v>
      </c>
      <c r="L42" s="33" t="b">
        <v>0</v>
      </c>
      <c r="M42" s="33" t="b">
        <v>0</v>
      </c>
      <c r="N42" s="34">
        <f t="shared" si="1"/>
        <v>0</v>
      </c>
      <c r="O42" s="34">
        <f t="shared" si="2"/>
        <v>8</v>
      </c>
      <c r="P42" s="32" t="s">
        <v>17</v>
      </c>
      <c r="Q42" s="40">
        <f t="shared" si="4"/>
        <v>68000</v>
      </c>
      <c r="R42" s="36" t="s">
        <v>17</v>
      </c>
    </row>
    <row r="43">
      <c r="A43" s="29">
        <v>38.0</v>
      </c>
      <c r="B43" s="30" t="s">
        <v>100</v>
      </c>
      <c r="C43" s="37" t="s">
        <v>101</v>
      </c>
      <c r="D43" s="42" t="s">
        <v>102</v>
      </c>
      <c r="E43" s="29" t="s">
        <v>103</v>
      </c>
      <c r="F43" s="38" t="b">
        <v>0</v>
      </c>
      <c r="G43" s="38" t="b">
        <v>0</v>
      </c>
      <c r="H43" s="38" t="b">
        <v>0</v>
      </c>
      <c r="I43" s="38" t="b">
        <v>0</v>
      </c>
      <c r="J43" s="38" t="b">
        <v>0</v>
      </c>
      <c r="K43" s="38" t="b">
        <v>0</v>
      </c>
      <c r="L43" s="38" t="b">
        <v>0</v>
      </c>
      <c r="M43" s="38" t="b">
        <v>0</v>
      </c>
      <c r="N43" s="39">
        <f t="shared" si="1"/>
        <v>0</v>
      </c>
      <c r="O43" s="39">
        <f t="shared" si="2"/>
        <v>8</v>
      </c>
      <c r="P43" s="38"/>
      <c r="Q43" s="40">
        <f t="shared" si="4"/>
        <v>68000</v>
      </c>
      <c r="R43" s="36" t="s">
        <v>20</v>
      </c>
    </row>
    <row r="44">
      <c r="A44" s="29">
        <v>39.0</v>
      </c>
      <c r="B44" s="30" t="s">
        <v>104</v>
      </c>
      <c r="C44" s="37" t="s">
        <v>101</v>
      </c>
      <c r="D44" s="29" t="s">
        <v>105</v>
      </c>
      <c r="E44" s="29" t="s">
        <v>106</v>
      </c>
      <c r="F44" s="38" t="b">
        <v>0</v>
      </c>
      <c r="G44" s="38" t="b">
        <v>0</v>
      </c>
      <c r="H44" s="38" t="b">
        <v>0</v>
      </c>
      <c r="I44" s="38" t="b">
        <v>0</v>
      </c>
      <c r="J44" s="38" t="b">
        <v>0</v>
      </c>
      <c r="K44" s="38" t="b">
        <v>0</v>
      </c>
      <c r="L44" s="38" t="b">
        <v>0</v>
      </c>
      <c r="M44" s="38" t="b">
        <v>0</v>
      </c>
      <c r="N44" s="39">
        <f t="shared" si="1"/>
        <v>0</v>
      </c>
      <c r="O44" s="39">
        <f t="shared" si="2"/>
        <v>8</v>
      </c>
      <c r="P44" s="38"/>
      <c r="Q44" s="40">
        <f t="shared" si="4"/>
        <v>68000</v>
      </c>
      <c r="R44" s="36" t="s">
        <v>20</v>
      </c>
    </row>
    <row r="45">
      <c r="A45" s="29">
        <v>40.0</v>
      </c>
      <c r="B45" s="30" t="s">
        <v>107</v>
      </c>
      <c r="C45" s="37" t="s">
        <v>101</v>
      </c>
      <c r="D45" s="29" t="s">
        <v>108</v>
      </c>
      <c r="E45" s="38"/>
      <c r="F45" s="38" t="b">
        <v>0</v>
      </c>
      <c r="G45" s="38" t="b">
        <v>0</v>
      </c>
      <c r="H45" s="38" t="b">
        <v>0</v>
      </c>
      <c r="I45" s="38" t="b">
        <v>0</v>
      </c>
      <c r="J45" s="38" t="b">
        <v>0</v>
      </c>
      <c r="K45" s="38" t="b">
        <v>0</v>
      </c>
      <c r="L45" s="38" t="b">
        <v>0</v>
      </c>
      <c r="M45" s="38" t="b">
        <v>0</v>
      </c>
      <c r="N45" s="39">
        <f t="shared" si="1"/>
        <v>0</v>
      </c>
      <c r="O45" s="39">
        <f t="shared" si="2"/>
        <v>8</v>
      </c>
      <c r="P45" s="38"/>
      <c r="Q45" s="40">
        <f t="shared" si="4"/>
        <v>68000</v>
      </c>
      <c r="R45" s="36" t="s">
        <v>20</v>
      </c>
    </row>
    <row r="46">
      <c r="A46" s="32">
        <v>41.0</v>
      </c>
      <c r="B46" s="30" t="s">
        <v>109</v>
      </c>
      <c r="C46" s="31" t="s">
        <v>101</v>
      </c>
      <c r="D46" s="32" t="s">
        <v>110</v>
      </c>
      <c r="E46" s="32" t="s">
        <v>111</v>
      </c>
      <c r="F46" s="33" t="b">
        <v>0</v>
      </c>
      <c r="G46" s="33" t="b">
        <v>0</v>
      </c>
      <c r="H46" s="33" t="b">
        <v>0</v>
      </c>
      <c r="I46" s="33" t="b">
        <v>0</v>
      </c>
      <c r="J46" s="33" t="b">
        <v>0</v>
      </c>
      <c r="K46" s="33" t="b">
        <v>0</v>
      </c>
      <c r="L46" s="33" t="b">
        <v>0</v>
      </c>
      <c r="M46" s="33" t="b">
        <v>0</v>
      </c>
      <c r="N46" s="34">
        <f t="shared" si="1"/>
        <v>0</v>
      </c>
      <c r="O46" s="34">
        <f t="shared" si="2"/>
        <v>8</v>
      </c>
      <c r="P46" s="32" t="s">
        <v>17</v>
      </c>
      <c r="Q46" s="40">
        <f t="shared" si="4"/>
        <v>68000</v>
      </c>
      <c r="R46" s="36" t="s">
        <v>17</v>
      </c>
    </row>
    <row r="47">
      <c r="A47" s="29">
        <v>42.0</v>
      </c>
      <c r="B47" s="30" t="s">
        <v>112</v>
      </c>
      <c r="C47" s="37" t="s">
        <v>113</v>
      </c>
      <c r="D47" s="29" t="s">
        <v>114</v>
      </c>
      <c r="E47" s="38"/>
      <c r="F47" s="38" t="b">
        <v>0</v>
      </c>
      <c r="G47" s="38" t="b">
        <v>0</v>
      </c>
      <c r="H47" s="38" t="b">
        <v>0</v>
      </c>
      <c r="I47" s="38" t="b">
        <v>0</v>
      </c>
      <c r="J47" s="38" t="b">
        <v>0</v>
      </c>
      <c r="K47" s="38" t="b">
        <v>0</v>
      </c>
      <c r="L47" s="38" t="b">
        <v>0</v>
      </c>
      <c r="M47" s="38" t="b">
        <v>0</v>
      </c>
      <c r="N47" s="39">
        <f t="shared" si="1"/>
        <v>0</v>
      </c>
      <c r="O47" s="39">
        <f t="shared" si="2"/>
        <v>8</v>
      </c>
      <c r="P47" s="38"/>
      <c r="Q47" s="40">
        <f t="shared" si="4"/>
        <v>68000</v>
      </c>
      <c r="R47" s="36" t="s">
        <v>20</v>
      </c>
    </row>
    <row r="48">
      <c r="A48" s="29">
        <v>43.0</v>
      </c>
      <c r="B48" s="37" t="s">
        <v>115</v>
      </c>
      <c r="C48" s="37" t="s">
        <v>113</v>
      </c>
      <c r="D48" s="29" t="s">
        <v>116</v>
      </c>
      <c r="E48" s="38"/>
      <c r="F48" s="38" t="b">
        <v>0</v>
      </c>
      <c r="G48" s="38" t="b">
        <v>0</v>
      </c>
      <c r="H48" s="38" t="b">
        <v>0</v>
      </c>
      <c r="I48" s="38" t="b">
        <v>0</v>
      </c>
      <c r="J48" s="38" t="b">
        <v>0</v>
      </c>
      <c r="K48" s="38" t="b">
        <v>0</v>
      </c>
      <c r="L48" s="38" t="b">
        <v>0</v>
      </c>
      <c r="M48" s="38" t="b">
        <v>0</v>
      </c>
      <c r="N48" s="39">
        <f t="shared" si="1"/>
        <v>0</v>
      </c>
      <c r="O48" s="39">
        <f t="shared" si="2"/>
        <v>8</v>
      </c>
      <c r="P48" s="38"/>
      <c r="Q48" s="40">
        <f t="shared" si="4"/>
        <v>68000</v>
      </c>
      <c r="R48" s="36" t="s">
        <v>20</v>
      </c>
    </row>
    <row r="49">
      <c r="A49" s="29">
        <v>44.0</v>
      </c>
      <c r="B49" s="37" t="s">
        <v>117</v>
      </c>
      <c r="C49" s="37" t="s">
        <v>113</v>
      </c>
      <c r="D49" s="29" t="s">
        <v>118</v>
      </c>
      <c r="E49" s="38"/>
      <c r="F49" s="38" t="b">
        <v>0</v>
      </c>
      <c r="G49" s="38" t="b">
        <v>0</v>
      </c>
      <c r="H49" s="38" t="b">
        <v>0</v>
      </c>
      <c r="I49" s="38" t="b">
        <v>0</v>
      </c>
      <c r="J49" s="38" t="b">
        <v>0</v>
      </c>
      <c r="K49" s="38" t="b">
        <v>0</v>
      </c>
      <c r="L49" s="38" t="b">
        <v>0</v>
      </c>
      <c r="M49" s="38" t="b">
        <v>0</v>
      </c>
      <c r="N49" s="39">
        <f t="shared" si="1"/>
        <v>0</v>
      </c>
      <c r="O49" s="39">
        <f t="shared" si="2"/>
        <v>8</v>
      </c>
      <c r="P49" s="38"/>
      <c r="Q49" s="40">
        <f t="shared" si="4"/>
        <v>68000</v>
      </c>
      <c r="R49" s="36" t="s">
        <v>20</v>
      </c>
    </row>
    <row r="50">
      <c r="A50" s="29">
        <v>45.0</v>
      </c>
      <c r="B50" s="31" t="s">
        <v>119</v>
      </c>
      <c r="C50" s="31" t="s">
        <v>113</v>
      </c>
      <c r="D50" s="32" t="s">
        <v>120</v>
      </c>
      <c r="E50" s="33"/>
      <c r="F50" s="33" t="b">
        <v>0</v>
      </c>
      <c r="G50" s="33" t="b">
        <v>0</v>
      </c>
      <c r="H50" s="33" t="b">
        <v>0</v>
      </c>
      <c r="I50" s="33" t="b">
        <v>0</v>
      </c>
      <c r="J50" s="33" t="b">
        <v>0</v>
      </c>
      <c r="K50" s="33" t="b">
        <v>0</v>
      </c>
      <c r="L50" s="33" t="b">
        <v>0</v>
      </c>
      <c r="M50" s="33" t="b">
        <v>0</v>
      </c>
      <c r="N50" s="34">
        <f t="shared" si="1"/>
        <v>0</v>
      </c>
      <c r="O50" s="34">
        <f t="shared" si="2"/>
        <v>8</v>
      </c>
      <c r="P50" s="32" t="s">
        <v>17</v>
      </c>
      <c r="Q50" s="35">
        <f>O50*8500</f>
        <v>68000</v>
      </c>
      <c r="R50" s="36" t="s">
        <v>17</v>
      </c>
    </row>
    <row r="51">
      <c r="A51" s="29">
        <v>46.0</v>
      </c>
      <c r="B51" s="37" t="s">
        <v>121</v>
      </c>
      <c r="C51" s="37" t="s">
        <v>113</v>
      </c>
      <c r="D51" s="29" t="s">
        <v>122</v>
      </c>
      <c r="E51" s="38"/>
      <c r="F51" s="38" t="b">
        <v>0</v>
      </c>
      <c r="G51" s="38" t="b">
        <v>0</v>
      </c>
      <c r="H51" s="38" t="b">
        <v>0</v>
      </c>
      <c r="I51" s="38" t="b">
        <v>0</v>
      </c>
      <c r="J51" s="38" t="b">
        <v>0</v>
      </c>
      <c r="K51" s="38" t="b">
        <v>0</v>
      </c>
      <c r="L51" s="38" t="b">
        <v>0</v>
      </c>
      <c r="M51" s="38" t="b">
        <v>0</v>
      </c>
      <c r="N51" s="39">
        <f t="shared" si="1"/>
        <v>0</v>
      </c>
      <c r="O51" s="39">
        <f t="shared" si="2"/>
        <v>8</v>
      </c>
      <c r="P51" s="38"/>
      <c r="Q51" s="40">
        <f t="shared" ref="Q51:Q55" si="5">sum(O51*8500)</f>
        <v>68000</v>
      </c>
      <c r="R51" s="36" t="s">
        <v>20</v>
      </c>
    </row>
    <row r="52">
      <c r="A52" s="29">
        <v>47.0</v>
      </c>
      <c r="B52" s="37" t="s">
        <v>123</v>
      </c>
      <c r="C52" s="37" t="s">
        <v>124</v>
      </c>
      <c r="D52" s="29" t="s">
        <v>125</v>
      </c>
      <c r="E52" s="29" t="s">
        <v>41</v>
      </c>
      <c r="F52" s="38" t="b">
        <v>0</v>
      </c>
      <c r="G52" s="38" t="b">
        <v>0</v>
      </c>
      <c r="H52" s="38" t="b">
        <v>0</v>
      </c>
      <c r="I52" s="38" t="b">
        <v>0</v>
      </c>
      <c r="J52" s="38" t="b">
        <v>0</v>
      </c>
      <c r="K52" s="38" t="b">
        <v>0</v>
      </c>
      <c r="L52" s="38" t="b">
        <v>0</v>
      </c>
      <c r="M52" s="38" t="b">
        <v>0</v>
      </c>
      <c r="N52" s="39">
        <f t="shared" si="1"/>
        <v>0</v>
      </c>
      <c r="O52" s="39">
        <f t="shared" si="2"/>
        <v>8</v>
      </c>
      <c r="P52" s="38"/>
      <c r="Q52" s="40">
        <f t="shared" si="5"/>
        <v>68000</v>
      </c>
      <c r="R52" s="36" t="s">
        <v>20</v>
      </c>
    </row>
    <row r="53">
      <c r="A53" s="29">
        <v>48.0</v>
      </c>
      <c r="B53" s="37" t="s">
        <v>126</v>
      </c>
      <c r="C53" s="37" t="s">
        <v>124</v>
      </c>
      <c r="D53" s="29" t="s">
        <v>127</v>
      </c>
      <c r="E53" s="29" t="s">
        <v>41</v>
      </c>
      <c r="F53" s="38" t="b">
        <v>0</v>
      </c>
      <c r="G53" s="38" t="b">
        <v>0</v>
      </c>
      <c r="H53" s="38" t="b">
        <v>0</v>
      </c>
      <c r="I53" s="38" t="b">
        <v>0</v>
      </c>
      <c r="J53" s="38" t="b">
        <v>0</v>
      </c>
      <c r="K53" s="38" t="b">
        <v>0</v>
      </c>
      <c r="L53" s="38" t="b">
        <v>0</v>
      </c>
      <c r="M53" s="38" t="b">
        <v>0</v>
      </c>
      <c r="N53" s="39">
        <f t="shared" si="1"/>
        <v>0</v>
      </c>
      <c r="O53" s="39">
        <f t="shared" si="2"/>
        <v>8</v>
      </c>
      <c r="P53" s="38"/>
      <c r="Q53" s="40">
        <f t="shared" si="5"/>
        <v>68000</v>
      </c>
      <c r="R53" s="36" t="s">
        <v>20</v>
      </c>
    </row>
    <row r="54">
      <c r="A54" s="29">
        <v>49.0</v>
      </c>
      <c r="B54" s="37" t="s">
        <v>128</v>
      </c>
      <c r="C54" s="37" t="s">
        <v>124</v>
      </c>
      <c r="D54" s="29" t="s">
        <v>129</v>
      </c>
      <c r="E54" s="38"/>
      <c r="F54" s="38" t="b">
        <v>0</v>
      </c>
      <c r="G54" s="38" t="b">
        <v>0</v>
      </c>
      <c r="H54" s="38" t="b">
        <v>0</v>
      </c>
      <c r="I54" s="38" t="b">
        <v>0</v>
      </c>
      <c r="J54" s="38" t="b">
        <v>0</v>
      </c>
      <c r="K54" s="38" t="b">
        <v>0</v>
      </c>
      <c r="L54" s="38" t="b">
        <v>0</v>
      </c>
      <c r="M54" s="38" t="b">
        <v>0</v>
      </c>
      <c r="N54" s="39">
        <f t="shared" si="1"/>
        <v>0</v>
      </c>
      <c r="O54" s="39">
        <f t="shared" si="2"/>
        <v>8</v>
      </c>
      <c r="P54" s="38"/>
      <c r="Q54" s="40">
        <f t="shared" si="5"/>
        <v>68000</v>
      </c>
      <c r="R54" s="36" t="s">
        <v>20</v>
      </c>
    </row>
    <row r="55">
      <c r="A55" s="29">
        <v>50.0</v>
      </c>
      <c r="B55" s="37" t="s">
        <v>130</v>
      </c>
      <c r="C55" s="37" t="s">
        <v>124</v>
      </c>
      <c r="D55" s="29" t="s">
        <v>131</v>
      </c>
      <c r="E55" s="38"/>
      <c r="F55" s="38" t="b">
        <v>0</v>
      </c>
      <c r="G55" s="38" t="b">
        <v>0</v>
      </c>
      <c r="H55" s="38" t="b">
        <v>0</v>
      </c>
      <c r="I55" s="38" t="b">
        <v>0</v>
      </c>
      <c r="J55" s="38" t="b">
        <v>0</v>
      </c>
      <c r="K55" s="38" t="b">
        <v>0</v>
      </c>
      <c r="L55" s="38" t="b">
        <v>0</v>
      </c>
      <c r="M55" s="38" t="b">
        <v>0</v>
      </c>
      <c r="N55" s="39">
        <f t="shared" si="1"/>
        <v>0</v>
      </c>
      <c r="O55" s="39">
        <f t="shared" si="2"/>
        <v>8</v>
      </c>
      <c r="P55" s="38"/>
      <c r="Q55" s="40">
        <f t="shared" si="5"/>
        <v>68000</v>
      </c>
      <c r="R55" s="36" t="s">
        <v>20</v>
      </c>
    </row>
    <row r="56">
      <c r="A56" s="29">
        <v>51.0</v>
      </c>
      <c r="B56" s="31" t="s">
        <v>132</v>
      </c>
      <c r="C56" s="31" t="s">
        <v>124</v>
      </c>
      <c r="D56" s="32" t="s">
        <v>133</v>
      </c>
      <c r="E56" s="33"/>
      <c r="F56" s="33" t="b">
        <v>0</v>
      </c>
      <c r="G56" s="33" t="b">
        <v>0</v>
      </c>
      <c r="H56" s="33" t="b">
        <v>0</v>
      </c>
      <c r="I56" s="33" t="b">
        <v>0</v>
      </c>
      <c r="J56" s="33" t="b">
        <v>0</v>
      </c>
      <c r="K56" s="33" t="b">
        <v>0</v>
      </c>
      <c r="L56" s="33" t="b">
        <v>0</v>
      </c>
      <c r="M56" s="33" t="b">
        <v>0</v>
      </c>
      <c r="N56" s="34">
        <f t="shared" si="1"/>
        <v>0</v>
      </c>
      <c r="O56" s="34">
        <f t="shared" si="2"/>
        <v>8</v>
      </c>
      <c r="P56" s="32" t="s">
        <v>17</v>
      </c>
      <c r="Q56" s="35">
        <f t="shared" ref="Q56:Q57" si="6">O56*8500</f>
        <v>68000</v>
      </c>
      <c r="R56" s="36" t="s">
        <v>17</v>
      </c>
    </row>
    <row r="57">
      <c r="A57" s="29">
        <v>52.0</v>
      </c>
      <c r="B57" s="31" t="s">
        <v>134</v>
      </c>
      <c r="C57" s="31" t="s">
        <v>124</v>
      </c>
      <c r="D57" s="32" t="s">
        <v>135</v>
      </c>
      <c r="E57" s="33"/>
      <c r="F57" s="33" t="b">
        <v>0</v>
      </c>
      <c r="G57" s="33" t="b">
        <v>0</v>
      </c>
      <c r="H57" s="33" t="b">
        <v>0</v>
      </c>
      <c r="I57" s="33" t="b">
        <v>0</v>
      </c>
      <c r="J57" s="33" t="b">
        <v>0</v>
      </c>
      <c r="K57" s="33" t="b">
        <v>0</v>
      </c>
      <c r="L57" s="33" t="b">
        <v>0</v>
      </c>
      <c r="M57" s="33" t="b">
        <v>0</v>
      </c>
      <c r="N57" s="34">
        <f t="shared" si="1"/>
        <v>0</v>
      </c>
      <c r="O57" s="34">
        <f t="shared" si="2"/>
        <v>8</v>
      </c>
      <c r="P57" s="32" t="s">
        <v>17</v>
      </c>
      <c r="Q57" s="35">
        <f t="shared" si="6"/>
        <v>68000</v>
      </c>
      <c r="R57" s="36" t="s">
        <v>17</v>
      </c>
    </row>
    <row r="58">
      <c r="A58" s="29">
        <v>53.0</v>
      </c>
      <c r="B58" s="37" t="s">
        <v>136</v>
      </c>
      <c r="C58" s="37" t="s">
        <v>124</v>
      </c>
      <c r="D58" s="29" t="s">
        <v>137</v>
      </c>
      <c r="E58" s="38"/>
      <c r="F58" s="38" t="b">
        <v>0</v>
      </c>
      <c r="G58" s="38" t="b">
        <v>0</v>
      </c>
      <c r="H58" s="38" t="b">
        <v>0</v>
      </c>
      <c r="I58" s="38" t="b">
        <v>0</v>
      </c>
      <c r="J58" s="38" t="b">
        <v>0</v>
      </c>
      <c r="K58" s="38" t="b">
        <v>0</v>
      </c>
      <c r="L58" s="38" t="b">
        <v>0</v>
      </c>
      <c r="M58" s="38" t="b">
        <v>0</v>
      </c>
      <c r="N58" s="39">
        <f t="shared" si="1"/>
        <v>0</v>
      </c>
      <c r="O58" s="39">
        <f t="shared" si="2"/>
        <v>8</v>
      </c>
      <c r="P58" s="38"/>
      <c r="Q58" s="40">
        <f t="shared" ref="Q58:Q63" si="7">sum(O58*8500)</f>
        <v>68000</v>
      </c>
      <c r="R58" s="36" t="s">
        <v>20</v>
      </c>
    </row>
    <row r="59">
      <c r="A59" s="29">
        <v>54.0</v>
      </c>
      <c r="B59" s="37" t="s">
        <v>138</v>
      </c>
      <c r="C59" s="37" t="s">
        <v>139</v>
      </c>
      <c r="D59" s="29" t="s">
        <v>140</v>
      </c>
      <c r="E59" s="38"/>
      <c r="F59" s="38" t="b">
        <v>0</v>
      </c>
      <c r="G59" s="38" t="b">
        <v>0</v>
      </c>
      <c r="H59" s="38" t="b">
        <v>0</v>
      </c>
      <c r="I59" s="38" t="b">
        <v>0</v>
      </c>
      <c r="J59" s="38" t="b">
        <v>0</v>
      </c>
      <c r="K59" s="38" t="b">
        <v>0</v>
      </c>
      <c r="L59" s="38" t="b">
        <v>0</v>
      </c>
      <c r="M59" s="38" t="b">
        <v>0</v>
      </c>
      <c r="N59" s="39">
        <f t="shared" si="1"/>
        <v>0</v>
      </c>
      <c r="O59" s="39">
        <f t="shared" si="2"/>
        <v>8</v>
      </c>
      <c r="P59" s="38"/>
      <c r="Q59" s="40">
        <f t="shared" si="7"/>
        <v>68000</v>
      </c>
      <c r="R59" s="36" t="s">
        <v>20</v>
      </c>
    </row>
    <row r="60">
      <c r="A60" s="29">
        <v>55.0</v>
      </c>
      <c r="B60" s="37" t="s">
        <v>141</v>
      </c>
      <c r="C60" s="37" t="s">
        <v>139</v>
      </c>
      <c r="D60" s="29" t="s">
        <v>142</v>
      </c>
      <c r="E60" s="38"/>
      <c r="F60" s="38" t="b">
        <v>0</v>
      </c>
      <c r="G60" s="38" t="b">
        <v>0</v>
      </c>
      <c r="H60" s="38" t="b">
        <v>0</v>
      </c>
      <c r="I60" s="38" t="b">
        <v>0</v>
      </c>
      <c r="J60" s="38" t="b">
        <v>0</v>
      </c>
      <c r="K60" s="38" t="b">
        <v>0</v>
      </c>
      <c r="L60" s="38" t="b">
        <v>0</v>
      </c>
      <c r="M60" s="29" t="b">
        <v>0</v>
      </c>
      <c r="N60" s="39">
        <f t="shared" si="1"/>
        <v>0</v>
      </c>
      <c r="O60" s="39">
        <f t="shared" si="2"/>
        <v>8</v>
      </c>
      <c r="P60" s="38"/>
      <c r="Q60" s="40">
        <f t="shared" si="7"/>
        <v>68000</v>
      </c>
      <c r="R60" s="36" t="s">
        <v>20</v>
      </c>
    </row>
    <row r="61">
      <c r="A61" s="29">
        <v>56.0</v>
      </c>
      <c r="B61" s="37" t="s">
        <v>143</v>
      </c>
      <c r="C61" s="37" t="s">
        <v>139</v>
      </c>
      <c r="D61" s="29" t="s">
        <v>144</v>
      </c>
      <c r="E61" s="38"/>
      <c r="F61" s="38" t="b">
        <v>0</v>
      </c>
      <c r="G61" s="38" t="b">
        <v>0</v>
      </c>
      <c r="H61" s="38" t="b">
        <v>0</v>
      </c>
      <c r="I61" s="38" t="b">
        <v>0</v>
      </c>
      <c r="J61" s="38" t="b">
        <v>0</v>
      </c>
      <c r="K61" s="38" t="b">
        <v>0</v>
      </c>
      <c r="L61" s="38" t="b">
        <v>0</v>
      </c>
      <c r="M61" s="38" t="b">
        <v>0</v>
      </c>
      <c r="N61" s="39">
        <f t="shared" si="1"/>
        <v>0</v>
      </c>
      <c r="O61" s="39">
        <f t="shared" si="2"/>
        <v>8</v>
      </c>
      <c r="P61" s="38"/>
      <c r="Q61" s="40">
        <f t="shared" si="7"/>
        <v>68000</v>
      </c>
      <c r="R61" s="36" t="s">
        <v>20</v>
      </c>
    </row>
    <row r="62">
      <c r="A62" s="29">
        <v>57.0</v>
      </c>
      <c r="B62" s="37" t="s">
        <v>145</v>
      </c>
      <c r="C62" s="37" t="s">
        <v>139</v>
      </c>
      <c r="D62" s="29" t="s">
        <v>146</v>
      </c>
      <c r="E62" s="38"/>
      <c r="F62" s="38" t="b">
        <v>0</v>
      </c>
      <c r="G62" s="38" t="b">
        <v>0</v>
      </c>
      <c r="H62" s="38" t="b">
        <v>0</v>
      </c>
      <c r="I62" s="38" t="b">
        <v>0</v>
      </c>
      <c r="J62" s="38" t="b">
        <v>0</v>
      </c>
      <c r="K62" s="38" t="b">
        <v>0</v>
      </c>
      <c r="L62" s="38" t="b">
        <v>0</v>
      </c>
      <c r="M62" s="38" t="b">
        <v>0</v>
      </c>
      <c r="N62" s="39">
        <f t="shared" si="1"/>
        <v>0</v>
      </c>
      <c r="O62" s="39">
        <f t="shared" si="2"/>
        <v>8</v>
      </c>
      <c r="P62" s="38"/>
      <c r="Q62" s="40">
        <f t="shared" si="7"/>
        <v>68000</v>
      </c>
      <c r="R62" s="36" t="s">
        <v>20</v>
      </c>
    </row>
    <row r="63">
      <c r="A63" s="29">
        <v>58.0</v>
      </c>
      <c r="B63" s="37" t="s">
        <v>147</v>
      </c>
      <c r="C63" s="37" t="s">
        <v>148</v>
      </c>
      <c r="D63" s="29" t="s">
        <v>149</v>
      </c>
      <c r="E63" s="29" t="s">
        <v>150</v>
      </c>
      <c r="F63" s="38" t="b">
        <v>0</v>
      </c>
      <c r="G63" s="38" t="b">
        <v>0</v>
      </c>
      <c r="H63" s="38" t="b">
        <v>0</v>
      </c>
      <c r="I63" s="38" t="b">
        <v>0</v>
      </c>
      <c r="J63" s="38" t="b">
        <v>0</v>
      </c>
      <c r="K63" s="38" t="b">
        <v>0</v>
      </c>
      <c r="L63" s="38" t="b">
        <v>0</v>
      </c>
      <c r="M63" s="38" t="b">
        <v>0</v>
      </c>
      <c r="N63" s="39">
        <f t="shared" si="1"/>
        <v>0</v>
      </c>
      <c r="O63" s="39">
        <f t="shared" si="2"/>
        <v>8</v>
      </c>
      <c r="P63" s="38"/>
      <c r="Q63" s="40">
        <f t="shared" si="7"/>
        <v>68000</v>
      </c>
      <c r="R63" s="36" t="s">
        <v>20</v>
      </c>
    </row>
    <row r="64">
      <c r="A64" s="29">
        <v>59.0</v>
      </c>
      <c r="B64" s="31" t="s">
        <v>151</v>
      </c>
      <c r="C64" s="31" t="s">
        <v>148</v>
      </c>
      <c r="D64" s="32" t="s">
        <v>152</v>
      </c>
      <c r="E64" s="33"/>
      <c r="F64" s="33" t="b">
        <v>0</v>
      </c>
      <c r="G64" s="33" t="b">
        <v>0</v>
      </c>
      <c r="H64" s="33" t="b">
        <v>0</v>
      </c>
      <c r="I64" s="33" t="b">
        <v>0</v>
      </c>
      <c r="J64" s="33" t="b">
        <v>0</v>
      </c>
      <c r="K64" s="33" t="b">
        <v>0</v>
      </c>
      <c r="L64" s="33" t="b">
        <v>0</v>
      </c>
      <c r="M64" s="33" t="b">
        <v>0</v>
      </c>
      <c r="N64" s="34">
        <f t="shared" si="1"/>
        <v>0</v>
      </c>
      <c r="O64" s="34">
        <f t="shared" si="2"/>
        <v>8</v>
      </c>
      <c r="P64" s="32" t="s">
        <v>17</v>
      </c>
      <c r="Q64" s="35">
        <f>O64*8500</f>
        <v>68000</v>
      </c>
      <c r="R64" s="36" t="s">
        <v>17</v>
      </c>
    </row>
    <row r="65">
      <c r="A65" s="29">
        <v>60.0</v>
      </c>
      <c r="B65" s="37" t="s">
        <v>153</v>
      </c>
      <c r="C65" s="37" t="s">
        <v>148</v>
      </c>
      <c r="D65" s="29" t="s">
        <v>154</v>
      </c>
      <c r="E65" s="38"/>
      <c r="F65" s="38" t="b">
        <v>0</v>
      </c>
      <c r="G65" s="38" t="b">
        <v>0</v>
      </c>
      <c r="H65" s="38" t="b">
        <v>0</v>
      </c>
      <c r="I65" s="38" t="b">
        <v>0</v>
      </c>
      <c r="J65" s="38" t="b">
        <v>0</v>
      </c>
      <c r="K65" s="38" t="b">
        <v>0</v>
      </c>
      <c r="L65" s="38" t="b">
        <v>0</v>
      </c>
      <c r="M65" s="38" t="b">
        <v>0</v>
      </c>
      <c r="N65" s="39">
        <f t="shared" si="1"/>
        <v>0</v>
      </c>
      <c r="O65" s="39">
        <f t="shared" si="2"/>
        <v>8</v>
      </c>
      <c r="P65" s="38"/>
      <c r="Q65" s="40">
        <f t="shared" ref="Q65:Q66" si="8">sum(O65*8500)</f>
        <v>68000</v>
      </c>
      <c r="R65" s="36" t="s">
        <v>20</v>
      </c>
    </row>
    <row r="66">
      <c r="A66" s="29">
        <v>61.0</v>
      </c>
      <c r="B66" s="37" t="s">
        <v>155</v>
      </c>
      <c r="C66" s="37" t="s">
        <v>156</v>
      </c>
      <c r="D66" s="29" t="s">
        <v>157</v>
      </c>
      <c r="E66" s="38"/>
      <c r="F66" s="38" t="b">
        <v>0</v>
      </c>
      <c r="G66" s="38" t="b">
        <v>0</v>
      </c>
      <c r="H66" s="38" t="b">
        <v>0</v>
      </c>
      <c r="I66" s="38" t="b">
        <v>0</v>
      </c>
      <c r="J66" s="38" t="b">
        <v>0</v>
      </c>
      <c r="K66" s="38" t="b">
        <v>0</v>
      </c>
      <c r="L66" s="38" t="b">
        <v>0</v>
      </c>
      <c r="M66" s="38" t="b">
        <v>0</v>
      </c>
      <c r="N66" s="39">
        <f t="shared" si="1"/>
        <v>0</v>
      </c>
      <c r="O66" s="39">
        <f t="shared" si="2"/>
        <v>8</v>
      </c>
      <c r="P66" s="38"/>
      <c r="Q66" s="40">
        <f t="shared" si="8"/>
        <v>68000</v>
      </c>
      <c r="R66" s="36" t="s">
        <v>20</v>
      </c>
    </row>
    <row r="67">
      <c r="A67" s="29">
        <v>62.0</v>
      </c>
      <c r="B67" s="31" t="s">
        <v>158</v>
      </c>
      <c r="C67" s="31" t="s">
        <v>156</v>
      </c>
      <c r="D67" s="32" t="s">
        <v>159</v>
      </c>
      <c r="E67" s="33"/>
      <c r="F67" s="33" t="b">
        <v>0</v>
      </c>
      <c r="G67" s="33" t="b">
        <v>0</v>
      </c>
      <c r="H67" s="33" t="b">
        <v>0</v>
      </c>
      <c r="I67" s="33" t="b">
        <v>0</v>
      </c>
      <c r="J67" s="33" t="b">
        <v>0</v>
      </c>
      <c r="K67" s="33" t="b">
        <v>0</v>
      </c>
      <c r="L67" s="33" t="b">
        <v>0</v>
      </c>
      <c r="M67" s="33" t="b">
        <v>0</v>
      </c>
      <c r="N67" s="34">
        <f t="shared" si="1"/>
        <v>0</v>
      </c>
      <c r="O67" s="34">
        <f t="shared" si="2"/>
        <v>8</v>
      </c>
      <c r="P67" s="32" t="s">
        <v>17</v>
      </c>
      <c r="Q67" s="35">
        <f>O67*8500</f>
        <v>68000</v>
      </c>
      <c r="R67" s="36" t="s">
        <v>17</v>
      </c>
    </row>
    <row r="68">
      <c r="A68" s="29">
        <v>63.0</v>
      </c>
      <c r="B68" s="37" t="s">
        <v>160</v>
      </c>
      <c r="C68" s="37" t="s">
        <v>156</v>
      </c>
      <c r="D68" s="29" t="s">
        <v>161</v>
      </c>
      <c r="E68" s="38"/>
      <c r="F68" s="38" t="b">
        <v>0</v>
      </c>
      <c r="G68" s="38" t="b">
        <v>0</v>
      </c>
      <c r="H68" s="38" t="b">
        <v>0</v>
      </c>
      <c r="I68" s="38" t="b">
        <v>0</v>
      </c>
      <c r="J68" s="38" t="b">
        <v>0</v>
      </c>
      <c r="K68" s="38" t="b">
        <v>0</v>
      </c>
      <c r="L68" s="38" t="b">
        <v>0</v>
      </c>
      <c r="M68" s="38" t="b">
        <v>0</v>
      </c>
      <c r="N68" s="39">
        <f t="shared" si="1"/>
        <v>0</v>
      </c>
      <c r="O68" s="39">
        <f t="shared" si="2"/>
        <v>8</v>
      </c>
      <c r="P68" s="38"/>
      <c r="Q68" s="40">
        <f t="shared" ref="Q68:Q73" si="9">sum(O68*8500)</f>
        <v>68000</v>
      </c>
      <c r="R68" s="36" t="s">
        <v>20</v>
      </c>
    </row>
    <row r="69">
      <c r="A69" s="29">
        <v>64.0</v>
      </c>
      <c r="B69" s="37" t="s">
        <v>162</v>
      </c>
      <c r="C69" s="37" t="s">
        <v>156</v>
      </c>
      <c r="D69" s="29" t="s">
        <v>163</v>
      </c>
      <c r="E69" s="38"/>
      <c r="F69" s="38" t="b">
        <v>0</v>
      </c>
      <c r="G69" s="38" t="b">
        <v>0</v>
      </c>
      <c r="H69" s="38" t="b">
        <v>0</v>
      </c>
      <c r="I69" s="38" t="b">
        <v>0</v>
      </c>
      <c r="J69" s="38" t="b">
        <v>0</v>
      </c>
      <c r="K69" s="38" t="b">
        <v>0</v>
      </c>
      <c r="L69" s="38" t="b">
        <v>0</v>
      </c>
      <c r="M69" s="38" t="b">
        <v>0</v>
      </c>
      <c r="N69" s="39">
        <f t="shared" si="1"/>
        <v>0</v>
      </c>
      <c r="O69" s="39">
        <f t="shared" si="2"/>
        <v>8</v>
      </c>
      <c r="P69" s="38"/>
      <c r="Q69" s="40">
        <f t="shared" si="9"/>
        <v>68000</v>
      </c>
      <c r="R69" s="36" t="s">
        <v>20</v>
      </c>
    </row>
    <row r="70">
      <c r="A70" s="29">
        <v>65.0</v>
      </c>
      <c r="B70" s="37" t="s">
        <v>164</v>
      </c>
      <c r="C70" s="37" t="s">
        <v>156</v>
      </c>
      <c r="D70" s="29" t="s">
        <v>165</v>
      </c>
      <c r="E70" s="38"/>
      <c r="F70" s="38" t="b">
        <v>0</v>
      </c>
      <c r="G70" s="38" t="b">
        <v>0</v>
      </c>
      <c r="H70" s="38" t="b">
        <v>0</v>
      </c>
      <c r="I70" s="38" t="b">
        <v>0</v>
      </c>
      <c r="J70" s="38" t="b">
        <v>0</v>
      </c>
      <c r="K70" s="38" t="b">
        <v>0</v>
      </c>
      <c r="L70" s="38" t="b">
        <v>0</v>
      </c>
      <c r="M70" s="38" t="b">
        <v>0</v>
      </c>
      <c r="N70" s="39">
        <f t="shared" si="1"/>
        <v>0</v>
      </c>
      <c r="O70" s="39">
        <f t="shared" si="2"/>
        <v>8</v>
      </c>
      <c r="P70" s="38"/>
      <c r="Q70" s="40">
        <f t="shared" si="9"/>
        <v>68000</v>
      </c>
      <c r="R70" s="36" t="s">
        <v>20</v>
      </c>
    </row>
    <row r="71">
      <c r="A71" s="29">
        <v>66.0</v>
      </c>
      <c r="B71" s="37" t="s">
        <v>166</v>
      </c>
      <c r="C71" s="37" t="s">
        <v>156</v>
      </c>
      <c r="D71" s="29" t="s">
        <v>167</v>
      </c>
      <c r="E71" s="38"/>
      <c r="F71" s="29" t="b">
        <v>0</v>
      </c>
      <c r="G71" s="29" t="b">
        <v>0</v>
      </c>
      <c r="H71" s="29" t="b">
        <v>0</v>
      </c>
      <c r="I71" s="29" t="b">
        <v>0</v>
      </c>
      <c r="J71" s="29" t="b">
        <v>0</v>
      </c>
      <c r="K71" s="29" t="b">
        <v>0</v>
      </c>
      <c r="L71" s="29" t="b">
        <v>0</v>
      </c>
      <c r="M71" s="29" t="b">
        <v>0</v>
      </c>
      <c r="N71" s="39">
        <f t="shared" si="1"/>
        <v>0</v>
      </c>
      <c r="O71" s="39">
        <f t="shared" si="2"/>
        <v>8</v>
      </c>
      <c r="P71" s="29"/>
      <c r="Q71" s="40">
        <f t="shared" si="9"/>
        <v>68000</v>
      </c>
      <c r="R71" s="36" t="s">
        <v>20</v>
      </c>
    </row>
    <row r="72">
      <c r="A72" s="29"/>
      <c r="B72" s="43" t="s">
        <v>168</v>
      </c>
      <c r="C72" s="44" t="s">
        <v>156</v>
      </c>
      <c r="D72" s="45" t="s">
        <v>169</v>
      </c>
      <c r="E72" s="38"/>
      <c r="F72" s="29" t="b">
        <v>0</v>
      </c>
      <c r="G72" s="29" t="b">
        <v>0</v>
      </c>
      <c r="H72" s="29" t="b">
        <v>0</v>
      </c>
      <c r="I72" s="29" t="b">
        <v>0</v>
      </c>
      <c r="J72" s="29" t="b">
        <v>0</v>
      </c>
      <c r="K72" s="29" t="b">
        <v>0</v>
      </c>
      <c r="L72" s="29" t="b">
        <v>0</v>
      </c>
      <c r="M72" s="29" t="b">
        <v>0</v>
      </c>
      <c r="N72" s="39">
        <f t="shared" si="1"/>
        <v>0</v>
      </c>
      <c r="O72" s="39">
        <f t="shared" si="2"/>
        <v>8</v>
      </c>
      <c r="P72" s="29"/>
      <c r="Q72" s="40">
        <f t="shared" si="9"/>
        <v>68000</v>
      </c>
      <c r="R72" s="36" t="s">
        <v>20</v>
      </c>
    </row>
    <row r="73">
      <c r="A73" s="29">
        <v>67.0</v>
      </c>
      <c r="B73" s="37" t="s">
        <v>170</v>
      </c>
      <c r="C73" s="37" t="s">
        <v>171</v>
      </c>
      <c r="D73" s="29" t="s">
        <v>172</v>
      </c>
      <c r="E73" s="29" t="s">
        <v>32</v>
      </c>
      <c r="F73" s="38" t="b">
        <v>0</v>
      </c>
      <c r="G73" s="38" t="b">
        <v>0</v>
      </c>
      <c r="H73" s="38" t="b">
        <v>0</v>
      </c>
      <c r="I73" s="38" t="b">
        <v>0</v>
      </c>
      <c r="J73" s="38" t="b">
        <v>0</v>
      </c>
      <c r="K73" s="38" t="b">
        <v>0</v>
      </c>
      <c r="L73" s="38" t="b">
        <v>0</v>
      </c>
      <c r="M73" s="38" t="b">
        <v>0</v>
      </c>
      <c r="N73" s="39">
        <f t="shared" si="1"/>
        <v>0</v>
      </c>
      <c r="O73" s="39">
        <f t="shared" si="2"/>
        <v>8</v>
      </c>
      <c r="P73" s="38"/>
      <c r="Q73" s="40">
        <f t="shared" si="9"/>
        <v>68000</v>
      </c>
      <c r="R73" s="36" t="s">
        <v>20</v>
      </c>
    </row>
    <row r="74">
      <c r="A74" s="29">
        <v>68.0</v>
      </c>
      <c r="B74" s="31" t="s">
        <v>173</v>
      </c>
      <c r="C74" s="31" t="s">
        <v>171</v>
      </c>
      <c r="D74" s="32" t="s">
        <v>174</v>
      </c>
      <c r="E74" s="33"/>
      <c r="F74" s="33" t="b">
        <v>0</v>
      </c>
      <c r="G74" s="33" t="b">
        <v>0</v>
      </c>
      <c r="H74" s="33" t="b">
        <v>0</v>
      </c>
      <c r="I74" s="33" t="b">
        <v>0</v>
      </c>
      <c r="J74" s="33" t="b">
        <v>0</v>
      </c>
      <c r="K74" s="33" t="b">
        <v>0</v>
      </c>
      <c r="L74" s="33" t="b">
        <v>0</v>
      </c>
      <c r="M74" s="33" t="b">
        <v>0</v>
      </c>
      <c r="N74" s="34">
        <f t="shared" si="1"/>
        <v>0</v>
      </c>
      <c r="O74" s="34">
        <f t="shared" si="2"/>
        <v>8</v>
      </c>
      <c r="P74" s="32" t="s">
        <v>17</v>
      </c>
      <c r="Q74" s="35">
        <f>O74*8500</f>
        <v>68000</v>
      </c>
      <c r="R74" s="36" t="s">
        <v>17</v>
      </c>
    </row>
    <row r="75">
      <c r="A75" s="29">
        <v>69.0</v>
      </c>
      <c r="B75" s="37" t="s">
        <v>175</v>
      </c>
      <c r="C75" s="37" t="s">
        <v>171</v>
      </c>
      <c r="D75" s="29" t="s">
        <v>176</v>
      </c>
      <c r="E75" s="38"/>
      <c r="F75" s="29" t="b">
        <v>0</v>
      </c>
      <c r="G75" s="29" t="b">
        <v>0</v>
      </c>
      <c r="H75" s="29" t="b">
        <v>0</v>
      </c>
      <c r="I75" s="29" t="b">
        <v>0</v>
      </c>
      <c r="J75" s="29" t="b">
        <v>0</v>
      </c>
      <c r="K75" s="29" t="b">
        <v>0</v>
      </c>
      <c r="L75" s="29" t="b">
        <v>0</v>
      </c>
      <c r="M75" s="29" t="b">
        <v>0</v>
      </c>
      <c r="N75" s="39">
        <f t="shared" si="1"/>
        <v>0</v>
      </c>
      <c r="O75" s="39">
        <f t="shared" si="2"/>
        <v>8</v>
      </c>
      <c r="P75" s="29"/>
      <c r="Q75" s="40">
        <f t="shared" ref="Q75:Q83" si="10">sum(O75*8500)</f>
        <v>68000</v>
      </c>
      <c r="R75" s="36" t="s">
        <v>20</v>
      </c>
    </row>
    <row r="76">
      <c r="A76" s="29">
        <v>70.0</v>
      </c>
      <c r="B76" s="37" t="s">
        <v>177</v>
      </c>
      <c r="C76" s="37" t="s">
        <v>171</v>
      </c>
      <c r="D76" s="29" t="s">
        <v>178</v>
      </c>
      <c r="E76" s="29" t="s">
        <v>150</v>
      </c>
      <c r="F76" s="38" t="b">
        <v>0</v>
      </c>
      <c r="G76" s="38" t="b">
        <v>0</v>
      </c>
      <c r="H76" s="38" t="b">
        <v>0</v>
      </c>
      <c r="I76" s="38" t="b">
        <v>0</v>
      </c>
      <c r="J76" s="38" t="b">
        <v>0</v>
      </c>
      <c r="K76" s="38" t="b">
        <v>0</v>
      </c>
      <c r="L76" s="38" t="b">
        <v>0</v>
      </c>
      <c r="M76" s="38" t="b">
        <v>0</v>
      </c>
      <c r="N76" s="39">
        <f t="shared" si="1"/>
        <v>0</v>
      </c>
      <c r="O76" s="39">
        <f t="shared" si="2"/>
        <v>8</v>
      </c>
      <c r="P76" s="38"/>
      <c r="Q76" s="40">
        <f t="shared" si="10"/>
        <v>68000</v>
      </c>
      <c r="R76" s="36" t="s">
        <v>20</v>
      </c>
    </row>
    <row r="77">
      <c r="A77" s="29">
        <v>71.0</v>
      </c>
      <c r="B77" s="37" t="s">
        <v>179</v>
      </c>
      <c r="C77" s="37" t="s">
        <v>171</v>
      </c>
      <c r="D77" s="29" t="s">
        <v>180</v>
      </c>
      <c r="E77" s="38"/>
      <c r="F77" s="38" t="b">
        <v>0</v>
      </c>
      <c r="G77" s="38" t="b">
        <v>0</v>
      </c>
      <c r="H77" s="38" t="b">
        <v>0</v>
      </c>
      <c r="I77" s="38" t="b">
        <v>0</v>
      </c>
      <c r="J77" s="38" t="b">
        <v>0</v>
      </c>
      <c r="K77" s="38" t="b">
        <v>0</v>
      </c>
      <c r="L77" s="38" t="b">
        <v>0</v>
      </c>
      <c r="M77" s="38" t="b">
        <v>0</v>
      </c>
      <c r="N77" s="39">
        <f t="shared" si="1"/>
        <v>0</v>
      </c>
      <c r="O77" s="39">
        <f t="shared" si="2"/>
        <v>8</v>
      </c>
      <c r="P77" s="38"/>
      <c r="Q77" s="40">
        <f t="shared" si="10"/>
        <v>68000</v>
      </c>
      <c r="R77" s="36" t="s">
        <v>20</v>
      </c>
    </row>
    <row r="78">
      <c r="A78" s="29">
        <v>72.0</v>
      </c>
      <c r="B78" s="37" t="s">
        <v>181</v>
      </c>
      <c r="C78" s="37" t="s">
        <v>171</v>
      </c>
      <c r="D78" s="29" t="s">
        <v>182</v>
      </c>
      <c r="E78" s="38"/>
      <c r="F78" s="38" t="b">
        <v>0</v>
      </c>
      <c r="G78" s="38" t="b">
        <v>0</v>
      </c>
      <c r="H78" s="38" t="b">
        <v>0</v>
      </c>
      <c r="I78" s="38" t="b">
        <v>0</v>
      </c>
      <c r="J78" s="38" t="b">
        <v>0</v>
      </c>
      <c r="K78" s="38" t="b">
        <v>0</v>
      </c>
      <c r="L78" s="38" t="b">
        <v>0</v>
      </c>
      <c r="M78" s="38" t="b">
        <v>0</v>
      </c>
      <c r="N78" s="39">
        <f t="shared" si="1"/>
        <v>0</v>
      </c>
      <c r="O78" s="39">
        <f t="shared" si="2"/>
        <v>8</v>
      </c>
      <c r="P78" s="38"/>
      <c r="Q78" s="40">
        <f t="shared" si="10"/>
        <v>68000</v>
      </c>
      <c r="R78" s="36" t="s">
        <v>20</v>
      </c>
    </row>
    <row r="79">
      <c r="A79" s="29">
        <v>73.0</v>
      </c>
      <c r="B79" s="37" t="s">
        <v>183</v>
      </c>
      <c r="C79" s="37" t="s">
        <v>171</v>
      </c>
      <c r="D79" s="29" t="s">
        <v>184</v>
      </c>
      <c r="E79" s="38"/>
      <c r="F79" s="38" t="b">
        <v>0</v>
      </c>
      <c r="G79" s="38" t="b">
        <v>0</v>
      </c>
      <c r="H79" s="38" t="b">
        <v>0</v>
      </c>
      <c r="I79" s="38" t="b">
        <v>0</v>
      </c>
      <c r="J79" s="38" t="b">
        <v>0</v>
      </c>
      <c r="K79" s="38" t="b">
        <v>0</v>
      </c>
      <c r="L79" s="38" t="b">
        <v>0</v>
      </c>
      <c r="M79" s="38" t="b">
        <v>0</v>
      </c>
      <c r="N79" s="39">
        <f t="shared" si="1"/>
        <v>0</v>
      </c>
      <c r="O79" s="39">
        <f t="shared" si="2"/>
        <v>8</v>
      </c>
      <c r="P79" s="38"/>
      <c r="Q79" s="40">
        <f t="shared" si="10"/>
        <v>68000</v>
      </c>
      <c r="R79" s="36" t="s">
        <v>20</v>
      </c>
    </row>
    <row r="80">
      <c r="A80" s="29">
        <v>74.0</v>
      </c>
      <c r="B80" s="37" t="s">
        <v>185</v>
      </c>
      <c r="C80" s="37" t="s">
        <v>171</v>
      </c>
      <c r="D80" s="29" t="s">
        <v>186</v>
      </c>
      <c r="E80" s="38"/>
      <c r="F80" s="38" t="b">
        <v>0</v>
      </c>
      <c r="G80" s="38" t="b">
        <v>0</v>
      </c>
      <c r="H80" s="38" t="b">
        <v>0</v>
      </c>
      <c r="I80" s="38" t="b">
        <v>0</v>
      </c>
      <c r="J80" s="38" t="b">
        <v>0</v>
      </c>
      <c r="K80" s="38" t="b">
        <v>0</v>
      </c>
      <c r="L80" s="38" t="b">
        <v>0</v>
      </c>
      <c r="M80" s="38" t="b">
        <v>0</v>
      </c>
      <c r="N80" s="39">
        <f t="shared" si="1"/>
        <v>0</v>
      </c>
      <c r="O80" s="39">
        <f t="shared" si="2"/>
        <v>8</v>
      </c>
      <c r="P80" s="38"/>
      <c r="Q80" s="40">
        <f t="shared" si="10"/>
        <v>68000</v>
      </c>
      <c r="R80" s="36" t="s">
        <v>20</v>
      </c>
    </row>
    <row r="81">
      <c r="A81" s="29">
        <v>75.0</v>
      </c>
      <c r="B81" s="37" t="s">
        <v>187</v>
      </c>
      <c r="C81" s="37" t="s">
        <v>171</v>
      </c>
      <c r="D81" s="29" t="s">
        <v>188</v>
      </c>
      <c r="E81" s="38"/>
      <c r="F81" s="38" t="b">
        <v>0</v>
      </c>
      <c r="G81" s="38" t="b">
        <v>0</v>
      </c>
      <c r="H81" s="38" t="b">
        <v>0</v>
      </c>
      <c r="I81" s="38" t="b">
        <v>0</v>
      </c>
      <c r="J81" s="38" t="b">
        <v>0</v>
      </c>
      <c r="K81" s="38" t="b">
        <v>0</v>
      </c>
      <c r="L81" s="38" t="b">
        <v>0</v>
      </c>
      <c r="M81" s="38" t="b">
        <v>0</v>
      </c>
      <c r="N81" s="39">
        <f t="shared" si="1"/>
        <v>0</v>
      </c>
      <c r="O81" s="39">
        <f t="shared" si="2"/>
        <v>8</v>
      </c>
      <c r="P81" s="38"/>
      <c r="Q81" s="40">
        <f t="shared" si="10"/>
        <v>68000</v>
      </c>
      <c r="R81" s="36" t="s">
        <v>20</v>
      </c>
    </row>
    <row r="82">
      <c r="A82" s="29">
        <v>76.0</v>
      </c>
      <c r="B82" s="46" t="s">
        <v>189</v>
      </c>
      <c r="C82" s="44" t="s">
        <v>171</v>
      </c>
      <c r="D82" s="47" t="s">
        <v>190</v>
      </c>
      <c r="E82" s="38"/>
      <c r="F82" s="38" t="b">
        <v>0</v>
      </c>
      <c r="G82" s="38" t="b">
        <v>0</v>
      </c>
      <c r="H82" s="38" t="b">
        <v>0</v>
      </c>
      <c r="I82" s="38" t="b">
        <v>0</v>
      </c>
      <c r="J82" s="38" t="b">
        <v>0</v>
      </c>
      <c r="K82" s="38" t="b">
        <v>0</v>
      </c>
      <c r="L82" s="38" t="b">
        <v>0</v>
      </c>
      <c r="M82" s="38" t="b">
        <v>0</v>
      </c>
      <c r="N82" s="39">
        <f t="shared" si="1"/>
        <v>0</v>
      </c>
      <c r="O82" s="39">
        <f t="shared" si="2"/>
        <v>8</v>
      </c>
      <c r="P82" s="38"/>
      <c r="Q82" s="40">
        <f t="shared" si="10"/>
        <v>68000</v>
      </c>
      <c r="R82" s="36" t="s">
        <v>20</v>
      </c>
    </row>
    <row r="83">
      <c r="A83" s="29">
        <v>77.0</v>
      </c>
      <c r="B83" s="37" t="s">
        <v>191</v>
      </c>
      <c r="C83" s="37" t="s">
        <v>192</v>
      </c>
      <c r="D83" s="29" t="s">
        <v>193</v>
      </c>
      <c r="E83" s="38"/>
      <c r="F83" s="38" t="b">
        <v>0</v>
      </c>
      <c r="G83" s="38" t="b">
        <v>0</v>
      </c>
      <c r="H83" s="38" t="b">
        <v>0</v>
      </c>
      <c r="I83" s="38" t="b">
        <v>0</v>
      </c>
      <c r="J83" s="38" t="b">
        <v>0</v>
      </c>
      <c r="K83" s="38" t="b">
        <v>0</v>
      </c>
      <c r="L83" s="38" t="b">
        <v>0</v>
      </c>
      <c r="M83" s="38" t="b">
        <v>0</v>
      </c>
      <c r="N83" s="39">
        <f t="shared" si="1"/>
        <v>0</v>
      </c>
      <c r="O83" s="39">
        <f t="shared" si="2"/>
        <v>8</v>
      </c>
      <c r="P83" s="38"/>
      <c r="Q83" s="40">
        <f t="shared" si="10"/>
        <v>68000</v>
      </c>
      <c r="R83" s="36" t="s">
        <v>20</v>
      </c>
    </row>
    <row r="84">
      <c r="A84" s="29">
        <v>78.0</v>
      </c>
      <c r="B84" s="31" t="s">
        <v>194</v>
      </c>
      <c r="C84" s="31" t="s">
        <v>192</v>
      </c>
      <c r="D84" s="32" t="s">
        <v>195</v>
      </c>
      <c r="E84" s="32" t="s">
        <v>32</v>
      </c>
      <c r="F84" s="33" t="b">
        <v>0</v>
      </c>
      <c r="G84" s="33" t="b">
        <v>0</v>
      </c>
      <c r="H84" s="33" t="b">
        <v>0</v>
      </c>
      <c r="I84" s="33" t="b">
        <v>0</v>
      </c>
      <c r="J84" s="33" t="b">
        <v>0</v>
      </c>
      <c r="K84" s="33" t="b">
        <v>0</v>
      </c>
      <c r="L84" s="33" t="b">
        <v>0</v>
      </c>
      <c r="M84" s="33" t="b">
        <v>0</v>
      </c>
      <c r="N84" s="34">
        <f t="shared" si="1"/>
        <v>0</v>
      </c>
      <c r="O84" s="34">
        <f t="shared" si="2"/>
        <v>8</v>
      </c>
      <c r="P84" s="48" t="s">
        <v>17</v>
      </c>
      <c r="Q84" s="35">
        <f>O84*8500</f>
        <v>68000</v>
      </c>
      <c r="R84" s="36" t="s">
        <v>17</v>
      </c>
    </row>
    <row r="85">
      <c r="A85" s="29">
        <v>79.0</v>
      </c>
      <c r="B85" s="37" t="s">
        <v>196</v>
      </c>
      <c r="C85" s="37" t="s">
        <v>192</v>
      </c>
      <c r="D85" s="29" t="s">
        <v>197</v>
      </c>
      <c r="E85" s="38"/>
      <c r="F85" s="38" t="b">
        <v>0</v>
      </c>
      <c r="G85" s="38" t="b">
        <v>0</v>
      </c>
      <c r="H85" s="38" t="b">
        <v>0</v>
      </c>
      <c r="I85" s="38" t="b">
        <v>0</v>
      </c>
      <c r="J85" s="38" t="b">
        <v>0</v>
      </c>
      <c r="K85" s="38" t="b">
        <v>0</v>
      </c>
      <c r="L85" s="38" t="b">
        <v>0</v>
      </c>
      <c r="M85" s="38" t="b">
        <v>0</v>
      </c>
      <c r="N85" s="39">
        <f t="shared" si="1"/>
        <v>0</v>
      </c>
      <c r="O85" s="39">
        <f t="shared" si="2"/>
        <v>8</v>
      </c>
      <c r="P85" s="49"/>
      <c r="Q85" s="40">
        <f>sum(O85*8500)</f>
        <v>68000</v>
      </c>
      <c r="R85" s="36" t="s">
        <v>20</v>
      </c>
    </row>
    <row r="86">
      <c r="A86" s="29">
        <v>80.0</v>
      </c>
      <c r="B86" s="31" t="s">
        <v>198</v>
      </c>
      <c r="C86" s="31" t="s">
        <v>192</v>
      </c>
      <c r="D86" s="32" t="s">
        <v>199</v>
      </c>
      <c r="E86" s="33"/>
      <c r="F86" s="33" t="b">
        <v>0</v>
      </c>
      <c r="G86" s="33" t="b">
        <v>0</v>
      </c>
      <c r="H86" s="33" t="b">
        <v>0</v>
      </c>
      <c r="I86" s="33" t="b">
        <v>0</v>
      </c>
      <c r="J86" s="33" t="b">
        <v>0</v>
      </c>
      <c r="K86" s="33" t="b">
        <v>0</v>
      </c>
      <c r="L86" s="33" t="b">
        <v>0</v>
      </c>
      <c r="M86" s="33" t="b">
        <v>0</v>
      </c>
      <c r="N86" s="34">
        <f t="shared" si="1"/>
        <v>0</v>
      </c>
      <c r="O86" s="34">
        <f t="shared" si="2"/>
        <v>8</v>
      </c>
      <c r="P86" s="48" t="s">
        <v>17</v>
      </c>
      <c r="Q86" s="35">
        <f>O86*8500</f>
        <v>68000</v>
      </c>
      <c r="R86" s="36" t="s">
        <v>17</v>
      </c>
    </row>
    <row r="87">
      <c r="A87" s="29">
        <v>81.0</v>
      </c>
      <c r="B87" s="37" t="s">
        <v>200</v>
      </c>
      <c r="C87" s="37" t="s">
        <v>201</v>
      </c>
      <c r="D87" s="29" t="s">
        <v>202</v>
      </c>
      <c r="E87" s="38"/>
      <c r="F87" s="38" t="b">
        <v>0</v>
      </c>
      <c r="G87" s="38" t="b">
        <v>0</v>
      </c>
      <c r="H87" s="38" t="b">
        <v>0</v>
      </c>
      <c r="I87" s="38" t="b">
        <v>0</v>
      </c>
      <c r="J87" s="38" t="b">
        <v>0</v>
      </c>
      <c r="K87" s="38" t="b">
        <v>0</v>
      </c>
      <c r="L87" s="38" t="b">
        <v>0</v>
      </c>
      <c r="M87" s="38" t="b">
        <v>0</v>
      </c>
      <c r="N87" s="39">
        <f t="shared" si="1"/>
        <v>0</v>
      </c>
      <c r="O87" s="39">
        <f t="shared" si="2"/>
        <v>8</v>
      </c>
      <c r="P87" s="49"/>
      <c r="Q87" s="40">
        <f t="shared" ref="Q87:Q89" si="11">sum(O87*8500)</f>
        <v>68000</v>
      </c>
      <c r="R87" s="36" t="s">
        <v>20</v>
      </c>
    </row>
    <row r="88">
      <c r="A88" s="29">
        <v>82.0</v>
      </c>
      <c r="B88" s="37" t="s">
        <v>203</v>
      </c>
      <c r="C88" s="37" t="s">
        <v>201</v>
      </c>
      <c r="D88" s="29" t="s">
        <v>204</v>
      </c>
      <c r="E88" s="38"/>
      <c r="F88" s="38" t="b">
        <v>0</v>
      </c>
      <c r="G88" s="38" t="b">
        <v>0</v>
      </c>
      <c r="H88" s="38" t="b">
        <v>0</v>
      </c>
      <c r="I88" s="38" t="b">
        <v>0</v>
      </c>
      <c r="J88" s="38" t="b">
        <v>0</v>
      </c>
      <c r="K88" s="38" t="b">
        <v>0</v>
      </c>
      <c r="L88" s="38" t="b">
        <v>0</v>
      </c>
      <c r="M88" s="29" t="b">
        <v>0</v>
      </c>
      <c r="N88" s="39">
        <f t="shared" si="1"/>
        <v>0</v>
      </c>
      <c r="O88" s="39">
        <f t="shared" si="2"/>
        <v>8</v>
      </c>
      <c r="P88" s="49"/>
      <c r="Q88" s="40">
        <f t="shared" si="11"/>
        <v>68000</v>
      </c>
      <c r="R88" s="36" t="s">
        <v>20</v>
      </c>
    </row>
    <row r="89">
      <c r="A89" s="29">
        <v>83.0</v>
      </c>
      <c r="B89" s="37" t="s">
        <v>205</v>
      </c>
      <c r="C89" s="37" t="s">
        <v>201</v>
      </c>
      <c r="D89" s="29" t="s">
        <v>206</v>
      </c>
      <c r="E89" s="38"/>
      <c r="F89" s="38" t="b">
        <v>0</v>
      </c>
      <c r="G89" s="38" t="b">
        <v>0</v>
      </c>
      <c r="H89" s="38" t="b">
        <v>0</v>
      </c>
      <c r="I89" s="38" t="b">
        <v>0</v>
      </c>
      <c r="J89" s="38" t="b">
        <v>0</v>
      </c>
      <c r="K89" s="38" t="b">
        <v>0</v>
      </c>
      <c r="L89" s="38" t="b">
        <v>0</v>
      </c>
      <c r="M89" s="29" t="b">
        <v>0</v>
      </c>
      <c r="N89" s="39">
        <f t="shared" si="1"/>
        <v>0</v>
      </c>
      <c r="O89" s="39">
        <f t="shared" si="2"/>
        <v>8</v>
      </c>
      <c r="P89" s="49"/>
      <c r="Q89" s="40">
        <f t="shared" si="11"/>
        <v>68000</v>
      </c>
      <c r="R89" s="36" t="s">
        <v>20</v>
      </c>
    </row>
    <row r="90">
      <c r="A90" s="29">
        <v>84.0</v>
      </c>
      <c r="B90" s="31" t="s">
        <v>207</v>
      </c>
      <c r="C90" s="31" t="s">
        <v>201</v>
      </c>
      <c r="D90" s="32" t="s">
        <v>208</v>
      </c>
      <c r="E90" s="33"/>
      <c r="F90" s="33" t="b">
        <v>0</v>
      </c>
      <c r="G90" s="33" t="b">
        <v>0</v>
      </c>
      <c r="H90" s="33" t="b">
        <v>0</v>
      </c>
      <c r="I90" s="33" t="b">
        <v>0</v>
      </c>
      <c r="J90" s="33" t="b">
        <v>0</v>
      </c>
      <c r="K90" s="33" t="b">
        <v>0</v>
      </c>
      <c r="L90" s="33" t="b">
        <v>0</v>
      </c>
      <c r="M90" s="33" t="b">
        <v>0</v>
      </c>
      <c r="N90" s="34">
        <f t="shared" si="1"/>
        <v>0</v>
      </c>
      <c r="O90" s="34">
        <f t="shared" si="2"/>
        <v>8</v>
      </c>
      <c r="P90" s="48" t="s">
        <v>17</v>
      </c>
      <c r="Q90" s="35">
        <f t="shared" ref="Q90:Q91" si="12">O90*8500</f>
        <v>68000</v>
      </c>
      <c r="R90" s="36" t="s">
        <v>17</v>
      </c>
    </row>
    <row r="91">
      <c r="A91" s="29">
        <v>85.0</v>
      </c>
      <c r="B91" s="31" t="s">
        <v>209</v>
      </c>
      <c r="C91" s="31" t="s">
        <v>210</v>
      </c>
      <c r="D91" s="32" t="s">
        <v>211</v>
      </c>
      <c r="E91" s="33"/>
      <c r="F91" s="33" t="b">
        <v>0</v>
      </c>
      <c r="G91" s="33" t="b">
        <v>0</v>
      </c>
      <c r="H91" s="33" t="b">
        <v>0</v>
      </c>
      <c r="I91" s="33" t="b">
        <v>0</v>
      </c>
      <c r="J91" s="33" t="b">
        <v>0</v>
      </c>
      <c r="K91" s="33" t="b">
        <v>0</v>
      </c>
      <c r="L91" s="33" t="b">
        <v>0</v>
      </c>
      <c r="M91" s="33" t="b">
        <v>0</v>
      </c>
      <c r="N91" s="34">
        <f t="shared" si="1"/>
        <v>0</v>
      </c>
      <c r="O91" s="34">
        <f t="shared" si="2"/>
        <v>8</v>
      </c>
      <c r="P91" s="48" t="s">
        <v>17</v>
      </c>
      <c r="Q91" s="35">
        <f t="shared" si="12"/>
        <v>68000</v>
      </c>
      <c r="R91" s="36" t="s">
        <v>17</v>
      </c>
    </row>
    <row r="92">
      <c r="A92" s="29">
        <v>86.0</v>
      </c>
      <c r="B92" s="37" t="s">
        <v>212</v>
      </c>
      <c r="C92" s="37" t="s">
        <v>210</v>
      </c>
      <c r="D92" s="29" t="s">
        <v>213</v>
      </c>
      <c r="E92" s="38"/>
      <c r="F92" s="38" t="b">
        <v>0</v>
      </c>
      <c r="G92" s="38" t="b">
        <v>0</v>
      </c>
      <c r="H92" s="38" t="b">
        <v>0</v>
      </c>
      <c r="I92" s="38" t="b">
        <v>0</v>
      </c>
      <c r="J92" s="38" t="b">
        <v>0</v>
      </c>
      <c r="K92" s="38" t="b">
        <v>0</v>
      </c>
      <c r="L92" s="38" t="b">
        <v>0</v>
      </c>
      <c r="M92" s="38" t="b">
        <v>0</v>
      </c>
      <c r="N92" s="39">
        <f t="shared" si="1"/>
        <v>0</v>
      </c>
      <c r="O92" s="39">
        <f t="shared" si="2"/>
        <v>8</v>
      </c>
      <c r="P92" s="49"/>
      <c r="Q92" s="40">
        <f t="shared" ref="Q92:Q93" si="13">sum(O92*8500)</f>
        <v>68000</v>
      </c>
      <c r="R92" s="36" t="s">
        <v>20</v>
      </c>
    </row>
    <row r="93">
      <c r="A93" s="29">
        <v>87.0</v>
      </c>
      <c r="B93" s="37" t="s">
        <v>214</v>
      </c>
      <c r="C93" s="37" t="s">
        <v>215</v>
      </c>
      <c r="D93" s="29" t="s">
        <v>216</v>
      </c>
      <c r="E93" s="38"/>
      <c r="F93" s="38" t="b">
        <v>0</v>
      </c>
      <c r="G93" s="38" t="b">
        <v>0</v>
      </c>
      <c r="H93" s="38" t="b">
        <v>0</v>
      </c>
      <c r="I93" s="38" t="b">
        <v>0</v>
      </c>
      <c r="J93" s="38" t="b">
        <v>0</v>
      </c>
      <c r="K93" s="38" t="b">
        <v>0</v>
      </c>
      <c r="L93" s="38" t="b">
        <v>0</v>
      </c>
      <c r="M93" s="38" t="b">
        <v>0</v>
      </c>
      <c r="N93" s="39">
        <f t="shared" si="1"/>
        <v>0</v>
      </c>
      <c r="O93" s="39">
        <f t="shared" si="2"/>
        <v>8</v>
      </c>
      <c r="P93" s="49"/>
      <c r="Q93" s="40">
        <f t="shared" si="13"/>
        <v>68000</v>
      </c>
      <c r="R93" s="36" t="s">
        <v>20</v>
      </c>
    </row>
    <row r="94">
      <c r="A94" s="29">
        <v>88.0</v>
      </c>
      <c r="B94" s="31" t="s">
        <v>217</v>
      </c>
      <c r="C94" s="31" t="s">
        <v>215</v>
      </c>
      <c r="D94" s="32" t="s">
        <v>218</v>
      </c>
      <c r="E94" s="33"/>
      <c r="F94" s="33" t="b">
        <v>0</v>
      </c>
      <c r="G94" s="33" t="b">
        <v>0</v>
      </c>
      <c r="H94" s="33" t="b">
        <v>0</v>
      </c>
      <c r="I94" s="33" t="b">
        <v>0</v>
      </c>
      <c r="J94" s="33" t="b">
        <v>0</v>
      </c>
      <c r="K94" s="33" t="b">
        <v>0</v>
      </c>
      <c r="L94" s="33" t="b">
        <v>0</v>
      </c>
      <c r="M94" s="33" t="b">
        <v>0</v>
      </c>
      <c r="N94" s="34">
        <f t="shared" si="1"/>
        <v>0</v>
      </c>
      <c r="O94" s="34">
        <f t="shared" si="2"/>
        <v>8</v>
      </c>
      <c r="P94" s="48" t="s">
        <v>17</v>
      </c>
      <c r="Q94" s="35">
        <f>O94*8500</f>
        <v>68000</v>
      </c>
      <c r="R94" s="36" t="s">
        <v>17</v>
      </c>
    </row>
    <row r="95">
      <c r="A95" s="29">
        <v>89.0</v>
      </c>
      <c r="B95" s="37" t="s">
        <v>219</v>
      </c>
      <c r="C95" s="37" t="s">
        <v>215</v>
      </c>
      <c r="D95" s="29" t="s">
        <v>220</v>
      </c>
      <c r="E95" s="38"/>
      <c r="F95" s="38" t="b">
        <v>0</v>
      </c>
      <c r="G95" s="38" t="b">
        <v>0</v>
      </c>
      <c r="H95" s="38" t="b">
        <v>0</v>
      </c>
      <c r="I95" s="38" t="b">
        <v>0</v>
      </c>
      <c r="J95" s="38" t="b">
        <v>0</v>
      </c>
      <c r="K95" s="38" t="b">
        <v>0</v>
      </c>
      <c r="L95" s="38" t="b">
        <v>0</v>
      </c>
      <c r="M95" s="38" t="b">
        <v>0</v>
      </c>
      <c r="N95" s="39">
        <f t="shared" si="1"/>
        <v>0</v>
      </c>
      <c r="O95" s="39">
        <f t="shared" si="2"/>
        <v>8</v>
      </c>
      <c r="P95" s="49"/>
      <c r="Q95" s="40">
        <f>sum(O95*8500)</f>
        <v>68000</v>
      </c>
      <c r="R95" s="36" t="s">
        <v>20</v>
      </c>
    </row>
    <row r="96">
      <c r="A96" s="29">
        <v>90.0</v>
      </c>
      <c r="B96" s="31" t="s">
        <v>221</v>
      </c>
      <c r="C96" s="31" t="s">
        <v>222</v>
      </c>
      <c r="D96" s="32" t="s">
        <v>223</v>
      </c>
      <c r="E96" s="33"/>
      <c r="F96" s="33" t="b">
        <v>0</v>
      </c>
      <c r="G96" s="33" t="b">
        <v>0</v>
      </c>
      <c r="H96" s="33" t="b">
        <v>0</v>
      </c>
      <c r="I96" s="33" t="b">
        <v>0</v>
      </c>
      <c r="J96" s="33" t="b">
        <v>0</v>
      </c>
      <c r="K96" s="33" t="b">
        <v>0</v>
      </c>
      <c r="L96" s="33" t="b">
        <v>0</v>
      </c>
      <c r="M96" s="33" t="b">
        <v>0</v>
      </c>
      <c r="N96" s="34">
        <f t="shared" si="1"/>
        <v>0</v>
      </c>
      <c r="O96" s="34">
        <f t="shared" si="2"/>
        <v>8</v>
      </c>
      <c r="P96" s="48" t="s">
        <v>17</v>
      </c>
      <c r="Q96" s="35">
        <f>O96*8500</f>
        <v>68000</v>
      </c>
      <c r="R96" s="36" t="s">
        <v>17</v>
      </c>
    </row>
    <row r="97">
      <c r="A97" s="29">
        <v>91.0</v>
      </c>
      <c r="B97" s="37" t="s">
        <v>224</v>
      </c>
      <c r="C97" s="37" t="s">
        <v>222</v>
      </c>
      <c r="D97" s="29" t="s">
        <v>225</v>
      </c>
      <c r="E97" s="38"/>
      <c r="F97" s="38" t="b">
        <v>0</v>
      </c>
      <c r="G97" s="38" t="b">
        <v>0</v>
      </c>
      <c r="H97" s="38" t="b">
        <v>0</v>
      </c>
      <c r="I97" s="38" t="b">
        <v>0</v>
      </c>
      <c r="J97" s="38" t="b">
        <v>0</v>
      </c>
      <c r="K97" s="38" t="b">
        <v>0</v>
      </c>
      <c r="L97" s="38" t="b">
        <v>0</v>
      </c>
      <c r="M97" s="38" t="b">
        <v>0</v>
      </c>
      <c r="N97" s="39">
        <f t="shared" si="1"/>
        <v>0</v>
      </c>
      <c r="O97" s="39">
        <f t="shared" si="2"/>
        <v>8</v>
      </c>
      <c r="P97" s="49"/>
      <c r="Q97" s="40">
        <f t="shared" ref="Q97:Q98" si="14">sum(O97*8500)</f>
        <v>68000</v>
      </c>
      <c r="R97" s="36" t="s">
        <v>20</v>
      </c>
    </row>
    <row r="98">
      <c r="A98" s="29">
        <v>92.0</v>
      </c>
      <c r="B98" s="37" t="s">
        <v>226</v>
      </c>
      <c r="C98" s="37" t="s">
        <v>227</v>
      </c>
      <c r="D98" s="29" t="s">
        <v>228</v>
      </c>
      <c r="E98" s="38"/>
      <c r="F98" s="38" t="b">
        <v>0</v>
      </c>
      <c r="G98" s="38" t="b">
        <v>0</v>
      </c>
      <c r="H98" s="38" t="b">
        <v>0</v>
      </c>
      <c r="I98" s="38" t="b">
        <v>0</v>
      </c>
      <c r="J98" s="38" t="b">
        <v>0</v>
      </c>
      <c r="K98" s="38" t="b">
        <v>0</v>
      </c>
      <c r="L98" s="38" t="b">
        <v>0</v>
      </c>
      <c r="M98" s="38" t="b">
        <v>0</v>
      </c>
      <c r="N98" s="39">
        <f t="shared" si="1"/>
        <v>0</v>
      </c>
      <c r="O98" s="39">
        <f t="shared" si="2"/>
        <v>8</v>
      </c>
      <c r="P98" s="49"/>
      <c r="Q98" s="40">
        <f t="shared" si="14"/>
        <v>68000</v>
      </c>
      <c r="R98" s="36" t="s">
        <v>20</v>
      </c>
    </row>
    <row r="99">
      <c r="A99" s="29">
        <v>93.0</v>
      </c>
      <c r="B99" s="31" t="s">
        <v>229</v>
      </c>
      <c r="C99" s="31" t="s">
        <v>227</v>
      </c>
      <c r="D99" s="32" t="s">
        <v>230</v>
      </c>
      <c r="E99" s="33"/>
      <c r="F99" s="33" t="b">
        <v>0</v>
      </c>
      <c r="G99" s="33" t="b">
        <v>0</v>
      </c>
      <c r="H99" s="33" t="b">
        <v>0</v>
      </c>
      <c r="I99" s="33" t="b">
        <v>0</v>
      </c>
      <c r="J99" s="33" t="b">
        <v>0</v>
      </c>
      <c r="K99" s="33" t="b">
        <v>0</v>
      </c>
      <c r="L99" s="33" t="b">
        <v>0</v>
      </c>
      <c r="M99" s="33" t="b">
        <v>0</v>
      </c>
      <c r="N99" s="34">
        <f t="shared" si="1"/>
        <v>0</v>
      </c>
      <c r="O99" s="34">
        <f t="shared" si="2"/>
        <v>8</v>
      </c>
      <c r="P99" s="48" t="s">
        <v>17</v>
      </c>
      <c r="Q99" s="35">
        <f>O99*8500</f>
        <v>68000</v>
      </c>
      <c r="R99" s="36" t="s">
        <v>17</v>
      </c>
    </row>
    <row r="100">
      <c r="A100" s="29">
        <v>94.0</v>
      </c>
      <c r="B100" s="37" t="s">
        <v>231</v>
      </c>
      <c r="C100" s="37" t="s">
        <v>227</v>
      </c>
      <c r="D100" s="29" t="s">
        <v>232</v>
      </c>
      <c r="E100" s="38"/>
      <c r="F100" s="38" t="b">
        <v>0</v>
      </c>
      <c r="G100" s="38" t="b">
        <v>0</v>
      </c>
      <c r="H100" s="38" t="b">
        <v>0</v>
      </c>
      <c r="I100" s="38" t="b">
        <v>0</v>
      </c>
      <c r="J100" s="38" t="b">
        <v>0</v>
      </c>
      <c r="K100" s="38" t="b">
        <v>0</v>
      </c>
      <c r="L100" s="38" t="b">
        <v>0</v>
      </c>
      <c r="M100" s="38" t="b">
        <v>0</v>
      </c>
      <c r="N100" s="39">
        <f t="shared" si="1"/>
        <v>0</v>
      </c>
      <c r="O100" s="39">
        <f t="shared" si="2"/>
        <v>8</v>
      </c>
      <c r="P100" s="49"/>
      <c r="Q100" s="40">
        <f t="shared" ref="Q100:Q102" si="15">sum(O100*8500)</f>
        <v>68000</v>
      </c>
      <c r="R100" s="36" t="s">
        <v>20</v>
      </c>
    </row>
    <row r="101">
      <c r="A101" s="29">
        <v>95.0</v>
      </c>
      <c r="B101" s="37" t="s">
        <v>233</v>
      </c>
      <c r="C101" s="37" t="s">
        <v>227</v>
      </c>
      <c r="D101" s="29" t="s">
        <v>234</v>
      </c>
      <c r="E101" s="38"/>
      <c r="F101" s="38" t="b">
        <v>0</v>
      </c>
      <c r="G101" s="38" t="b">
        <v>0</v>
      </c>
      <c r="H101" s="38" t="b">
        <v>0</v>
      </c>
      <c r="I101" s="38" t="b">
        <v>0</v>
      </c>
      <c r="J101" s="38" t="b">
        <v>0</v>
      </c>
      <c r="K101" s="38" t="b">
        <v>0</v>
      </c>
      <c r="L101" s="38" t="b">
        <v>0</v>
      </c>
      <c r="M101" s="38" t="b">
        <v>0</v>
      </c>
      <c r="N101" s="39">
        <f t="shared" si="1"/>
        <v>0</v>
      </c>
      <c r="O101" s="39">
        <f t="shared" si="2"/>
        <v>8</v>
      </c>
      <c r="P101" s="49"/>
      <c r="Q101" s="40">
        <f t="shared" si="15"/>
        <v>68000</v>
      </c>
      <c r="R101" s="36" t="s">
        <v>20</v>
      </c>
    </row>
    <row r="102">
      <c r="A102" s="29">
        <v>96.0</v>
      </c>
      <c r="B102" s="37" t="s">
        <v>235</v>
      </c>
      <c r="C102" s="37" t="s">
        <v>227</v>
      </c>
      <c r="D102" s="29" t="s">
        <v>236</v>
      </c>
      <c r="E102" s="38"/>
      <c r="F102" s="38" t="b">
        <v>0</v>
      </c>
      <c r="G102" s="38" t="b">
        <v>0</v>
      </c>
      <c r="H102" s="38" t="b">
        <v>0</v>
      </c>
      <c r="I102" s="38" t="b">
        <v>0</v>
      </c>
      <c r="J102" s="38" t="b">
        <v>0</v>
      </c>
      <c r="K102" s="38" t="b">
        <v>0</v>
      </c>
      <c r="L102" s="38" t="b">
        <v>0</v>
      </c>
      <c r="M102" s="38" t="b">
        <v>0</v>
      </c>
      <c r="N102" s="39">
        <f t="shared" si="1"/>
        <v>0</v>
      </c>
      <c r="O102" s="39">
        <f t="shared" si="2"/>
        <v>8</v>
      </c>
      <c r="P102" s="49"/>
      <c r="Q102" s="40">
        <f t="shared" si="15"/>
        <v>68000</v>
      </c>
      <c r="R102" s="36" t="s">
        <v>20</v>
      </c>
    </row>
    <row r="103">
      <c r="A103" s="50"/>
      <c r="B103" s="51"/>
      <c r="C103" s="51"/>
      <c r="D103" s="50"/>
      <c r="E103" s="50"/>
      <c r="F103" s="50"/>
      <c r="G103" s="50"/>
      <c r="H103" s="50"/>
      <c r="I103" s="50"/>
      <c r="J103" s="50"/>
      <c r="K103" s="50"/>
      <c r="L103" s="50"/>
      <c r="M103" s="50"/>
      <c r="N103" s="52" t="s">
        <v>237</v>
      </c>
      <c r="O103" s="4"/>
      <c r="P103" s="5"/>
      <c r="Q103" s="53">
        <f>sum(Q6:Q102)</f>
        <v>6579000</v>
      </c>
    </row>
    <row r="104">
      <c r="P104" s="45">
        <f>counta(P6:P102)</f>
        <v>27</v>
      </c>
    </row>
  </sheetData>
  <mergeCells count="13">
    <mergeCell ref="N4:N5"/>
    <mergeCell ref="O4:O5"/>
    <mergeCell ref="N103:P103"/>
    <mergeCell ref="P4:P5"/>
    <mergeCell ref="Q4:Q5"/>
    <mergeCell ref="E1:R1"/>
    <mergeCell ref="A4:A5"/>
    <mergeCell ref="B4:B5"/>
    <mergeCell ref="C4:C5"/>
    <mergeCell ref="D4:D5"/>
    <mergeCell ref="E4:E5"/>
    <mergeCell ref="F4:M4"/>
    <mergeCell ref="R4:R5"/>
  </mergeCells>
  <dataValidations>
    <dataValidation type="list" allowBlank="1" showErrorMessage="1" sqref="R6:R102">
      <formula1>"Lunas,Belum Lunas,Anak Guru"</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13"/>
    <col customWidth="1" min="3" max="3" width="30.0"/>
    <col customWidth="1" min="4" max="4" width="14.0"/>
    <col customWidth="1" min="5" max="6" width="19.13"/>
  </cols>
  <sheetData>
    <row r="1">
      <c r="E1" s="147"/>
      <c r="F1" s="147"/>
      <c r="G1" s="45" t="s">
        <v>504</v>
      </c>
    </row>
    <row r="2">
      <c r="A2" s="197" t="s">
        <v>276</v>
      </c>
      <c r="B2" s="197"/>
      <c r="C2" s="197" t="s">
        <v>277</v>
      </c>
      <c r="D2" s="197" t="s">
        <v>505</v>
      </c>
      <c r="E2" s="198" t="s">
        <v>506</v>
      </c>
      <c r="F2" s="199"/>
      <c r="G2" s="45" t="s">
        <v>507</v>
      </c>
    </row>
    <row r="3">
      <c r="A3" s="47">
        <v>1.0</v>
      </c>
      <c r="B3" s="30" t="s">
        <v>14</v>
      </c>
      <c r="C3" s="47" t="s">
        <v>508</v>
      </c>
      <c r="D3" s="164" t="s">
        <v>509</v>
      </c>
      <c r="E3" s="92"/>
      <c r="F3" s="147"/>
      <c r="G3" s="45" t="b">
        <v>1</v>
      </c>
      <c r="H3" s="45" t="s">
        <v>510</v>
      </c>
    </row>
    <row r="4">
      <c r="A4" s="47">
        <v>2.0</v>
      </c>
      <c r="B4" s="30" t="s">
        <v>14</v>
      </c>
      <c r="C4" s="47" t="s">
        <v>22</v>
      </c>
      <c r="D4" s="171" t="s">
        <v>342</v>
      </c>
      <c r="E4" s="200">
        <v>306000.0</v>
      </c>
      <c r="F4" s="112"/>
      <c r="G4" s="45" t="b">
        <v>1</v>
      </c>
    </row>
    <row r="5">
      <c r="A5" s="47">
        <v>3.0</v>
      </c>
      <c r="B5" s="30" t="s">
        <v>14</v>
      </c>
      <c r="C5" s="29" t="s">
        <v>26</v>
      </c>
      <c r="D5" s="171" t="s">
        <v>345</v>
      </c>
      <c r="E5" s="92"/>
      <c r="F5" s="147"/>
      <c r="G5" s="45" t="b">
        <v>1</v>
      </c>
      <c r="H5" s="45" t="s">
        <v>511</v>
      </c>
    </row>
    <row r="6">
      <c r="A6" s="47">
        <v>4.0</v>
      </c>
      <c r="B6" s="30" t="s">
        <v>30</v>
      </c>
      <c r="C6" s="47" t="s">
        <v>31</v>
      </c>
      <c r="D6" s="171" t="s">
        <v>349</v>
      </c>
      <c r="E6" s="92"/>
      <c r="F6" s="147"/>
      <c r="G6" s="45" t="b">
        <v>1</v>
      </c>
      <c r="H6" s="45" t="s">
        <v>512</v>
      </c>
    </row>
    <row r="7">
      <c r="A7" s="47">
        <v>5.0</v>
      </c>
      <c r="B7" s="30" t="s">
        <v>30</v>
      </c>
      <c r="C7" s="47" t="s">
        <v>36</v>
      </c>
      <c r="D7" s="171" t="s">
        <v>352</v>
      </c>
      <c r="E7" s="92"/>
      <c r="F7" s="147"/>
      <c r="G7" s="45" t="b">
        <v>1</v>
      </c>
      <c r="H7" s="45" t="s">
        <v>513</v>
      </c>
    </row>
    <row r="8">
      <c r="A8" s="47">
        <v>6.0</v>
      </c>
      <c r="B8" s="30" t="s">
        <v>30</v>
      </c>
      <c r="C8" s="47" t="s">
        <v>301</v>
      </c>
      <c r="D8" s="171" t="s">
        <v>355</v>
      </c>
      <c r="E8" s="200">
        <v>416500.0</v>
      </c>
      <c r="F8" s="112"/>
      <c r="G8" s="45" t="b">
        <v>1</v>
      </c>
      <c r="H8" s="45" t="s">
        <v>514</v>
      </c>
    </row>
    <row r="9">
      <c r="A9" s="47">
        <v>7.0</v>
      </c>
      <c r="B9" s="30" t="s">
        <v>30</v>
      </c>
      <c r="C9" s="47" t="s">
        <v>43</v>
      </c>
      <c r="D9" s="171" t="s">
        <v>482</v>
      </c>
      <c r="E9" s="92"/>
      <c r="F9" s="147"/>
      <c r="G9" s="45" t="b">
        <v>0</v>
      </c>
      <c r="H9" s="201" t="s">
        <v>515</v>
      </c>
    </row>
    <row r="10">
      <c r="A10" s="47">
        <v>8.0</v>
      </c>
      <c r="B10" s="30" t="s">
        <v>30</v>
      </c>
      <c r="C10" s="47" t="s">
        <v>53</v>
      </c>
      <c r="D10" s="171" t="s">
        <v>358</v>
      </c>
      <c r="E10" s="200">
        <v>374000.0</v>
      </c>
      <c r="F10" s="112"/>
      <c r="G10" s="45" t="b">
        <v>1</v>
      </c>
    </row>
    <row r="11">
      <c r="A11" s="47">
        <v>9.0</v>
      </c>
      <c r="B11" s="30" t="s">
        <v>30</v>
      </c>
      <c r="C11" s="47" t="s">
        <v>251</v>
      </c>
      <c r="D11" s="173" t="s">
        <v>361</v>
      </c>
      <c r="E11" s="92"/>
      <c r="F11" s="147"/>
      <c r="G11" s="45" t="b">
        <v>1</v>
      </c>
      <c r="H11" s="45" t="s">
        <v>512</v>
      </c>
    </row>
    <row r="12">
      <c r="A12" s="47">
        <v>10.0</v>
      </c>
      <c r="B12" s="30" t="s">
        <v>55</v>
      </c>
      <c r="C12" s="47" t="s">
        <v>62</v>
      </c>
      <c r="D12" s="171" t="s">
        <v>364</v>
      </c>
      <c r="E12" s="200">
        <v>119000.0</v>
      </c>
      <c r="F12" s="112"/>
      <c r="G12" s="45" t="b">
        <v>1</v>
      </c>
    </row>
    <row r="13">
      <c r="A13" s="47">
        <v>11.0</v>
      </c>
      <c r="B13" s="30" t="s">
        <v>55</v>
      </c>
      <c r="C13" s="47" t="s">
        <v>65</v>
      </c>
      <c r="D13" s="171" t="s">
        <v>366</v>
      </c>
      <c r="E13" s="200">
        <v>374000.0</v>
      </c>
      <c r="F13" s="112"/>
      <c r="G13" s="45" t="b">
        <v>1</v>
      </c>
    </row>
    <row r="14">
      <c r="A14" s="47">
        <v>12.0</v>
      </c>
      <c r="B14" s="30" t="s">
        <v>55</v>
      </c>
      <c r="C14" s="47" t="s">
        <v>67</v>
      </c>
      <c r="D14" s="173" t="s">
        <v>369</v>
      </c>
      <c r="E14" s="200">
        <v>374000.0</v>
      </c>
      <c r="F14" s="112"/>
      <c r="G14" s="45" t="b">
        <v>1</v>
      </c>
    </row>
    <row r="15">
      <c r="A15" s="47">
        <v>13.0</v>
      </c>
      <c r="B15" s="30" t="s">
        <v>55</v>
      </c>
      <c r="C15" s="47" t="s">
        <v>69</v>
      </c>
      <c r="D15" s="171" t="s">
        <v>371</v>
      </c>
      <c r="E15" s="92"/>
      <c r="F15" s="147"/>
      <c r="G15" s="45" t="b">
        <v>1</v>
      </c>
      <c r="H15" s="45" t="s">
        <v>512</v>
      </c>
    </row>
    <row r="16">
      <c r="A16" s="47">
        <v>14.0</v>
      </c>
      <c r="B16" s="30" t="s">
        <v>71</v>
      </c>
      <c r="C16" s="47" t="s">
        <v>72</v>
      </c>
      <c r="D16" s="171" t="s">
        <v>376</v>
      </c>
      <c r="E16" s="200">
        <v>375000.0</v>
      </c>
      <c r="F16" s="112"/>
      <c r="G16" s="45" t="b">
        <v>1</v>
      </c>
      <c r="H16" s="45" t="s">
        <v>516</v>
      </c>
    </row>
    <row r="17">
      <c r="A17" s="47">
        <v>15.0</v>
      </c>
      <c r="B17" s="30" t="s">
        <v>71</v>
      </c>
      <c r="C17" s="47" t="s">
        <v>78</v>
      </c>
      <c r="D17" s="171" t="s">
        <v>379</v>
      </c>
      <c r="E17" s="200">
        <v>374000.0</v>
      </c>
      <c r="F17" s="112"/>
      <c r="G17" s="45" t="b">
        <v>1</v>
      </c>
    </row>
    <row r="18">
      <c r="A18" s="47">
        <v>16.0</v>
      </c>
      <c r="B18" s="30" t="s">
        <v>71</v>
      </c>
      <c r="C18" s="47" t="s">
        <v>80</v>
      </c>
      <c r="D18" s="171" t="s">
        <v>382</v>
      </c>
      <c r="E18" s="200">
        <v>374000.0</v>
      </c>
      <c r="F18" s="112"/>
      <c r="G18" s="45" t="b">
        <v>1</v>
      </c>
    </row>
    <row r="19">
      <c r="A19" s="47">
        <v>17.0</v>
      </c>
      <c r="B19" s="30" t="s">
        <v>84</v>
      </c>
      <c r="C19" s="47" t="s">
        <v>85</v>
      </c>
      <c r="D19" s="171" t="s">
        <v>385</v>
      </c>
      <c r="E19" s="200">
        <v>119000.0</v>
      </c>
      <c r="F19" s="112"/>
      <c r="G19" s="45" t="b">
        <v>1</v>
      </c>
    </row>
    <row r="20">
      <c r="A20" s="47">
        <v>18.0</v>
      </c>
      <c r="B20" s="30" t="s">
        <v>84</v>
      </c>
      <c r="C20" s="47" t="s">
        <v>87</v>
      </c>
      <c r="D20" s="171" t="s">
        <v>387</v>
      </c>
      <c r="E20" s="92"/>
      <c r="F20" s="147"/>
      <c r="G20" s="45" t="b">
        <v>1</v>
      </c>
      <c r="H20" s="45" t="s">
        <v>512</v>
      </c>
    </row>
    <row r="21">
      <c r="A21" s="47">
        <v>19.0</v>
      </c>
      <c r="B21" s="30" t="s">
        <v>84</v>
      </c>
      <c r="C21" s="47" t="s">
        <v>92</v>
      </c>
      <c r="D21" s="171" t="s">
        <v>391</v>
      </c>
      <c r="E21" s="200">
        <v>119000.0</v>
      </c>
      <c r="F21" s="112"/>
      <c r="G21" s="45" t="b">
        <v>1</v>
      </c>
    </row>
    <row r="22">
      <c r="A22" s="47">
        <v>20.0</v>
      </c>
      <c r="B22" s="30" t="s">
        <v>84</v>
      </c>
      <c r="C22" s="47" t="s">
        <v>254</v>
      </c>
      <c r="D22" s="171" t="s">
        <v>393</v>
      </c>
      <c r="E22" s="200">
        <v>374000.0</v>
      </c>
      <c r="F22" s="112"/>
      <c r="G22" s="45" t="b">
        <v>1</v>
      </c>
    </row>
    <row r="23">
      <c r="A23" s="47">
        <v>21.0</v>
      </c>
      <c r="B23" s="30" t="s">
        <v>101</v>
      </c>
      <c r="C23" s="47" t="s">
        <v>102</v>
      </c>
      <c r="D23" s="171" t="s">
        <v>396</v>
      </c>
      <c r="E23" s="92"/>
      <c r="F23" s="147"/>
      <c r="G23" s="45" t="b">
        <v>1</v>
      </c>
      <c r="H23" s="45" t="s">
        <v>517</v>
      </c>
    </row>
    <row r="24">
      <c r="A24" s="47">
        <v>22.0</v>
      </c>
      <c r="B24" s="30" t="s">
        <v>101</v>
      </c>
      <c r="C24" s="47" t="s">
        <v>302</v>
      </c>
      <c r="D24" s="171" t="s">
        <v>399</v>
      </c>
      <c r="E24" s="200">
        <v>374000.0</v>
      </c>
      <c r="F24" s="112"/>
      <c r="G24" s="45" t="b">
        <v>1</v>
      </c>
    </row>
    <row r="25">
      <c r="A25" s="47">
        <v>23.0</v>
      </c>
      <c r="B25" s="30" t="s">
        <v>101</v>
      </c>
      <c r="C25" s="47" t="s">
        <v>108</v>
      </c>
      <c r="D25" s="171" t="s">
        <v>402</v>
      </c>
      <c r="E25" s="200">
        <v>119000.0</v>
      </c>
      <c r="F25" s="112"/>
      <c r="G25" s="45" t="b">
        <v>1</v>
      </c>
    </row>
    <row r="26">
      <c r="A26" s="47">
        <v>24.0</v>
      </c>
      <c r="B26" s="30" t="s">
        <v>113</v>
      </c>
      <c r="C26" s="141" t="s">
        <v>304</v>
      </c>
      <c r="D26" s="171" t="s">
        <v>405</v>
      </c>
      <c r="E26" s="200">
        <v>119000.0</v>
      </c>
      <c r="F26" s="112"/>
      <c r="G26" s="45" t="b">
        <v>1</v>
      </c>
    </row>
    <row r="27">
      <c r="A27" s="47">
        <v>25.0</v>
      </c>
      <c r="B27" s="30" t="s">
        <v>113</v>
      </c>
      <c r="C27" s="47" t="s">
        <v>118</v>
      </c>
      <c r="D27" s="171" t="s">
        <v>407</v>
      </c>
      <c r="E27" s="92"/>
      <c r="F27" s="147"/>
      <c r="G27" s="45" t="b">
        <v>1</v>
      </c>
      <c r="H27" s="45" t="s">
        <v>518</v>
      </c>
    </row>
    <row r="28">
      <c r="A28" s="47">
        <v>26.0</v>
      </c>
      <c r="B28" s="30" t="s">
        <v>113</v>
      </c>
      <c r="C28" s="47" t="s">
        <v>122</v>
      </c>
      <c r="D28" s="171" t="s">
        <v>410</v>
      </c>
      <c r="E28" s="200">
        <v>10000.0</v>
      </c>
      <c r="F28" s="112"/>
      <c r="G28" s="45" t="b">
        <v>1</v>
      </c>
      <c r="H28" s="45" t="s">
        <v>519</v>
      </c>
    </row>
    <row r="29">
      <c r="A29" s="47">
        <v>27.0</v>
      </c>
      <c r="B29" s="30" t="s">
        <v>113</v>
      </c>
      <c r="C29" s="47" t="s">
        <v>116</v>
      </c>
      <c r="D29" s="171" t="s">
        <v>412</v>
      </c>
      <c r="E29" s="200">
        <v>374000.0</v>
      </c>
      <c r="F29" s="112"/>
      <c r="G29" s="45" t="b">
        <v>1</v>
      </c>
    </row>
    <row r="30">
      <c r="A30" s="47">
        <v>28.0</v>
      </c>
      <c r="B30" s="30" t="s">
        <v>124</v>
      </c>
      <c r="C30" s="47" t="s">
        <v>125</v>
      </c>
      <c r="D30" s="171" t="s">
        <v>415</v>
      </c>
      <c r="E30" s="200">
        <v>119000.0</v>
      </c>
      <c r="F30" s="112"/>
      <c r="G30" s="45" t="b">
        <v>1</v>
      </c>
    </row>
    <row r="31">
      <c r="A31" s="47">
        <v>29.0</v>
      </c>
      <c r="B31" s="30" t="s">
        <v>124</v>
      </c>
      <c r="C31" s="47" t="s">
        <v>127</v>
      </c>
      <c r="D31" s="171" t="s">
        <v>417</v>
      </c>
      <c r="E31" s="200">
        <v>119000.0</v>
      </c>
      <c r="F31" s="112"/>
      <c r="G31" s="45" t="b">
        <v>1</v>
      </c>
    </row>
    <row r="32">
      <c r="A32" s="47">
        <v>30.0</v>
      </c>
      <c r="B32" s="30" t="s">
        <v>124</v>
      </c>
      <c r="C32" s="47" t="s">
        <v>131</v>
      </c>
      <c r="D32" s="171" t="s">
        <v>419</v>
      </c>
      <c r="E32" s="200">
        <v>119000.0</v>
      </c>
      <c r="F32" s="112"/>
      <c r="G32" s="45" t="b">
        <v>1</v>
      </c>
    </row>
    <row r="33">
      <c r="A33" s="47">
        <v>31.0</v>
      </c>
      <c r="B33" s="30" t="s">
        <v>124</v>
      </c>
      <c r="C33" s="47" t="s">
        <v>137</v>
      </c>
      <c r="D33" s="171" t="s">
        <v>376</v>
      </c>
      <c r="E33" s="200">
        <v>375000.0</v>
      </c>
      <c r="F33" s="112"/>
      <c r="G33" s="45" t="b">
        <v>1</v>
      </c>
      <c r="H33" s="45" t="s">
        <v>516</v>
      </c>
    </row>
    <row r="34">
      <c r="A34" s="47">
        <v>32.0</v>
      </c>
      <c r="B34" s="30" t="s">
        <v>139</v>
      </c>
      <c r="C34" s="47" t="s">
        <v>140</v>
      </c>
      <c r="D34" s="171" t="s">
        <v>421</v>
      </c>
      <c r="E34" s="200">
        <v>374000.0</v>
      </c>
      <c r="F34" s="112"/>
      <c r="G34" s="45" t="b">
        <v>1</v>
      </c>
    </row>
    <row r="35">
      <c r="A35" s="47">
        <v>33.0</v>
      </c>
      <c r="B35" s="30" t="s">
        <v>139</v>
      </c>
      <c r="C35" s="47" t="s">
        <v>142</v>
      </c>
      <c r="D35" s="171" t="s">
        <v>424</v>
      </c>
      <c r="E35" s="200">
        <v>119000.0</v>
      </c>
      <c r="F35" s="112"/>
      <c r="G35" s="45" t="b">
        <v>1</v>
      </c>
    </row>
    <row r="36">
      <c r="A36" s="47">
        <v>34.0</v>
      </c>
      <c r="B36" s="30" t="s">
        <v>139</v>
      </c>
      <c r="C36" s="47" t="s">
        <v>146</v>
      </c>
      <c r="D36" s="171" t="s">
        <v>426</v>
      </c>
      <c r="E36" s="92"/>
      <c r="F36" s="147"/>
      <c r="G36" s="45" t="b">
        <v>1</v>
      </c>
      <c r="H36" s="45" t="s">
        <v>520</v>
      </c>
    </row>
    <row r="37">
      <c r="A37" s="47">
        <v>35.0</v>
      </c>
      <c r="B37" s="30" t="s">
        <v>148</v>
      </c>
      <c r="C37" s="47" t="s">
        <v>149</v>
      </c>
      <c r="D37" s="171" t="s">
        <v>428</v>
      </c>
      <c r="E37" s="200">
        <v>187000.0</v>
      </c>
      <c r="F37" s="112"/>
      <c r="G37" s="45" t="b">
        <v>1</v>
      </c>
    </row>
    <row r="38">
      <c r="A38" s="47">
        <v>36.0</v>
      </c>
      <c r="B38" s="30" t="s">
        <v>156</v>
      </c>
      <c r="C38" s="47" t="s">
        <v>157</v>
      </c>
      <c r="D38" s="171" t="s">
        <v>430</v>
      </c>
      <c r="E38" s="200">
        <v>374000.0</v>
      </c>
      <c r="F38" s="112"/>
      <c r="G38" s="45" t="b">
        <v>1</v>
      </c>
    </row>
    <row r="39">
      <c r="A39" s="47">
        <v>37.0</v>
      </c>
      <c r="B39" s="30" t="s">
        <v>156</v>
      </c>
      <c r="C39" s="47" t="s">
        <v>161</v>
      </c>
      <c r="D39" s="171" t="s">
        <v>432</v>
      </c>
      <c r="E39" s="200">
        <v>374000.0</v>
      </c>
      <c r="F39" s="112"/>
      <c r="G39" s="45" t="b">
        <v>1</v>
      </c>
    </row>
    <row r="40">
      <c r="A40" s="47">
        <v>38.0</v>
      </c>
      <c r="B40" s="30" t="s">
        <v>156</v>
      </c>
      <c r="C40" s="47" t="s">
        <v>305</v>
      </c>
      <c r="D40" s="171" t="s">
        <v>434</v>
      </c>
      <c r="E40" s="200">
        <v>119000.0</v>
      </c>
      <c r="F40" s="112"/>
      <c r="G40" s="45" t="b">
        <v>1</v>
      </c>
    </row>
    <row r="41">
      <c r="A41" s="47">
        <v>39.0</v>
      </c>
      <c r="B41" s="30" t="s">
        <v>156</v>
      </c>
      <c r="C41" s="47" t="s">
        <v>436</v>
      </c>
      <c r="D41" s="171" t="s">
        <v>437</v>
      </c>
      <c r="E41" s="200">
        <v>119000.0</v>
      </c>
      <c r="F41" s="112"/>
      <c r="G41" s="45" t="b">
        <v>1</v>
      </c>
    </row>
    <row r="42">
      <c r="A42" s="47">
        <v>40.0</v>
      </c>
      <c r="B42" s="30" t="s">
        <v>156</v>
      </c>
      <c r="C42" s="47" t="s">
        <v>258</v>
      </c>
      <c r="D42" s="118" t="s">
        <v>361</v>
      </c>
      <c r="E42" s="92"/>
      <c r="F42" s="147"/>
      <c r="G42" s="45" t="b">
        <v>1</v>
      </c>
      <c r="H42" s="45" t="s">
        <v>517</v>
      </c>
    </row>
    <row r="43">
      <c r="A43" s="47">
        <v>41.0</v>
      </c>
      <c r="B43" s="30" t="s">
        <v>171</v>
      </c>
      <c r="C43" s="47" t="s">
        <v>172</v>
      </c>
      <c r="D43" s="171" t="s">
        <v>440</v>
      </c>
      <c r="E43" s="200">
        <v>374000.0</v>
      </c>
      <c r="F43" s="112"/>
      <c r="G43" s="45" t="b">
        <v>1</v>
      </c>
    </row>
    <row r="44">
      <c r="A44" s="47">
        <v>42.0</v>
      </c>
      <c r="B44" s="30" t="s">
        <v>171</v>
      </c>
      <c r="C44" s="47" t="s">
        <v>178</v>
      </c>
      <c r="D44" s="171" t="s">
        <v>442</v>
      </c>
      <c r="E44" s="200">
        <v>374000.0</v>
      </c>
      <c r="F44" s="112"/>
      <c r="G44" s="45" t="b">
        <v>1</v>
      </c>
    </row>
    <row r="45">
      <c r="A45" s="47">
        <v>43.0</v>
      </c>
      <c r="B45" s="30" t="s">
        <v>171</v>
      </c>
      <c r="C45" s="47" t="s">
        <v>180</v>
      </c>
      <c r="D45" s="171" t="s">
        <v>444</v>
      </c>
      <c r="E45" s="200">
        <v>119000.0</v>
      </c>
      <c r="F45" s="112"/>
      <c r="G45" s="45" t="b">
        <v>1</v>
      </c>
      <c r="H45" s="45" t="s">
        <v>516</v>
      </c>
    </row>
    <row r="46">
      <c r="A46" s="47">
        <v>44.0</v>
      </c>
      <c r="B46" s="30" t="s">
        <v>171</v>
      </c>
      <c r="C46" s="47" t="s">
        <v>259</v>
      </c>
      <c r="D46" s="171" t="s">
        <v>402</v>
      </c>
      <c r="E46" s="200">
        <v>119000.0</v>
      </c>
      <c r="F46" s="112"/>
      <c r="G46" s="45" t="b">
        <v>1</v>
      </c>
    </row>
    <row r="47">
      <c r="A47" s="47">
        <v>45.0</v>
      </c>
      <c r="B47" s="30" t="s">
        <v>171</v>
      </c>
      <c r="C47" s="47" t="s">
        <v>184</v>
      </c>
      <c r="D47" s="171" t="s">
        <v>371</v>
      </c>
      <c r="E47" s="92"/>
      <c r="F47" s="147"/>
      <c r="G47" s="45" t="b">
        <v>1</v>
      </c>
      <c r="H47" s="45" t="s">
        <v>512</v>
      </c>
    </row>
    <row r="48">
      <c r="A48" s="47">
        <v>46.0</v>
      </c>
      <c r="B48" s="30" t="s">
        <v>171</v>
      </c>
      <c r="C48" s="47" t="s">
        <v>186</v>
      </c>
      <c r="D48" s="171" t="s">
        <v>447</v>
      </c>
      <c r="E48" s="200">
        <v>374000.0</v>
      </c>
      <c r="F48" s="147"/>
      <c r="G48" s="45" t="b">
        <v>1</v>
      </c>
      <c r="H48" s="45" t="s">
        <v>521</v>
      </c>
    </row>
    <row r="49">
      <c r="A49" s="47">
        <v>47.0</v>
      </c>
      <c r="B49" s="30" t="s">
        <v>171</v>
      </c>
      <c r="C49" s="47" t="s">
        <v>188</v>
      </c>
      <c r="D49" s="171" t="s">
        <v>449</v>
      </c>
      <c r="E49" s="200">
        <v>119000.0</v>
      </c>
      <c r="F49" s="112"/>
      <c r="G49" s="45" t="b">
        <v>1</v>
      </c>
    </row>
    <row r="50">
      <c r="A50" s="47">
        <v>48.0</v>
      </c>
      <c r="B50" s="84" t="s">
        <v>171</v>
      </c>
      <c r="C50" s="47" t="s">
        <v>522</v>
      </c>
      <c r="D50" s="171" t="s">
        <v>451</v>
      </c>
      <c r="E50" s="200">
        <v>306000.0</v>
      </c>
      <c r="G50" s="45" t="b">
        <v>1</v>
      </c>
    </row>
    <row r="51">
      <c r="A51" s="47">
        <v>49.0</v>
      </c>
      <c r="B51" s="30" t="s">
        <v>192</v>
      </c>
      <c r="C51" s="47" t="s">
        <v>193</v>
      </c>
      <c r="D51" s="180" t="s">
        <v>455</v>
      </c>
      <c r="E51" s="200">
        <v>119000.0</v>
      </c>
      <c r="F51" s="112"/>
      <c r="G51" s="45" t="b">
        <v>1</v>
      </c>
    </row>
    <row r="52">
      <c r="A52" s="47">
        <v>50.0</v>
      </c>
      <c r="B52" s="30" t="s">
        <v>192</v>
      </c>
      <c r="C52" s="47" t="s">
        <v>309</v>
      </c>
      <c r="D52" s="180" t="s">
        <v>457</v>
      </c>
      <c r="E52" s="200">
        <v>187000.0</v>
      </c>
      <c r="F52" s="112"/>
      <c r="G52" s="45" t="b">
        <v>1</v>
      </c>
      <c r="H52" s="45" t="s">
        <v>512</v>
      </c>
    </row>
    <row r="53">
      <c r="A53" s="47">
        <v>51.0</v>
      </c>
      <c r="B53" s="30" t="s">
        <v>201</v>
      </c>
      <c r="C53" s="47" t="s">
        <v>202</v>
      </c>
      <c r="D53" s="171" t="s">
        <v>349</v>
      </c>
      <c r="E53" s="92"/>
      <c r="F53" s="147"/>
      <c r="G53" s="45" t="b">
        <v>1</v>
      </c>
      <c r="H53" s="45" t="s">
        <v>512</v>
      </c>
    </row>
    <row r="54">
      <c r="A54" s="47">
        <v>52.0</v>
      </c>
      <c r="B54" s="30" t="s">
        <v>201</v>
      </c>
      <c r="C54" s="47" t="s">
        <v>204</v>
      </c>
      <c r="D54" s="171" t="s">
        <v>459</v>
      </c>
      <c r="E54" s="92"/>
      <c r="F54" s="147"/>
      <c r="G54" s="45" t="b">
        <v>1</v>
      </c>
    </row>
    <row r="55">
      <c r="A55" s="47">
        <v>53.0</v>
      </c>
      <c r="B55" s="30" t="s">
        <v>215</v>
      </c>
      <c r="C55" s="47" t="s">
        <v>216</v>
      </c>
      <c r="D55" s="171" t="s">
        <v>461</v>
      </c>
      <c r="E55" s="200">
        <v>119000.0</v>
      </c>
      <c r="F55" s="112"/>
      <c r="G55" s="45" t="b">
        <v>1</v>
      </c>
    </row>
    <row r="56">
      <c r="A56" s="47">
        <v>54.0</v>
      </c>
      <c r="B56" s="30" t="s">
        <v>215</v>
      </c>
      <c r="C56" s="47" t="s">
        <v>308</v>
      </c>
      <c r="D56" s="171" t="s">
        <v>463</v>
      </c>
      <c r="E56" s="200">
        <v>119000.0</v>
      </c>
      <c r="F56" s="112"/>
      <c r="G56" s="45" t="b">
        <v>1</v>
      </c>
    </row>
    <row r="57">
      <c r="A57" s="47">
        <v>55.0</v>
      </c>
      <c r="B57" s="30" t="s">
        <v>222</v>
      </c>
      <c r="C57" s="47" t="s">
        <v>260</v>
      </c>
      <c r="D57" s="180" t="s">
        <v>430</v>
      </c>
      <c r="E57" s="200">
        <v>374000.0</v>
      </c>
      <c r="F57" s="112"/>
      <c r="G57" s="45" t="b">
        <v>1</v>
      </c>
      <c r="H57" s="45" t="s">
        <v>523</v>
      </c>
    </row>
    <row r="58">
      <c r="A58" s="47">
        <v>56.0</v>
      </c>
      <c r="B58" s="30" t="s">
        <v>227</v>
      </c>
      <c r="C58" s="47" t="s">
        <v>228</v>
      </c>
      <c r="D58" s="171" t="s">
        <v>465</v>
      </c>
      <c r="E58" s="200">
        <v>374000.0</v>
      </c>
      <c r="F58" s="112"/>
      <c r="G58" s="45" t="b">
        <v>1</v>
      </c>
    </row>
    <row r="59">
      <c r="A59" s="47">
        <v>57.0</v>
      </c>
      <c r="B59" s="30" t="s">
        <v>227</v>
      </c>
      <c r="C59" s="47" t="s">
        <v>232</v>
      </c>
      <c r="D59" s="171" t="s">
        <v>467</v>
      </c>
      <c r="E59" s="200">
        <v>119000.0</v>
      </c>
      <c r="F59" s="112"/>
      <c r="G59" s="45" t="b">
        <v>1</v>
      </c>
    </row>
    <row r="60">
      <c r="A60" s="47">
        <v>58.0</v>
      </c>
      <c r="B60" s="30" t="s">
        <v>227</v>
      </c>
      <c r="C60" s="47" t="s">
        <v>234</v>
      </c>
      <c r="D60" s="171" t="s">
        <v>469</v>
      </c>
      <c r="E60" s="200">
        <v>374000.0</v>
      </c>
      <c r="F60" s="112"/>
      <c r="G60" s="45" t="b">
        <v>1</v>
      </c>
    </row>
    <row r="61">
      <c r="A61" s="47">
        <v>59.0</v>
      </c>
      <c r="B61" s="30" t="s">
        <v>227</v>
      </c>
      <c r="C61" s="47" t="s">
        <v>236</v>
      </c>
      <c r="D61" s="171" t="s">
        <v>471</v>
      </c>
      <c r="E61" s="200">
        <v>34000.0</v>
      </c>
      <c r="F61" s="112"/>
      <c r="G61" s="45" t="b">
        <v>1</v>
      </c>
    </row>
    <row r="62">
      <c r="A62" s="47">
        <v>60.0</v>
      </c>
      <c r="B62" s="189" t="s">
        <v>14</v>
      </c>
      <c r="C62" s="97" t="s">
        <v>24</v>
      </c>
      <c r="D62" s="173" t="s">
        <v>476</v>
      </c>
      <c r="E62" s="92"/>
      <c r="F62" s="147"/>
      <c r="G62" s="45" t="b">
        <v>1</v>
      </c>
    </row>
    <row r="63">
      <c r="A63" s="47">
        <v>61.0</v>
      </c>
      <c r="B63" s="189" t="s">
        <v>30</v>
      </c>
      <c r="C63" s="97" t="s">
        <v>38</v>
      </c>
      <c r="D63" s="171" t="s">
        <v>480</v>
      </c>
      <c r="E63" s="92"/>
      <c r="F63" s="147"/>
      <c r="G63" s="45" t="b">
        <v>1</v>
      </c>
    </row>
    <row r="64">
      <c r="A64" s="47">
        <v>62.0</v>
      </c>
      <c r="B64" s="189" t="s">
        <v>30</v>
      </c>
      <c r="C64" s="97" t="s">
        <v>45</v>
      </c>
      <c r="D64" s="171" t="s">
        <v>478</v>
      </c>
      <c r="E64" s="200">
        <v>187000.0</v>
      </c>
      <c r="F64" s="112"/>
      <c r="G64" s="45" t="b">
        <v>1</v>
      </c>
    </row>
    <row r="65">
      <c r="A65" s="47">
        <v>63.0</v>
      </c>
      <c r="B65" s="189" t="s">
        <v>71</v>
      </c>
      <c r="C65" s="97" t="s">
        <v>82</v>
      </c>
      <c r="D65" s="171" t="s">
        <v>484</v>
      </c>
      <c r="E65" s="92"/>
      <c r="F65" s="147"/>
      <c r="G65" s="45" t="b">
        <v>1</v>
      </c>
    </row>
    <row r="66">
      <c r="A66" s="47">
        <v>64.0</v>
      </c>
      <c r="B66" s="189" t="s">
        <v>124</v>
      </c>
      <c r="C66" s="97" t="s">
        <v>129</v>
      </c>
      <c r="D66" s="171" t="s">
        <v>486</v>
      </c>
      <c r="E66" s="200">
        <v>119000.0</v>
      </c>
      <c r="F66" s="112"/>
      <c r="G66" s="45" t="b">
        <v>1</v>
      </c>
    </row>
    <row r="67">
      <c r="A67" s="47">
        <v>65.0</v>
      </c>
      <c r="B67" s="189" t="s">
        <v>148</v>
      </c>
      <c r="C67" s="97" t="s">
        <v>255</v>
      </c>
      <c r="D67" s="171" t="s">
        <v>488</v>
      </c>
      <c r="E67" s="200">
        <v>85000.0</v>
      </c>
      <c r="F67" s="112"/>
      <c r="G67" s="45" t="b">
        <v>1</v>
      </c>
    </row>
    <row r="68">
      <c r="A68" s="47">
        <v>66.0</v>
      </c>
      <c r="B68" s="189" t="s">
        <v>148</v>
      </c>
      <c r="C68" s="97" t="s">
        <v>169</v>
      </c>
      <c r="D68" s="173" t="s">
        <v>490</v>
      </c>
      <c r="E68" s="92"/>
      <c r="F68" s="147"/>
      <c r="G68" s="45" t="b">
        <v>1</v>
      </c>
    </row>
    <row r="69">
      <c r="A69" s="47">
        <v>67.0</v>
      </c>
      <c r="B69" s="189" t="s">
        <v>156</v>
      </c>
      <c r="C69" s="97" t="s">
        <v>167</v>
      </c>
      <c r="D69" s="173" t="s">
        <v>492</v>
      </c>
      <c r="E69" s="92"/>
      <c r="F69" s="147"/>
      <c r="G69" s="45" t="b">
        <v>1</v>
      </c>
    </row>
    <row r="70">
      <c r="A70" s="47">
        <v>68.0</v>
      </c>
      <c r="B70" s="189" t="s">
        <v>171</v>
      </c>
      <c r="C70" s="97" t="s">
        <v>176</v>
      </c>
      <c r="D70" s="171" t="s">
        <v>493</v>
      </c>
      <c r="E70" s="92"/>
      <c r="F70" s="147"/>
      <c r="G70" s="45" t="b">
        <v>1</v>
      </c>
    </row>
    <row r="71">
      <c r="A71" s="47">
        <v>69.0</v>
      </c>
      <c r="B71" s="189" t="s">
        <v>201</v>
      </c>
      <c r="C71" s="97" t="s">
        <v>206</v>
      </c>
      <c r="D71" s="171" t="s">
        <v>495</v>
      </c>
      <c r="E71" s="92"/>
      <c r="F71" s="147"/>
      <c r="G71" s="45" t="b">
        <v>1</v>
      </c>
    </row>
    <row r="72">
      <c r="A72" s="47">
        <v>70.0</v>
      </c>
      <c r="B72" s="189" t="s">
        <v>210</v>
      </c>
      <c r="C72" s="97" t="s">
        <v>213</v>
      </c>
      <c r="D72" s="180" t="s">
        <v>497</v>
      </c>
      <c r="E72" s="200">
        <v>119000.0</v>
      </c>
      <c r="F72" s="112"/>
      <c r="G72" s="45" t="b">
        <v>1</v>
      </c>
    </row>
    <row r="73">
      <c r="A73" s="47">
        <v>71.0</v>
      </c>
      <c r="B73" s="30" t="s">
        <v>84</v>
      </c>
      <c r="C73" s="181" t="s">
        <v>97</v>
      </c>
      <c r="D73" s="171" t="s">
        <v>473</v>
      </c>
      <c r="E73" s="200"/>
      <c r="F73" s="112"/>
      <c r="G73" s="45" t="b">
        <v>1</v>
      </c>
    </row>
    <row r="74">
      <c r="A74" s="45">
        <v>72.0</v>
      </c>
      <c r="B74" s="30" t="s">
        <v>139</v>
      </c>
      <c r="C74" s="181" t="s">
        <v>144</v>
      </c>
      <c r="D74" s="171" t="s">
        <v>473</v>
      </c>
      <c r="E74" s="200"/>
      <c r="F74" s="112"/>
      <c r="G74" s="45" t="b">
        <v>1</v>
      </c>
    </row>
    <row r="75">
      <c r="A75" s="45" t="s">
        <v>524</v>
      </c>
      <c r="E75" s="110">
        <f>SUM(E3:E74)</f>
        <v>11206500</v>
      </c>
      <c r="F75" s="110"/>
    </row>
    <row r="76">
      <c r="E76" s="147"/>
      <c r="F76" s="147"/>
    </row>
    <row r="77">
      <c r="B77" s="45" t="s">
        <v>525</v>
      </c>
      <c r="C77" s="202" t="s">
        <v>526</v>
      </c>
      <c r="D77" s="163" t="s">
        <v>527</v>
      </c>
      <c r="E77" s="112">
        <v>180000.0</v>
      </c>
      <c r="F77" s="112"/>
    </row>
    <row r="78">
      <c r="C78" s="45" t="s">
        <v>528</v>
      </c>
      <c r="E78" s="112">
        <v>3637500.0</v>
      </c>
      <c r="F78" s="112"/>
    </row>
    <row r="79">
      <c r="E79" s="147"/>
      <c r="F79" s="147"/>
    </row>
    <row r="80">
      <c r="E80" s="147"/>
      <c r="F80" s="147"/>
    </row>
    <row r="81">
      <c r="D81" s="45" t="s">
        <v>529</v>
      </c>
      <c r="E81" s="110">
        <f>sum(E75+E77+E78)</f>
        <v>15024000</v>
      </c>
      <c r="F81" s="110"/>
    </row>
    <row r="82">
      <c r="E82" s="147"/>
      <c r="F82" s="147"/>
    </row>
    <row r="83">
      <c r="E83" s="147"/>
      <c r="F83" s="147"/>
    </row>
    <row r="84">
      <c r="E84" s="147"/>
      <c r="F84" s="147"/>
    </row>
    <row r="85">
      <c r="E85" s="147"/>
      <c r="F85" s="147"/>
    </row>
    <row r="86">
      <c r="E86" s="147"/>
      <c r="F86" s="147"/>
    </row>
    <row r="87">
      <c r="E87" s="147"/>
      <c r="F87" s="147"/>
    </row>
    <row r="88">
      <c r="E88" s="147"/>
      <c r="F88" s="147"/>
    </row>
    <row r="89">
      <c r="E89" s="147"/>
      <c r="F89" s="147"/>
    </row>
    <row r="90">
      <c r="E90" s="147"/>
      <c r="F90" s="147"/>
    </row>
    <row r="91">
      <c r="E91" s="147"/>
      <c r="F91" s="147"/>
    </row>
    <row r="92">
      <c r="E92" s="147"/>
      <c r="F92" s="147"/>
    </row>
    <row r="93">
      <c r="E93" s="147"/>
      <c r="F93" s="147"/>
    </row>
    <row r="94">
      <c r="E94" s="147"/>
      <c r="F94" s="147"/>
    </row>
    <row r="95">
      <c r="E95" s="147"/>
      <c r="F95" s="147"/>
    </row>
    <row r="96">
      <c r="E96" s="147"/>
      <c r="F96" s="147"/>
    </row>
    <row r="97">
      <c r="E97" s="147"/>
      <c r="F97" s="147"/>
    </row>
    <row r="98">
      <c r="E98" s="147"/>
      <c r="F98" s="147"/>
    </row>
    <row r="99">
      <c r="E99" s="147"/>
      <c r="F99" s="147"/>
    </row>
    <row r="100">
      <c r="E100" s="147"/>
      <c r="F100" s="147"/>
    </row>
    <row r="101">
      <c r="E101" s="147"/>
      <c r="F101" s="147"/>
    </row>
    <row r="102">
      <c r="E102" s="147"/>
      <c r="F102" s="147"/>
    </row>
    <row r="103">
      <c r="E103" s="147"/>
      <c r="F103" s="147"/>
    </row>
    <row r="104">
      <c r="E104" s="147"/>
      <c r="F104" s="147"/>
    </row>
    <row r="105">
      <c r="E105" s="147"/>
      <c r="F105" s="147"/>
    </row>
    <row r="106">
      <c r="E106" s="147"/>
      <c r="F106" s="147"/>
    </row>
    <row r="107">
      <c r="E107" s="147"/>
      <c r="F107" s="147"/>
    </row>
    <row r="108">
      <c r="E108" s="147"/>
      <c r="F108" s="147"/>
    </row>
    <row r="109">
      <c r="E109" s="147"/>
      <c r="F109" s="147"/>
    </row>
    <row r="110">
      <c r="E110" s="147"/>
      <c r="F110" s="147"/>
    </row>
    <row r="111">
      <c r="E111" s="147"/>
      <c r="F111" s="147"/>
    </row>
    <row r="112">
      <c r="E112" s="147"/>
      <c r="F112" s="147"/>
    </row>
    <row r="113">
      <c r="E113" s="147"/>
      <c r="F113" s="147"/>
    </row>
    <row r="114">
      <c r="E114" s="147"/>
      <c r="F114" s="147"/>
    </row>
    <row r="115">
      <c r="E115" s="147"/>
      <c r="F115" s="147"/>
    </row>
    <row r="116">
      <c r="E116" s="147"/>
      <c r="F116" s="147"/>
    </row>
    <row r="117">
      <c r="E117" s="147"/>
      <c r="F117" s="147"/>
    </row>
    <row r="118">
      <c r="E118" s="147"/>
      <c r="F118" s="147"/>
    </row>
    <row r="119">
      <c r="E119" s="147"/>
      <c r="F119" s="147"/>
    </row>
    <row r="120">
      <c r="E120" s="147"/>
      <c r="F120" s="147"/>
    </row>
    <row r="121">
      <c r="E121" s="147"/>
      <c r="F121" s="147"/>
    </row>
    <row r="122">
      <c r="E122" s="147"/>
      <c r="F122" s="147"/>
    </row>
    <row r="123">
      <c r="E123" s="147"/>
      <c r="F123" s="147"/>
    </row>
    <row r="124">
      <c r="E124" s="147"/>
      <c r="F124" s="147"/>
    </row>
    <row r="125">
      <c r="E125" s="147"/>
      <c r="F125" s="147"/>
    </row>
    <row r="126">
      <c r="E126" s="147"/>
      <c r="F126" s="147"/>
    </row>
    <row r="127">
      <c r="E127" s="147"/>
      <c r="F127" s="147"/>
    </row>
    <row r="128">
      <c r="E128" s="147"/>
      <c r="F128" s="147"/>
    </row>
    <row r="129">
      <c r="E129" s="147"/>
      <c r="F129" s="147"/>
    </row>
    <row r="130">
      <c r="E130" s="147"/>
      <c r="F130" s="147"/>
    </row>
    <row r="131">
      <c r="E131" s="147"/>
      <c r="F131" s="147"/>
    </row>
    <row r="132">
      <c r="E132" s="147"/>
      <c r="F132" s="147"/>
    </row>
    <row r="133">
      <c r="E133" s="147"/>
      <c r="F133" s="147"/>
    </row>
    <row r="134">
      <c r="E134" s="147"/>
      <c r="F134" s="147"/>
    </row>
    <row r="135">
      <c r="E135" s="147"/>
      <c r="F135" s="147"/>
    </row>
    <row r="136">
      <c r="E136" s="147"/>
      <c r="F136" s="147"/>
    </row>
    <row r="137">
      <c r="E137" s="147"/>
      <c r="F137" s="147"/>
    </row>
    <row r="138">
      <c r="E138" s="147"/>
      <c r="F138" s="147"/>
    </row>
    <row r="139">
      <c r="E139" s="147"/>
      <c r="F139" s="147"/>
    </row>
    <row r="140">
      <c r="E140" s="147"/>
      <c r="F140" s="147"/>
    </row>
    <row r="141">
      <c r="E141" s="147"/>
      <c r="F141" s="147"/>
    </row>
    <row r="142">
      <c r="E142" s="147"/>
      <c r="F142" s="147"/>
    </row>
    <row r="143">
      <c r="E143" s="147"/>
      <c r="F143" s="147"/>
    </row>
    <row r="144">
      <c r="E144" s="147"/>
      <c r="F144" s="147"/>
    </row>
    <row r="145">
      <c r="E145" s="147"/>
      <c r="F145" s="147"/>
    </row>
    <row r="146">
      <c r="E146" s="147"/>
      <c r="F146" s="147"/>
    </row>
    <row r="147">
      <c r="E147" s="147"/>
      <c r="F147" s="147"/>
    </row>
    <row r="148">
      <c r="E148" s="147"/>
      <c r="F148" s="147"/>
    </row>
    <row r="149">
      <c r="E149" s="147"/>
      <c r="F149" s="147"/>
    </row>
    <row r="150">
      <c r="E150" s="147"/>
      <c r="F150" s="147"/>
    </row>
    <row r="151">
      <c r="E151" s="147"/>
      <c r="F151" s="147"/>
    </row>
    <row r="152">
      <c r="E152" s="147"/>
      <c r="F152" s="147"/>
    </row>
    <row r="153">
      <c r="E153" s="147"/>
      <c r="F153" s="147"/>
    </row>
    <row r="154">
      <c r="E154" s="147"/>
      <c r="F154" s="147"/>
    </row>
    <row r="155">
      <c r="E155" s="147"/>
      <c r="F155" s="147"/>
    </row>
    <row r="156">
      <c r="E156" s="147"/>
      <c r="F156" s="147"/>
    </row>
    <row r="157">
      <c r="E157" s="147"/>
      <c r="F157" s="147"/>
    </row>
    <row r="158">
      <c r="E158" s="147"/>
      <c r="F158" s="147"/>
    </row>
    <row r="159">
      <c r="E159" s="147"/>
      <c r="F159" s="147"/>
    </row>
    <row r="160">
      <c r="E160" s="147"/>
      <c r="F160" s="147"/>
    </row>
    <row r="161">
      <c r="E161" s="147"/>
      <c r="F161" s="147"/>
    </row>
    <row r="162">
      <c r="E162" s="147"/>
      <c r="F162" s="147"/>
    </row>
    <row r="163">
      <c r="E163" s="147"/>
      <c r="F163" s="147"/>
    </row>
    <row r="164">
      <c r="E164" s="147"/>
      <c r="F164" s="147"/>
    </row>
    <row r="165">
      <c r="E165" s="147"/>
      <c r="F165" s="147"/>
    </row>
    <row r="166">
      <c r="E166" s="147"/>
      <c r="F166" s="147"/>
    </row>
    <row r="167">
      <c r="E167" s="147"/>
      <c r="F167" s="147"/>
    </row>
    <row r="168">
      <c r="E168" s="147"/>
      <c r="F168" s="147"/>
    </row>
    <row r="169">
      <c r="E169" s="147"/>
      <c r="F169" s="147"/>
    </row>
    <row r="170">
      <c r="E170" s="147"/>
      <c r="F170" s="147"/>
    </row>
    <row r="171">
      <c r="E171" s="147"/>
      <c r="F171" s="147"/>
    </row>
    <row r="172">
      <c r="E172" s="147"/>
      <c r="F172" s="147"/>
    </row>
    <row r="173">
      <c r="E173" s="147"/>
      <c r="F173" s="147"/>
    </row>
    <row r="174">
      <c r="E174" s="147"/>
      <c r="F174" s="147"/>
    </row>
    <row r="175">
      <c r="E175" s="147"/>
      <c r="F175" s="147"/>
    </row>
    <row r="176">
      <c r="E176" s="147"/>
      <c r="F176" s="147"/>
    </row>
    <row r="177">
      <c r="E177" s="147"/>
      <c r="F177" s="147"/>
    </row>
    <row r="178">
      <c r="E178" s="147"/>
      <c r="F178" s="147"/>
    </row>
    <row r="179">
      <c r="E179" s="147"/>
      <c r="F179" s="147"/>
    </row>
    <row r="180">
      <c r="E180" s="147"/>
      <c r="F180" s="147"/>
    </row>
    <row r="181">
      <c r="E181" s="147"/>
      <c r="F181" s="147"/>
    </row>
    <row r="182">
      <c r="E182" s="147"/>
      <c r="F182" s="147"/>
    </row>
    <row r="183">
      <c r="E183" s="147"/>
      <c r="F183" s="147"/>
    </row>
    <row r="184">
      <c r="E184" s="147"/>
      <c r="F184" s="147"/>
    </row>
    <row r="185">
      <c r="E185" s="147"/>
      <c r="F185" s="147"/>
    </row>
    <row r="186">
      <c r="E186" s="147"/>
      <c r="F186" s="147"/>
    </row>
    <row r="187">
      <c r="E187" s="147"/>
      <c r="F187" s="147"/>
    </row>
    <row r="188">
      <c r="E188" s="147"/>
      <c r="F188" s="147"/>
    </row>
    <row r="189">
      <c r="E189" s="147"/>
      <c r="F189" s="147"/>
    </row>
    <row r="190">
      <c r="E190" s="147"/>
      <c r="F190" s="147"/>
    </row>
    <row r="191">
      <c r="E191" s="147"/>
      <c r="F191" s="147"/>
    </row>
    <row r="192">
      <c r="E192" s="147"/>
      <c r="F192" s="147"/>
    </row>
    <row r="193">
      <c r="E193" s="147"/>
      <c r="F193" s="147"/>
    </row>
    <row r="194">
      <c r="E194" s="147"/>
      <c r="F194" s="147"/>
    </row>
    <row r="195">
      <c r="E195" s="147"/>
      <c r="F195" s="147"/>
    </row>
    <row r="196">
      <c r="E196" s="147"/>
      <c r="F196" s="147"/>
    </row>
    <row r="197">
      <c r="E197" s="147"/>
      <c r="F197" s="147"/>
    </row>
    <row r="198">
      <c r="E198" s="147"/>
      <c r="F198" s="147"/>
    </row>
    <row r="199">
      <c r="E199" s="147"/>
      <c r="F199" s="147"/>
    </row>
    <row r="200">
      <c r="E200" s="147"/>
      <c r="F200" s="147"/>
    </row>
    <row r="201">
      <c r="E201" s="147"/>
      <c r="F201" s="147"/>
    </row>
    <row r="202">
      <c r="E202" s="147"/>
      <c r="F202" s="147"/>
    </row>
    <row r="203">
      <c r="E203" s="147"/>
      <c r="F203" s="147"/>
    </row>
    <row r="204">
      <c r="E204" s="147"/>
      <c r="F204" s="147"/>
    </row>
    <row r="205">
      <c r="E205" s="147"/>
      <c r="F205" s="147"/>
    </row>
    <row r="206">
      <c r="E206" s="147"/>
      <c r="F206" s="147"/>
    </row>
    <row r="207">
      <c r="E207" s="147"/>
      <c r="F207" s="147"/>
    </row>
    <row r="208">
      <c r="E208" s="147"/>
      <c r="F208" s="147"/>
    </row>
    <row r="209">
      <c r="E209" s="147"/>
      <c r="F209" s="147"/>
    </row>
    <row r="210">
      <c r="E210" s="147"/>
      <c r="F210" s="147"/>
    </row>
    <row r="211">
      <c r="E211" s="147"/>
      <c r="F211" s="147"/>
    </row>
    <row r="212">
      <c r="E212" s="147"/>
      <c r="F212" s="147"/>
    </row>
    <row r="213">
      <c r="E213" s="147"/>
      <c r="F213" s="147"/>
    </row>
    <row r="214">
      <c r="E214" s="147"/>
      <c r="F214" s="147"/>
    </row>
    <row r="215">
      <c r="E215" s="147"/>
      <c r="F215" s="147"/>
    </row>
    <row r="216">
      <c r="E216" s="147"/>
      <c r="F216" s="147"/>
    </row>
    <row r="217">
      <c r="E217" s="147"/>
      <c r="F217" s="147"/>
    </row>
    <row r="218">
      <c r="E218" s="147"/>
      <c r="F218" s="147"/>
    </row>
    <row r="219">
      <c r="E219" s="147"/>
      <c r="F219" s="147"/>
    </row>
    <row r="220">
      <c r="E220" s="147"/>
      <c r="F220" s="147"/>
    </row>
    <row r="221">
      <c r="E221" s="147"/>
      <c r="F221" s="147"/>
    </row>
    <row r="222">
      <c r="E222" s="147"/>
      <c r="F222" s="147"/>
    </row>
    <row r="223">
      <c r="E223" s="147"/>
      <c r="F223" s="147"/>
    </row>
    <row r="224">
      <c r="E224" s="147"/>
      <c r="F224" s="147"/>
    </row>
    <row r="225">
      <c r="E225" s="147"/>
      <c r="F225" s="147"/>
    </row>
    <row r="226">
      <c r="E226" s="147"/>
      <c r="F226" s="147"/>
    </row>
    <row r="227">
      <c r="E227" s="147"/>
      <c r="F227" s="147"/>
    </row>
    <row r="228">
      <c r="E228" s="147"/>
      <c r="F228" s="147"/>
    </row>
    <row r="229">
      <c r="E229" s="147"/>
      <c r="F229" s="147"/>
    </row>
    <row r="230">
      <c r="E230" s="147"/>
      <c r="F230" s="147"/>
    </row>
    <row r="231">
      <c r="E231" s="147"/>
      <c r="F231" s="147"/>
    </row>
    <row r="232">
      <c r="E232" s="147"/>
      <c r="F232" s="147"/>
    </row>
    <row r="233">
      <c r="E233" s="147"/>
      <c r="F233" s="147"/>
    </row>
    <row r="234">
      <c r="E234" s="147"/>
      <c r="F234" s="147"/>
    </row>
    <row r="235">
      <c r="E235" s="147"/>
      <c r="F235" s="147"/>
    </row>
    <row r="236">
      <c r="E236" s="147"/>
      <c r="F236" s="147"/>
    </row>
    <row r="237">
      <c r="E237" s="147"/>
      <c r="F237" s="147"/>
    </row>
    <row r="238">
      <c r="E238" s="147"/>
      <c r="F238" s="147"/>
    </row>
    <row r="239">
      <c r="E239" s="147"/>
      <c r="F239" s="147"/>
    </row>
    <row r="240">
      <c r="E240" s="147"/>
      <c r="F240" s="147"/>
    </row>
    <row r="241">
      <c r="E241" s="147"/>
      <c r="F241" s="147"/>
    </row>
    <row r="242">
      <c r="E242" s="147"/>
      <c r="F242" s="147"/>
    </row>
    <row r="243">
      <c r="E243" s="147"/>
      <c r="F243" s="147"/>
    </row>
    <row r="244">
      <c r="E244" s="147"/>
      <c r="F244" s="147"/>
    </row>
    <row r="245">
      <c r="E245" s="147"/>
      <c r="F245" s="147"/>
    </row>
    <row r="246">
      <c r="E246" s="147"/>
      <c r="F246" s="147"/>
    </row>
    <row r="247">
      <c r="E247" s="147"/>
      <c r="F247" s="147"/>
    </row>
    <row r="248">
      <c r="E248" s="147"/>
      <c r="F248" s="147"/>
    </row>
    <row r="249">
      <c r="E249" s="147"/>
      <c r="F249" s="147"/>
    </row>
    <row r="250">
      <c r="E250" s="147"/>
      <c r="F250" s="147"/>
    </row>
    <row r="251">
      <c r="E251" s="147"/>
      <c r="F251" s="147"/>
    </row>
    <row r="252">
      <c r="E252" s="147"/>
      <c r="F252" s="147"/>
    </row>
    <row r="253">
      <c r="E253" s="147"/>
      <c r="F253" s="147"/>
    </row>
    <row r="254">
      <c r="E254" s="147"/>
      <c r="F254" s="147"/>
    </row>
    <row r="255">
      <c r="E255" s="147"/>
      <c r="F255" s="147"/>
    </row>
    <row r="256">
      <c r="E256" s="147"/>
      <c r="F256" s="147"/>
    </row>
    <row r="257">
      <c r="E257" s="147"/>
      <c r="F257" s="147"/>
    </row>
    <row r="258">
      <c r="E258" s="147"/>
      <c r="F258" s="147"/>
    </row>
    <row r="259">
      <c r="E259" s="147"/>
      <c r="F259" s="147"/>
    </row>
    <row r="260">
      <c r="E260" s="147"/>
      <c r="F260" s="147"/>
    </row>
    <row r="261">
      <c r="E261" s="147"/>
      <c r="F261" s="147"/>
    </row>
    <row r="262">
      <c r="E262" s="147"/>
      <c r="F262" s="147"/>
    </row>
    <row r="263">
      <c r="E263" s="147"/>
      <c r="F263" s="147"/>
    </row>
    <row r="264">
      <c r="E264" s="147"/>
      <c r="F264" s="147"/>
    </row>
    <row r="265">
      <c r="E265" s="147"/>
      <c r="F265" s="147"/>
    </row>
    <row r="266">
      <c r="E266" s="147"/>
      <c r="F266" s="147"/>
    </row>
    <row r="267">
      <c r="E267" s="147"/>
      <c r="F267" s="147"/>
    </row>
    <row r="268">
      <c r="E268" s="147"/>
      <c r="F268" s="147"/>
    </row>
    <row r="269">
      <c r="E269" s="147"/>
      <c r="F269" s="147"/>
    </row>
    <row r="270">
      <c r="E270" s="147"/>
      <c r="F270" s="147"/>
    </row>
    <row r="271">
      <c r="E271" s="147"/>
      <c r="F271" s="147"/>
    </row>
    <row r="272">
      <c r="E272" s="147"/>
      <c r="F272" s="147"/>
    </row>
    <row r="273">
      <c r="E273" s="147"/>
      <c r="F273" s="147"/>
    </row>
    <row r="274">
      <c r="E274" s="147"/>
      <c r="F274" s="147"/>
    </row>
    <row r="275">
      <c r="E275" s="147"/>
      <c r="F275" s="147"/>
    </row>
    <row r="276">
      <c r="E276" s="147"/>
      <c r="F276" s="147"/>
    </row>
    <row r="277">
      <c r="E277" s="147"/>
      <c r="F277" s="147"/>
    </row>
    <row r="278">
      <c r="E278" s="147"/>
      <c r="F278" s="147"/>
    </row>
    <row r="279">
      <c r="E279" s="147"/>
      <c r="F279" s="147"/>
    </row>
    <row r="280">
      <c r="E280" s="147"/>
      <c r="F280" s="147"/>
    </row>
    <row r="281">
      <c r="E281" s="147"/>
      <c r="F281" s="147"/>
    </row>
    <row r="282">
      <c r="E282" s="147"/>
      <c r="F282" s="147"/>
    </row>
    <row r="283">
      <c r="E283" s="147"/>
      <c r="F283" s="147"/>
    </row>
    <row r="284">
      <c r="E284" s="147"/>
      <c r="F284" s="147"/>
    </row>
    <row r="285">
      <c r="E285" s="147"/>
      <c r="F285" s="147"/>
    </row>
    <row r="286">
      <c r="E286" s="147"/>
      <c r="F286" s="147"/>
    </row>
    <row r="287">
      <c r="E287" s="147"/>
      <c r="F287" s="147"/>
    </row>
    <row r="288">
      <c r="E288" s="147"/>
      <c r="F288" s="147"/>
    </row>
    <row r="289">
      <c r="E289" s="147"/>
      <c r="F289" s="147"/>
    </row>
    <row r="290">
      <c r="E290" s="147"/>
      <c r="F290" s="147"/>
    </row>
    <row r="291">
      <c r="E291" s="147"/>
      <c r="F291" s="147"/>
    </row>
    <row r="292">
      <c r="E292" s="147"/>
      <c r="F292" s="147"/>
    </row>
    <row r="293">
      <c r="E293" s="147"/>
      <c r="F293" s="147"/>
    </row>
    <row r="294">
      <c r="E294" s="147"/>
      <c r="F294" s="147"/>
    </row>
    <row r="295">
      <c r="E295" s="147"/>
      <c r="F295" s="147"/>
    </row>
    <row r="296">
      <c r="E296" s="147"/>
      <c r="F296" s="147"/>
    </row>
    <row r="297">
      <c r="E297" s="147"/>
      <c r="F297" s="147"/>
    </row>
    <row r="298">
      <c r="E298" s="147"/>
      <c r="F298" s="147"/>
    </row>
    <row r="299">
      <c r="E299" s="147"/>
      <c r="F299" s="147"/>
    </row>
    <row r="300">
      <c r="E300" s="147"/>
      <c r="F300" s="147"/>
    </row>
    <row r="301">
      <c r="E301" s="147"/>
      <c r="F301" s="147"/>
    </row>
    <row r="302">
      <c r="E302" s="147"/>
      <c r="F302" s="147"/>
    </row>
    <row r="303">
      <c r="E303" s="147"/>
      <c r="F303" s="147"/>
    </row>
    <row r="304">
      <c r="E304" s="147"/>
      <c r="F304" s="147"/>
    </row>
    <row r="305">
      <c r="E305" s="147"/>
      <c r="F305" s="147"/>
    </row>
    <row r="306">
      <c r="E306" s="147"/>
      <c r="F306" s="147"/>
    </row>
    <row r="307">
      <c r="E307" s="147"/>
      <c r="F307" s="147"/>
    </row>
    <row r="308">
      <c r="E308" s="147"/>
      <c r="F308" s="147"/>
    </row>
    <row r="309">
      <c r="E309" s="147"/>
      <c r="F309" s="147"/>
    </row>
    <row r="310">
      <c r="E310" s="147"/>
      <c r="F310" s="147"/>
    </row>
    <row r="311">
      <c r="E311" s="147"/>
      <c r="F311" s="147"/>
    </row>
    <row r="312">
      <c r="E312" s="147"/>
      <c r="F312" s="147"/>
    </row>
    <row r="313">
      <c r="E313" s="147"/>
      <c r="F313" s="147"/>
    </row>
    <row r="314">
      <c r="E314" s="147"/>
      <c r="F314" s="147"/>
    </row>
    <row r="315">
      <c r="E315" s="147"/>
      <c r="F315" s="147"/>
    </row>
    <row r="316">
      <c r="E316" s="147"/>
      <c r="F316" s="147"/>
    </row>
    <row r="317">
      <c r="E317" s="147"/>
      <c r="F317" s="147"/>
    </row>
    <row r="318">
      <c r="E318" s="147"/>
      <c r="F318" s="147"/>
    </row>
    <row r="319">
      <c r="E319" s="147"/>
      <c r="F319" s="147"/>
    </row>
    <row r="320">
      <c r="E320" s="147"/>
      <c r="F320" s="147"/>
    </row>
    <row r="321">
      <c r="E321" s="147"/>
      <c r="F321" s="147"/>
    </row>
    <row r="322">
      <c r="E322" s="147"/>
      <c r="F322" s="147"/>
    </row>
    <row r="323">
      <c r="E323" s="147"/>
      <c r="F323" s="147"/>
    </row>
    <row r="324">
      <c r="E324" s="147"/>
      <c r="F324" s="147"/>
    </row>
    <row r="325">
      <c r="E325" s="147"/>
      <c r="F325" s="147"/>
    </row>
    <row r="326">
      <c r="E326" s="147"/>
      <c r="F326" s="147"/>
    </row>
    <row r="327">
      <c r="E327" s="147"/>
      <c r="F327" s="147"/>
    </row>
    <row r="328">
      <c r="E328" s="147"/>
      <c r="F328" s="147"/>
    </row>
    <row r="329">
      <c r="E329" s="147"/>
      <c r="F329" s="147"/>
    </row>
    <row r="330">
      <c r="E330" s="147"/>
      <c r="F330" s="147"/>
    </row>
    <row r="331">
      <c r="E331" s="147"/>
      <c r="F331" s="147"/>
    </row>
    <row r="332">
      <c r="E332" s="147"/>
      <c r="F332" s="147"/>
    </row>
    <row r="333">
      <c r="E333" s="147"/>
      <c r="F333" s="147"/>
    </row>
    <row r="334">
      <c r="E334" s="147"/>
      <c r="F334" s="147"/>
    </row>
    <row r="335">
      <c r="E335" s="147"/>
      <c r="F335" s="147"/>
    </row>
    <row r="336">
      <c r="E336" s="147"/>
      <c r="F336" s="147"/>
    </row>
    <row r="337">
      <c r="E337" s="147"/>
      <c r="F337" s="147"/>
    </row>
    <row r="338">
      <c r="E338" s="147"/>
      <c r="F338" s="147"/>
    </row>
    <row r="339">
      <c r="E339" s="147"/>
      <c r="F339" s="147"/>
    </row>
    <row r="340">
      <c r="E340" s="147"/>
      <c r="F340" s="147"/>
    </row>
    <row r="341">
      <c r="E341" s="147"/>
      <c r="F341" s="147"/>
    </row>
    <row r="342">
      <c r="E342" s="147"/>
      <c r="F342" s="147"/>
    </row>
    <row r="343">
      <c r="E343" s="147"/>
      <c r="F343" s="147"/>
    </row>
    <row r="344">
      <c r="E344" s="147"/>
      <c r="F344" s="147"/>
    </row>
    <row r="345">
      <c r="E345" s="147"/>
      <c r="F345" s="147"/>
    </row>
    <row r="346">
      <c r="E346" s="147"/>
      <c r="F346" s="147"/>
    </row>
    <row r="347">
      <c r="E347" s="147"/>
      <c r="F347" s="147"/>
    </row>
    <row r="348">
      <c r="E348" s="147"/>
      <c r="F348" s="147"/>
    </row>
    <row r="349">
      <c r="E349" s="147"/>
      <c r="F349" s="147"/>
    </row>
    <row r="350">
      <c r="E350" s="147"/>
      <c r="F350" s="147"/>
    </row>
    <row r="351">
      <c r="E351" s="147"/>
      <c r="F351" s="147"/>
    </row>
    <row r="352">
      <c r="E352" s="147"/>
      <c r="F352" s="147"/>
    </row>
    <row r="353">
      <c r="E353" s="147"/>
      <c r="F353" s="147"/>
    </row>
    <row r="354">
      <c r="E354" s="147"/>
      <c r="F354" s="147"/>
    </row>
    <row r="355">
      <c r="E355" s="147"/>
      <c r="F355" s="147"/>
    </row>
    <row r="356">
      <c r="E356" s="147"/>
      <c r="F356" s="147"/>
    </row>
    <row r="357">
      <c r="E357" s="147"/>
      <c r="F357" s="147"/>
    </row>
    <row r="358">
      <c r="E358" s="147"/>
      <c r="F358" s="147"/>
    </row>
    <row r="359">
      <c r="E359" s="147"/>
      <c r="F359" s="147"/>
    </row>
    <row r="360">
      <c r="E360" s="147"/>
      <c r="F360" s="147"/>
    </row>
    <row r="361">
      <c r="E361" s="147"/>
      <c r="F361" s="147"/>
    </row>
    <row r="362">
      <c r="E362" s="147"/>
      <c r="F362" s="147"/>
    </row>
    <row r="363">
      <c r="E363" s="147"/>
      <c r="F363" s="147"/>
    </row>
    <row r="364">
      <c r="E364" s="147"/>
      <c r="F364" s="147"/>
    </row>
    <row r="365">
      <c r="E365" s="147"/>
      <c r="F365" s="147"/>
    </row>
    <row r="366">
      <c r="E366" s="147"/>
      <c r="F366" s="147"/>
    </row>
    <row r="367">
      <c r="E367" s="147"/>
      <c r="F367" s="147"/>
    </row>
    <row r="368">
      <c r="E368" s="147"/>
      <c r="F368" s="147"/>
    </row>
    <row r="369">
      <c r="E369" s="147"/>
      <c r="F369" s="147"/>
    </row>
    <row r="370">
      <c r="E370" s="147"/>
      <c r="F370" s="147"/>
    </row>
    <row r="371">
      <c r="E371" s="147"/>
      <c r="F371" s="147"/>
    </row>
    <row r="372">
      <c r="E372" s="147"/>
      <c r="F372" s="147"/>
    </row>
    <row r="373">
      <c r="E373" s="147"/>
      <c r="F373" s="147"/>
    </row>
    <row r="374">
      <c r="E374" s="147"/>
      <c r="F374" s="147"/>
    </row>
    <row r="375">
      <c r="E375" s="147"/>
      <c r="F375" s="147"/>
    </row>
    <row r="376">
      <c r="E376" s="147"/>
      <c r="F376" s="147"/>
    </row>
    <row r="377">
      <c r="E377" s="147"/>
      <c r="F377" s="147"/>
    </row>
    <row r="378">
      <c r="E378" s="147"/>
      <c r="F378" s="147"/>
    </row>
    <row r="379">
      <c r="E379" s="147"/>
      <c r="F379" s="147"/>
    </row>
    <row r="380">
      <c r="E380" s="147"/>
      <c r="F380" s="147"/>
    </row>
    <row r="381">
      <c r="E381" s="147"/>
      <c r="F381" s="147"/>
    </row>
    <row r="382">
      <c r="E382" s="147"/>
      <c r="F382" s="147"/>
    </row>
    <row r="383">
      <c r="E383" s="147"/>
      <c r="F383" s="147"/>
    </row>
    <row r="384">
      <c r="E384" s="147"/>
      <c r="F384" s="147"/>
    </row>
    <row r="385">
      <c r="E385" s="147"/>
      <c r="F385" s="147"/>
    </row>
    <row r="386">
      <c r="E386" s="147"/>
      <c r="F386" s="147"/>
    </row>
    <row r="387">
      <c r="E387" s="147"/>
      <c r="F387" s="147"/>
    </row>
    <row r="388">
      <c r="E388" s="147"/>
      <c r="F388" s="147"/>
    </row>
    <row r="389">
      <c r="E389" s="147"/>
      <c r="F389" s="147"/>
    </row>
    <row r="390">
      <c r="E390" s="147"/>
      <c r="F390" s="147"/>
    </row>
    <row r="391">
      <c r="E391" s="147"/>
      <c r="F391" s="147"/>
    </row>
    <row r="392">
      <c r="E392" s="147"/>
      <c r="F392" s="147"/>
    </row>
    <row r="393">
      <c r="E393" s="147"/>
      <c r="F393" s="147"/>
    </row>
    <row r="394">
      <c r="E394" s="147"/>
      <c r="F394" s="147"/>
    </row>
    <row r="395">
      <c r="E395" s="147"/>
      <c r="F395" s="147"/>
    </row>
    <row r="396">
      <c r="E396" s="147"/>
      <c r="F396" s="147"/>
    </row>
    <row r="397">
      <c r="E397" s="147"/>
      <c r="F397" s="147"/>
    </row>
    <row r="398">
      <c r="E398" s="147"/>
      <c r="F398" s="147"/>
    </row>
    <row r="399">
      <c r="E399" s="147"/>
      <c r="F399" s="147"/>
    </row>
    <row r="400">
      <c r="E400" s="147"/>
      <c r="F400" s="147"/>
    </row>
    <row r="401">
      <c r="E401" s="147"/>
      <c r="F401" s="147"/>
    </row>
    <row r="402">
      <c r="E402" s="147"/>
      <c r="F402" s="147"/>
    </row>
    <row r="403">
      <c r="E403" s="147"/>
      <c r="F403" s="147"/>
    </row>
    <row r="404">
      <c r="E404" s="147"/>
      <c r="F404" s="147"/>
    </row>
    <row r="405">
      <c r="E405" s="147"/>
      <c r="F405" s="147"/>
    </row>
    <row r="406">
      <c r="E406" s="147"/>
      <c r="F406" s="147"/>
    </row>
    <row r="407">
      <c r="E407" s="147"/>
      <c r="F407" s="147"/>
    </row>
    <row r="408">
      <c r="E408" s="147"/>
      <c r="F408" s="147"/>
    </row>
    <row r="409">
      <c r="E409" s="147"/>
      <c r="F409" s="147"/>
    </row>
    <row r="410">
      <c r="E410" s="147"/>
      <c r="F410" s="147"/>
    </row>
    <row r="411">
      <c r="E411" s="147"/>
      <c r="F411" s="147"/>
    </row>
    <row r="412">
      <c r="E412" s="147"/>
      <c r="F412" s="147"/>
    </row>
    <row r="413">
      <c r="E413" s="147"/>
      <c r="F413" s="147"/>
    </row>
    <row r="414">
      <c r="E414" s="147"/>
      <c r="F414" s="147"/>
    </row>
    <row r="415">
      <c r="E415" s="147"/>
      <c r="F415" s="147"/>
    </row>
    <row r="416">
      <c r="E416" s="147"/>
      <c r="F416" s="147"/>
    </row>
    <row r="417">
      <c r="E417" s="147"/>
      <c r="F417" s="147"/>
    </row>
    <row r="418">
      <c r="E418" s="147"/>
      <c r="F418" s="147"/>
    </row>
    <row r="419">
      <c r="E419" s="147"/>
      <c r="F419" s="147"/>
    </row>
    <row r="420">
      <c r="E420" s="147"/>
      <c r="F420" s="147"/>
    </row>
    <row r="421">
      <c r="E421" s="147"/>
      <c r="F421" s="147"/>
    </row>
    <row r="422">
      <c r="E422" s="147"/>
      <c r="F422" s="147"/>
    </row>
    <row r="423">
      <c r="E423" s="147"/>
      <c r="F423" s="147"/>
    </row>
    <row r="424">
      <c r="E424" s="147"/>
      <c r="F424" s="147"/>
    </row>
    <row r="425">
      <c r="E425" s="147"/>
      <c r="F425" s="147"/>
    </row>
    <row r="426">
      <c r="E426" s="147"/>
      <c r="F426" s="147"/>
    </row>
    <row r="427">
      <c r="E427" s="147"/>
      <c r="F427" s="147"/>
    </row>
    <row r="428">
      <c r="E428" s="147"/>
      <c r="F428" s="147"/>
    </row>
    <row r="429">
      <c r="E429" s="147"/>
      <c r="F429" s="147"/>
    </row>
    <row r="430">
      <c r="E430" s="147"/>
      <c r="F430" s="147"/>
    </row>
    <row r="431">
      <c r="E431" s="147"/>
      <c r="F431" s="147"/>
    </row>
    <row r="432">
      <c r="E432" s="147"/>
      <c r="F432" s="147"/>
    </row>
    <row r="433">
      <c r="E433" s="147"/>
      <c r="F433" s="147"/>
    </row>
    <row r="434">
      <c r="E434" s="147"/>
      <c r="F434" s="147"/>
    </row>
    <row r="435">
      <c r="E435" s="147"/>
      <c r="F435" s="147"/>
    </row>
    <row r="436">
      <c r="E436" s="147"/>
      <c r="F436" s="147"/>
    </row>
    <row r="437">
      <c r="E437" s="147"/>
      <c r="F437" s="147"/>
    </row>
    <row r="438">
      <c r="E438" s="147"/>
      <c r="F438" s="147"/>
    </row>
    <row r="439">
      <c r="E439" s="147"/>
      <c r="F439" s="147"/>
    </row>
    <row r="440">
      <c r="E440" s="147"/>
      <c r="F440" s="147"/>
    </row>
    <row r="441">
      <c r="E441" s="147"/>
      <c r="F441" s="147"/>
    </row>
    <row r="442">
      <c r="E442" s="147"/>
      <c r="F442" s="147"/>
    </row>
    <row r="443">
      <c r="E443" s="147"/>
      <c r="F443" s="147"/>
    </row>
    <row r="444">
      <c r="E444" s="147"/>
      <c r="F444" s="147"/>
    </row>
    <row r="445">
      <c r="E445" s="147"/>
      <c r="F445" s="147"/>
    </row>
    <row r="446">
      <c r="E446" s="147"/>
      <c r="F446" s="147"/>
    </row>
    <row r="447">
      <c r="E447" s="147"/>
      <c r="F447" s="147"/>
    </row>
    <row r="448">
      <c r="E448" s="147"/>
      <c r="F448" s="147"/>
    </row>
    <row r="449">
      <c r="E449" s="147"/>
      <c r="F449" s="147"/>
    </row>
    <row r="450">
      <c r="E450" s="147"/>
      <c r="F450" s="147"/>
    </row>
    <row r="451">
      <c r="E451" s="147"/>
      <c r="F451" s="147"/>
    </row>
    <row r="452">
      <c r="E452" s="147"/>
      <c r="F452" s="147"/>
    </row>
    <row r="453">
      <c r="E453" s="147"/>
      <c r="F453" s="147"/>
    </row>
    <row r="454">
      <c r="E454" s="147"/>
      <c r="F454" s="147"/>
    </row>
    <row r="455">
      <c r="E455" s="147"/>
      <c r="F455" s="147"/>
    </row>
    <row r="456">
      <c r="E456" s="147"/>
      <c r="F456" s="147"/>
    </row>
    <row r="457">
      <c r="E457" s="147"/>
      <c r="F457" s="147"/>
    </row>
    <row r="458">
      <c r="E458" s="147"/>
      <c r="F458" s="147"/>
    </row>
    <row r="459">
      <c r="E459" s="147"/>
      <c r="F459" s="147"/>
    </row>
    <row r="460">
      <c r="E460" s="147"/>
      <c r="F460" s="147"/>
    </row>
    <row r="461">
      <c r="E461" s="147"/>
      <c r="F461" s="147"/>
    </row>
    <row r="462">
      <c r="E462" s="147"/>
      <c r="F462" s="147"/>
    </row>
    <row r="463">
      <c r="E463" s="147"/>
      <c r="F463" s="147"/>
    </row>
    <row r="464">
      <c r="E464" s="147"/>
      <c r="F464" s="147"/>
    </row>
    <row r="465">
      <c r="E465" s="147"/>
      <c r="F465" s="147"/>
    </row>
    <row r="466">
      <c r="E466" s="147"/>
      <c r="F466" s="147"/>
    </row>
    <row r="467">
      <c r="E467" s="147"/>
      <c r="F467" s="147"/>
    </row>
    <row r="468">
      <c r="E468" s="147"/>
      <c r="F468" s="147"/>
    </row>
    <row r="469">
      <c r="E469" s="147"/>
      <c r="F469" s="147"/>
    </row>
    <row r="470">
      <c r="E470" s="147"/>
      <c r="F470" s="147"/>
    </row>
    <row r="471">
      <c r="E471" s="147"/>
      <c r="F471" s="147"/>
    </row>
    <row r="472">
      <c r="E472" s="147"/>
      <c r="F472" s="147"/>
    </row>
    <row r="473">
      <c r="E473" s="147"/>
      <c r="F473" s="147"/>
    </row>
    <row r="474">
      <c r="E474" s="147"/>
      <c r="F474" s="147"/>
    </row>
    <row r="475">
      <c r="E475" s="147"/>
      <c r="F475" s="147"/>
    </row>
    <row r="476">
      <c r="E476" s="147"/>
      <c r="F476" s="147"/>
    </row>
    <row r="477">
      <c r="E477" s="147"/>
      <c r="F477" s="147"/>
    </row>
    <row r="478">
      <c r="E478" s="147"/>
      <c r="F478" s="147"/>
    </row>
    <row r="479">
      <c r="E479" s="147"/>
      <c r="F479" s="147"/>
    </row>
    <row r="480">
      <c r="E480" s="147"/>
      <c r="F480" s="147"/>
    </row>
    <row r="481">
      <c r="E481" s="147"/>
      <c r="F481" s="147"/>
    </row>
    <row r="482">
      <c r="E482" s="147"/>
      <c r="F482" s="147"/>
    </row>
    <row r="483">
      <c r="E483" s="147"/>
      <c r="F483" s="147"/>
    </row>
    <row r="484">
      <c r="E484" s="147"/>
      <c r="F484" s="147"/>
    </row>
    <row r="485">
      <c r="E485" s="147"/>
      <c r="F485" s="147"/>
    </row>
    <row r="486">
      <c r="E486" s="147"/>
      <c r="F486" s="147"/>
    </row>
    <row r="487">
      <c r="E487" s="147"/>
      <c r="F487" s="147"/>
    </row>
    <row r="488">
      <c r="E488" s="147"/>
      <c r="F488" s="147"/>
    </row>
    <row r="489">
      <c r="E489" s="147"/>
      <c r="F489" s="147"/>
    </row>
    <row r="490">
      <c r="E490" s="147"/>
      <c r="F490" s="147"/>
    </row>
    <row r="491">
      <c r="E491" s="147"/>
      <c r="F491" s="147"/>
    </row>
    <row r="492">
      <c r="E492" s="147"/>
      <c r="F492" s="147"/>
    </row>
    <row r="493">
      <c r="E493" s="147"/>
      <c r="F493" s="147"/>
    </row>
    <row r="494">
      <c r="E494" s="147"/>
      <c r="F494" s="147"/>
    </row>
    <row r="495">
      <c r="E495" s="147"/>
      <c r="F495" s="147"/>
    </row>
    <row r="496">
      <c r="E496" s="147"/>
      <c r="F496" s="147"/>
    </row>
    <row r="497">
      <c r="E497" s="147"/>
      <c r="F497" s="147"/>
    </row>
    <row r="498">
      <c r="E498" s="147"/>
      <c r="F498" s="147"/>
    </row>
    <row r="499">
      <c r="E499" s="147"/>
      <c r="F499" s="147"/>
    </row>
    <row r="500">
      <c r="E500" s="147"/>
      <c r="F500" s="147"/>
    </row>
    <row r="501">
      <c r="E501" s="147"/>
      <c r="F501" s="147"/>
    </row>
    <row r="502">
      <c r="E502" s="147"/>
      <c r="F502" s="147"/>
    </row>
    <row r="503">
      <c r="E503" s="147"/>
      <c r="F503" s="147"/>
    </row>
    <row r="504">
      <c r="E504" s="147"/>
      <c r="F504" s="147"/>
    </row>
    <row r="505">
      <c r="E505" s="147"/>
      <c r="F505" s="147"/>
    </row>
    <row r="506">
      <c r="E506" s="147"/>
      <c r="F506" s="147"/>
    </row>
    <row r="507">
      <c r="E507" s="147"/>
      <c r="F507" s="147"/>
    </row>
    <row r="508">
      <c r="E508" s="147"/>
      <c r="F508" s="147"/>
    </row>
    <row r="509">
      <c r="E509" s="147"/>
      <c r="F509" s="147"/>
    </row>
    <row r="510">
      <c r="E510" s="147"/>
      <c r="F510" s="147"/>
    </row>
    <row r="511">
      <c r="E511" s="147"/>
      <c r="F511" s="147"/>
    </row>
    <row r="512">
      <c r="E512" s="147"/>
      <c r="F512" s="147"/>
    </row>
    <row r="513">
      <c r="E513" s="147"/>
      <c r="F513" s="147"/>
    </row>
    <row r="514">
      <c r="E514" s="147"/>
      <c r="F514" s="147"/>
    </row>
    <row r="515">
      <c r="E515" s="147"/>
      <c r="F515" s="147"/>
    </row>
    <row r="516">
      <c r="E516" s="147"/>
      <c r="F516" s="147"/>
    </row>
    <row r="517">
      <c r="E517" s="147"/>
      <c r="F517" s="147"/>
    </row>
    <row r="518">
      <c r="E518" s="147"/>
      <c r="F518" s="147"/>
    </row>
    <row r="519">
      <c r="E519" s="147"/>
      <c r="F519" s="147"/>
    </row>
    <row r="520">
      <c r="E520" s="147"/>
      <c r="F520" s="147"/>
    </row>
    <row r="521">
      <c r="E521" s="147"/>
      <c r="F521" s="147"/>
    </row>
    <row r="522">
      <c r="E522" s="147"/>
      <c r="F522" s="147"/>
    </row>
    <row r="523">
      <c r="E523" s="147"/>
      <c r="F523" s="147"/>
    </row>
    <row r="524">
      <c r="E524" s="147"/>
      <c r="F524" s="147"/>
    </row>
    <row r="525">
      <c r="E525" s="147"/>
      <c r="F525" s="147"/>
    </row>
    <row r="526">
      <c r="E526" s="147"/>
      <c r="F526" s="147"/>
    </row>
    <row r="527">
      <c r="E527" s="147"/>
      <c r="F527" s="147"/>
    </row>
    <row r="528">
      <c r="E528" s="147"/>
      <c r="F528" s="147"/>
    </row>
    <row r="529">
      <c r="E529" s="147"/>
      <c r="F529" s="147"/>
    </row>
    <row r="530">
      <c r="E530" s="147"/>
      <c r="F530" s="147"/>
    </row>
    <row r="531">
      <c r="E531" s="147"/>
      <c r="F531" s="147"/>
    </row>
    <row r="532">
      <c r="E532" s="147"/>
      <c r="F532" s="147"/>
    </row>
    <row r="533">
      <c r="E533" s="147"/>
      <c r="F533" s="147"/>
    </row>
    <row r="534">
      <c r="E534" s="147"/>
      <c r="F534" s="147"/>
    </row>
    <row r="535">
      <c r="E535" s="147"/>
      <c r="F535" s="147"/>
    </row>
    <row r="536">
      <c r="E536" s="147"/>
      <c r="F536" s="147"/>
    </row>
    <row r="537">
      <c r="E537" s="147"/>
      <c r="F537" s="147"/>
    </row>
    <row r="538">
      <c r="E538" s="147"/>
      <c r="F538" s="147"/>
    </row>
    <row r="539">
      <c r="E539" s="147"/>
      <c r="F539" s="147"/>
    </row>
    <row r="540">
      <c r="E540" s="147"/>
      <c r="F540" s="147"/>
    </row>
    <row r="541">
      <c r="E541" s="147"/>
      <c r="F541" s="147"/>
    </row>
    <row r="542">
      <c r="E542" s="147"/>
      <c r="F542" s="147"/>
    </row>
    <row r="543">
      <c r="E543" s="147"/>
      <c r="F543" s="147"/>
    </row>
    <row r="544">
      <c r="E544" s="147"/>
      <c r="F544" s="147"/>
    </row>
    <row r="545">
      <c r="E545" s="147"/>
      <c r="F545" s="147"/>
    </row>
    <row r="546">
      <c r="E546" s="147"/>
      <c r="F546" s="147"/>
    </row>
    <row r="547">
      <c r="E547" s="147"/>
      <c r="F547" s="147"/>
    </row>
    <row r="548">
      <c r="E548" s="147"/>
      <c r="F548" s="147"/>
    </row>
    <row r="549">
      <c r="E549" s="147"/>
      <c r="F549" s="147"/>
    </row>
    <row r="550">
      <c r="E550" s="147"/>
      <c r="F550" s="147"/>
    </row>
    <row r="551">
      <c r="E551" s="147"/>
      <c r="F551" s="147"/>
    </row>
    <row r="552">
      <c r="E552" s="147"/>
      <c r="F552" s="147"/>
    </row>
    <row r="553">
      <c r="E553" s="147"/>
      <c r="F553" s="147"/>
    </row>
    <row r="554">
      <c r="E554" s="147"/>
      <c r="F554" s="147"/>
    </row>
    <row r="555">
      <c r="E555" s="147"/>
      <c r="F555" s="147"/>
    </row>
    <row r="556">
      <c r="E556" s="147"/>
      <c r="F556" s="147"/>
    </row>
    <row r="557">
      <c r="E557" s="147"/>
      <c r="F557" s="147"/>
    </row>
    <row r="558">
      <c r="E558" s="147"/>
      <c r="F558" s="147"/>
    </row>
    <row r="559">
      <c r="E559" s="147"/>
      <c r="F559" s="147"/>
    </row>
    <row r="560">
      <c r="E560" s="147"/>
      <c r="F560" s="147"/>
    </row>
    <row r="561">
      <c r="E561" s="147"/>
      <c r="F561" s="147"/>
    </row>
    <row r="562">
      <c r="E562" s="147"/>
      <c r="F562" s="147"/>
    </row>
    <row r="563">
      <c r="E563" s="147"/>
      <c r="F563" s="147"/>
    </row>
    <row r="564">
      <c r="E564" s="147"/>
      <c r="F564" s="147"/>
    </row>
    <row r="565">
      <c r="E565" s="147"/>
      <c r="F565" s="147"/>
    </row>
    <row r="566">
      <c r="E566" s="147"/>
      <c r="F566" s="147"/>
    </row>
    <row r="567">
      <c r="E567" s="147"/>
      <c r="F567" s="147"/>
    </row>
    <row r="568">
      <c r="E568" s="147"/>
      <c r="F568" s="147"/>
    </row>
    <row r="569">
      <c r="E569" s="147"/>
      <c r="F569" s="147"/>
    </row>
    <row r="570">
      <c r="E570" s="147"/>
      <c r="F570" s="147"/>
    </row>
    <row r="571">
      <c r="E571" s="147"/>
      <c r="F571" s="147"/>
    </row>
    <row r="572">
      <c r="E572" s="147"/>
      <c r="F572" s="147"/>
    </row>
    <row r="573">
      <c r="E573" s="147"/>
      <c r="F573" s="147"/>
    </row>
    <row r="574">
      <c r="E574" s="147"/>
      <c r="F574" s="147"/>
    </row>
    <row r="575">
      <c r="E575" s="147"/>
      <c r="F575" s="147"/>
    </row>
    <row r="576">
      <c r="E576" s="147"/>
      <c r="F576" s="147"/>
    </row>
    <row r="577">
      <c r="E577" s="147"/>
      <c r="F577" s="147"/>
    </row>
    <row r="578">
      <c r="E578" s="147"/>
      <c r="F578" s="147"/>
    </row>
    <row r="579">
      <c r="E579" s="147"/>
      <c r="F579" s="147"/>
    </row>
    <row r="580">
      <c r="E580" s="147"/>
      <c r="F580" s="147"/>
    </row>
    <row r="581">
      <c r="E581" s="147"/>
      <c r="F581" s="147"/>
    </row>
    <row r="582">
      <c r="E582" s="147"/>
      <c r="F582" s="147"/>
    </row>
    <row r="583">
      <c r="E583" s="147"/>
      <c r="F583" s="147"/>
    </row>
    <row r="584">
      <c r="E584" s="147"/>
      <c r="F584" s="147"/>
    </row>
    <row r="585">
      <c r="E585" s="147"/>
      <c r="F585" s="147"/>
    </row>
    <row r="586">
      <c r="E586" s="147"/>
      <c r="F586" s="147"/>
    </row>
    <row r="587">
      <c r="E587" s="147"/>
      <c r="F587" s="147"/>
    </row>
    <row r="588">
      <c r="E588" s="147"/>
      <c r="F588" s="147"/>
    </row>
    <row r="589">
      <c r="E589" s="147"/>
      <c r="F589" s="147"/>
    </row>
    <row r="590">
      <c r="E590" s="147"/>
      <c r="F590" s="147"/>
    </row>
    <row r="591">
      <c r="E591" s="147"/>
      <c r="F591" s="147"/>
    </row>
    <row r="592">
      <c r="E592" s="147"/>
      <c r="F592" s="147"/>
    </row>
    <row r="593">
      <c r="E593" s="147"/>
      <c r="F593" s="147"/>
    </row>
    <row r="594">
      <c r="E594" s="147"/>
      <c r="F594" s="147"/>
    </row>
    <row r="595">
      <c r="E595" s="147"/>
      <c r="F595" s="147"/>
    </row>
    <row r="596">
      <c r="E596" s="147"/>
      <c r="F596" s="147"/>
    </row>
    <row r="597">
      <c r="E597" s="147"/>
      <c r="F597" s="147"/>
    </row>
    <row r="598">
      <c r="E598" s="147"/>
      <c r="F598" s="147"/>
    </row>
    <row r="599">
      <c r="E599" s="147"/>
      <c r="F599" s="147"/>
    </row>
    <row r="600">
      <c r="E600" s="147"/>
      <c r="F600" s="147"/>
    </row>
    <row r="601">
      <c r="E601" s="147"/>
      <c r="F601" s="147"/>
    </row>
    <row r="602">
      <c r="E602" s="147"/>
      <c r="F602" s="147"/>
    </row>
    <row r="603">
      <c r="E603" s="147"/>
      <c r="F603" s="147"/>
    </row>
    <row r="604">
      <c r="E604" s="147"/>
      <c r="F604" s="147"/>
    </row>
    <row r="605">
      <c r="E605" s="147"/>
      <c r="F605" s="147"/>
    </row>
    <row r="606">
      <c r="E606" s="147"/>
      <c r="F606" s="147"/>
    </row>
    <row r="607">
      <c r="E607" s="147"/>
      <c r="F607" s="147"/>
    </row>
    <row r="608">
      <c r="E608" s="147"/>
      <c r="F608" s="147"/>
    </row>
    <row r="609">
      <c r="E609" s="147"/>
      <c r="F609" s="147"/>
    </row>
    <row r="610">
      <c r="E610" s="147"/>
      <c r="F610" s="147"/>
    </row>
    <row r="611">
      <c r="E611" s="147"/>
      <c r="F611" s="147"/>
    </row>
    <row r="612">
      <c r="E612" s="147"/>
      <c r="F612" s="147"/>
    </row>
    <row r="613">
      <c r="E613" s="147"/>
      <c r="F613" s="147"/>
    </row>
    <row r="614">
      <c r="E614" s="147"/>
      <c r="F614" s="147"/>
    </row>
    <row r="615">
      <c r="E615" s="147"/>
      <c r="F615" s="147"/>
    </row>
    <row r="616">
      <c r="E616" s="147"/>
      <c r="F616" s="147"/>
    </row>
    <row r="617">
      <c r="E617" s="147"/>
      <c r="F617" s="147"/>
    </row>
    <row r="618">
      <c r="E618" s="147"/>
      <c r="F618" s="147"/>
    </row>
    <row r="619">
      <c r="E619" s="147"/>
      <c r="F619" s="147"/>
    </row>
    <row r="620">
      <c r="E620" s="147"/>
      <c r="F620" s="147"/>
    </row>
    <row r="621">
      <c r="E621" s="147"/>
      <c r="F621" s="147"/>
    </row>
    <row r="622">
      <c r="E622" s="147"/>
      <c r="F622" s="147"/>
    </row>
    <row r="623">
      <c r="E623" s="147"/>
      <c r="F623" s="147"/>
    </row>
    <row r="624">
      <c r="E624" s="147"/>
      <c r="F624" s="147"/>
    </row>
    <row r="625">
      <c r="E625" s="147"/>
      <c r="F625" s="147"/>
    </row>
    <row r="626">
      <c r="E626" s="147"/>
      <c r="F626" s="147"/>
    </row>
    <row r="627">
      <c r="E627" s="147"/>
      <c r="F627" s="147"/>
    </row>
    <row r="628">
      <c r="E628" s="147"/>
      <c r="F628" s="147"/>
    </row>
    <row r="629">
      <c r="E629" s="147"/>
      <c r="F629" s="147"/>
    </row>
    <row r="630">
      <c r="E630" s="147"/>
      <c r="F630" s="147"/>
    </row>
    <row r="631">
      <c r="E631" s="147"/>
      <c r="F631" s="147"/>
    </row>
    <row r="632">
      <c r="E632" s="147"/>
      <c r="F632" s="147"/>
    </row>
    <row r="633">
      <c r="E633" s="147"/>
      <c r="F633" s="147"/>
    </row>
    <row r="634">
      <c r="E634" s="147"/>
      <c r="F634" s="147"/>
    </row>
    <row r="635">
      <c r="E635" s="147"/>
      <c r="F635" s="147"/>
    </row>
    <row r="636">
      <c r="E636" s="147"/>
      <c r="F636" s="147"/>
    </row>
    <row r="637">
      <c r="E637" s="147"/>
      <c r="F637" s="147"/>
    </row>
    <row r="638">
      <c r="E638" s="147"/>
      <c r="F638" s="147"/>
    </row>
    <row r="639">
      <c r="E639" s="147"/>
      <c r="F639" s="147"/>
    </row>
    <row r="640">
      <c r="E640" s="147"/>
      <c r="F640" s="147"/>
    </row>
    <row r="641">
      <c r="E641" s="147"/>
      <c r="F641" s="147"/>
    </row>
    <row r="642">
      <c r="E642" s="147"/>
      <c r="F642" s="147"/>
    </row>
    <row r="643">
      <c r="E643" s="147"/>
      <c r="F643" s="147"/>
    </row>
    <row r="644">
      <c r="E644" s="147"/>
      <c r="F644" s="147"/>
    </row>
    <row r="645">
      <c r="E645" s="147"/>
      <c r="F645" s="147"/>
    </row>
    <row r="646">
      <c r="E646" s="147"/>
      <c r="F646" s="147"/>
    </row>
    <row r="647">
      <c r="E647" s="147"/>
      <c r="F647" s="147"/>
    </row>
    <row r="648">
      <c r="E648" s="147"/>
      <c r="F648" s="147"/>
    </row>
    <row r="649">
      <c r="E649" s="147"/>
      <c r="F649" s="147"/>
    </row>
    <row r="650">
      <c r="E650" s="147"/>
      <c r="F650" s="147"/>
    </row>
    <row r="651">
      <c r="E651" s="147"/>
      <c r="F651" s="147"/>
    </row>
    <row r="652">
      <c r="E652" s="147"/>
      <c r="F652" s="147"/>
    </row>
    <row r="653">
      <c r="E653" s="147"/>
      <c r="F653" s="147"/>
    </row>
    <row r="654">
      <c r="E654" s="147"/>
      <c r="F654" s="147"/>
    </row>
    <row r="655">
      <c r="E655" s="147"/>
      <c r="F655" s="147"/>
    </row>
    <row r="656">
      <c r="E656" s="147"/>
      <c r="F656" s="147"/>
    </row>
    <row r="657">
      <c r="E657" s="147"/>
      <c r="F657" s="147"/>
    </row>
    <row r="658">
      <c r="E658" s="147"/>
      <c r="F658" s="147"/>
    </row>
    <row r="659">
      <c r="E659" s="147"/>
      <c r="F659" s="147"/>
    </row>
    <row r="660">
      <c r="E660" s="147"/>
      <c r="F660" s="147"/>
    </row>
    <row r="661">
      <c r="E661" s="147"/>
      <c r="F661" s="147"/>
    </row>
    <row r="662">
      <c r="E662" s="147"/>
      <c r="F662" s="147"/>
    </row>
    <row r="663">
      <c r="E663" s="147"/>
      <c r="F663" s="147"/>
    </row>
    <row r="664">
      <c r="E664" s="147"/>
      <c r="F664" s="147"/>
    </row>
    <row r="665">
      <c r="E665" s="147"/>
      <c r="F665" s="147"/>
    </row>
    <row r="666">
      <c r="E666" s="147"/>
      <c r="F666" s="147"/>
    </row>
    <row r="667">
      <c r="E667" s="147"/>
      <c r="F667" s="147"/>
    </row>
    <row r="668">
      <c r="E668" s="147"/>
      <c r="F668" s="147"/>
    </row>
    <row r="669">
      <c r="E669" s="147"/>
      <c r="F669" s="147"/>
    </row>
    <row r="670">
      <c r="E670" s="147"/>
      <c r="F670" s="147"/>
    </row>
    <row r="671">
      <c r="E671" s="147"/>
      <c r="F671" s="147"/>
    </row>
    <row r="672">
      <c r="E672" s="147"/>
      <c r="F672" s="147"/>
    </row>
    <row r="673">
      <c r="E673" s="147"/>
      <c r="F673" s="147"/>
    </row>
    <row r="674">
      <c r="E674" s="147"/>
      <c r="F674" s="147"/>
    </row>
    <row r="675">
      <c r="E675" s="147"/>
      <c r="F675" s="147"/>
    </row>
    <row r="676">
      <c r="E676" s="147"/>
      <c r="F676" s="147"/>
    </row>
    <row r="677">
      <c r="E677" s="147"/>
      <c r="F677" s="147"/>
    </row>
    <row r="678">
      <c r="E678" s="147"/>
      <c r="F678" s="147"/>
    </row>
    <row r="679">
      <c r="E679" s="147"/>
      <c r="F679" s="147"/>
    </row>
    <row r="680">
      <c r="E680" s="147"/>
      <c r="F680" s="147"/>
    </row>
    <row r="681">
      <c r="E681" s="147"/>
      <c r="F681" s="147"/>
    </row>
    <row r="682">
      <c r="E682" s="147"/>
      <c r="F682" s="147"/>
    </row>
    <row r="683">
      <c r="E683" s="147"/>
      <c r="F683" s="147"/>
    </row>
    <row r="684">
      <c r="E684" s="147"/>
      <c r="F684" s="147"/>
    </row>
    <row r="685">
      <c r="E685" s="147"/>
      <c r="F685" s="147"/>
    </row>
    <row r="686">
      <c r="E686" s="147"/>
      <c r="F686" s="147"/>
    </row>
    <row r="687">
      <c r="E687" s="147"/>
      <c r="F687" s="147"/>
    </row>
    <row r="688">
      <c r="E688" s="147"/>
      <c r="F688" s="147"/>
    </row>
    <row r="689">
      <c r="E689" s="147"/>
      <c r="F689" s="147"/>
    </row>
    <row r="690">
      <c r="E690" s="147"/>
      <c r="F690" s="147"/>
    </row>
    <row r="691">
      <c r="E691" s="147"/>
      <c r="F691" s="147"/>
    </row>
    <row r="692">
      <c r="E692" s="147"/>
      <c r="F692" s="147"/>
    </row>
    <row r="693">
      <c r="E693" s="147"/>
      <c r="F693" s="147"/>
    </row>
    <row r="694">
      <c r="E694" s="147"/>
      <c r="F694" s="147"/>
    </row>
    <row r="695">
      <c r="E695" s="147"/>
      <c r="F695" s="147"/>
    </row>
    <row r="696">
      <c r="E696" s="147"/>
      <c r="F696" s="147"/>
    </row>
    <row r="697">
      <c r="E697" s="147"/>
      <c r="F697" s="147"/>
    </row>
    <row r="698">
      <c r="E698" s="147"/>
      <c r="F698" s="147"/>
    </row>
    <row r="699">
      <c r="E699" s="147"/>
      <c r="F699" s="147"/>
    </row>
    <row r="700">
      <c r="E700" s="147"/>
      <c r="F700" s="147"/>
    </row>
    <row r="701">
      <c r="E701" s="147"/>
      <c r="F701" s="147"/>
    </row>
    <row r="702">
      <c r="E702" s="147"/>
      <c r="F702" s="147"/>
    </row>
    <row r="703">
      <c r="E703" s="147"/>
      <c r="F703" s="147"/>
    </row>
    <row r="704">
      <c r="E704" s="147"/>
      <c r="F704" s="147"/>
    </row>
    <row r="705">
      <c r="E705" s="147"/>
      <c r="F705" s="147"/>
    </row>
    <row r="706">
      <c r="E706" s="147"/>
      <c r="F706" s="147"/>
    </row>
    <row r="707">
      <c r="E707" s="147"/>
      <c r="F707" s="147"/>
    </row>
    <row r="708">
      <c r="E708" s="147"/>
      <c r="F708" s="147"/>
    </row>
    <row r="709">
      <c r="E709" s="147"/>
      <c r="F709" s="147"/>
    </row>
    <row r="710">
      <c r="E710" s="147"/>
      <c r="F710" s="147"/>
    </row>
    <row r="711">
      <c r="E711" s="147"/>
      <c r="F711" s="147"/>
    </row>
    <row r="712">
      <c r="E712" s="147"/>
      <c r="F712" s="147"/>
    </row>
    <row r="713">
      <c r="E713" s="147"/>
      <c r="F713" s="147"/>
    </row>
    <row r="714">
      <c r="E714" s="147"/>
      <c r="F714" s="147"/>
    </row>
    <row r="715">
      <c r="E715" s="147"/>
      <c r="F715" s="147"/>
    </row>
    <row r="716">
      <c r="E716" s="147"/>
      <c r="F716" s="147"/>
    </row>
    <row r="717">
      <c r="E717" s="147"/>
      <c r="F717" s="147"/>
    </row>
    <row r="718">
      <c r="E718" s="147"/>
      <c r="F718" s="147"/>
    </row>
    <row r="719">
      <c r="E719" s="147"/>
      <c r="F719" s="147"/>
    </row>
    <row r="720">
      <c r="E720" s="147"/>
      <c r="F720" s="147"/>
    </row>
    <row r="721">
      <c r="E721" s="147"/>
      <c r="F721" s="147"/>
    </row>
    <row r="722">
      <c r="E722" s="147"/>
      <c r="F722" s="147"/>
    </row>
    <row r="723">
      <c r="E723" s="147"/>
      <c r="F723" s="147"/>
    </row>
    <row r="724">
      <c r="E724" s="147"/>
      <c r="F724" s="147"/>
    </row>
    <row r="725">
      <c r="E725" s="147"/>
      <c r="F725" s="147"/>
    </row>
    <row r="726">
      <c r="E726" s="147"/>
      <c r="F726" s="147"/>
    </row>
    <row r="727">
      <c r="E727" s="147"/>
      <c r="F727" s="147"/>
    </row>
    <row r="728">
      <c r="E728" s="147"/>
      <c r="F728" s="147"/>
    </row>
    <row r="729">
      <c r="E729" s="147"/>
      <c r="F729" s="147"/>
    </row>
    <row r="730">
      <c r="E730" s="147"/>
      <c r="F730" s="147"/>
    </row>
    <row r="731">
      <c r="E731" s="147"/>
      <c r="F731" s="147"/>
    </row>
    <row r="732">
      <c r="E732" s="147"/>
      <c r="F732" s="147"/>
    </row>
    <row r="733">
      <c r="E733" s="147"/>
      <c r="F733" s="147"/>
    </row>
    <row r="734">
      <c r="E734" s="147"/>
      <c r="F734" s="147"/>
    </row>
    <row r="735">
      <c r="E735" s="147"/>
      <c r="F735" s="147"/>
    </row>
    <row r="736">
      <c r="E736" s="147"/>
      <c r="F736" s="147"/>
    </row>
    <row r="737">
      <c r="E737" s="147"/>
      <c r="F737" s="147"/>
    </row>
    <row r="738">
      <c r="E738" s="147"/>
      <c r="F738" s="147"/>
    </row>
    <row r="739">
      <c r="E739" s="147"/>
      <c r="F739" s="147"/>
    </row>
    <row r="740">
      <c r="E740" s="147"/>
      <c r="F740" s="147"/>
    </row>
    <row r="741">
      <c r="E741" s="147"/>
      <c r="F741" s="147"/>
    </row>
    <row r="742">
      <c r="E742" s="147"/>
      <c r="F742" s="147"/>
    </row>
    <row r="743">
      <c r="E743" s="147"/>
      <c r="F743" s="147"/>
    </row>
    <row r="744">
      <c r="E744" s="147"/>
      <c r="F744" s="147"/>
    </row>
    <row r="745">
      <c r="E745" s="147"/>
      <c r="F745" s="147"/>
    </row>
    <row r="746">
      <c r="E746" s="147"/>
      <c r="F746" s="147"/>
    </row>
    <row r="747">
      <c r="E747" s="147"/>
      <c r="F747" s="147"/>
    </row>
    <row r="748">
      <c r="E748" s="147"/>
      <c r="F748" s="147"/>
    </row>
    <row r="749">
      <c r="E749" s="147"/>
      <c r="F749" s="147"/>
    </row>
    <row r="750">
      <c r="E750" s="147"/>
      <c r="F750" s="147"/>
    </row>
    <row r="751">
      <c r="E751" s="147"/>
      <c r="F751" s="147"/>
    </row>
    <row r="752">
      <c r="E752" s="147"/>
      <c r="F752" s="147"/>
    </row>
    <row r="753">
      <c r="E753" s="147"/>
      <c r="F753" s="147"/>
    </row>
    <row r="754">
      <c r="E754" s="147"/>
      <c r="F754" s="147"/>
    </row>
    <row r="755">
      <c r="E755" s="147"/>
      <c r="F755" s="147"/>
    </row>
    <row r="756">
      <c r="E756" s="147"/>
      <c r="F756" s="147"/>
    </row>
    <row r="757">
      <c r="E757" s="147"/>
      <c r="F757" s="147"/>
    </row>
    <row r="758">
      <c r="E758" s="147"/>
      <c r="F758" s="147"/>
    </row>
    <row r="759">
      <c r="E759" s="147"/>
      <c r="F759" s="147"/>
    </row>
    <row r="760">
      <c r="E760" s="147"/>
      <c r="F760" s="147"/>
    </row>
    <row r="761">
      <c r="E761" s="147"/>
      <c r="F761" s="147"/>
    </row>
    <row r="762">
      <c r="E762" s="147"/>
      <c r="F762" s="147"/>
    </row>
    <row r="763">
      <c r="E763" s="147"/>
      <c r="F763" s="147"/>
    </row>
    <row r="764">
      <c r="E764" s="147"/>
      <c r="F764" s="147"/>
    </row>
    <row r="765">
      <c r="E765" s="147"/>
      <c r="F765" s="147"/>
    </row>
    <row r="766">
      <c r="E766" s="147"/>
      <c r="F766" s="147"/>
    </row>
    <row r="767">
      <c r="E767" s="147"/>
      <c r="F767" s="147"/>
    </row>
    <row r="768">
      <c r="E768" s="147"/>
      <c r="F768" s="147"/>
    </row>
    <row r="769">
      <c r="E769" s="147"/>
      <c r="F769" s="147"/>
    </row>
    <row r="770">
      <c r="E770" s="147"/>
      <c r="F770" s="147"/>
    </row>
    <row r="771">
      <c r="E771" s="147"/>
      <c r="F771" s="147"/>
    </row>
    <row r="772">
      <c r="E772" s="147"/>
      <c r="F772" s="147"/>
    </row>
    <row r="773">
      <c r="E773" s="147"/>
      <c r="F773" s="147"/>
    </row>
    <row r="774">
      <c r="E774" s="147"/>
      <c r="F774" s="147"/>
    </row>
    <row r="775">
      <c r="E775" s="147"/>
      <c r="F775" s="147"/>
    </row>
    <row r="776">
      <c r="E776" s="147"/>
      <c r="F776" s="147"/>
    </row>
    <row r="777">
      <c r="E777" s="147"/>
      <c r="F777" s="147"/>
    </row>
    <row r="778">
      <c r="E778" s="147"/>
      <c r="F778" s="147"/>
    </row>
    <row r="779">
      <c r="E779" s="147"/>
      <c r="F779" s="147"/>
    </row>
    <row r="780">
      <c r="E780" s="147"/>
      <c r="F780" s="147"/>
    </row>
    <row r="781">
      <c r="E781" s="147"/>
      <c r="F781" s="147"/>
    </row>
    <row r="782">
      <c r="E782" s="147"/>
      <c r="F782" s="147"/>
    </row>
    <row r="783">
      <c r="E783" s="147"/>
      <c r="F783" s="147"/>
    </row>
    <row r="784">
      <c r="E784" s="147"/>
      <c r="F784" s="147"/>
    </row>
    <row r="785">
      <c r="E785" s="147"/>
      <c r="F785" s="147"/>
    </row>
    <row r="786">
      <c r="E786" s="147"/>
      <c r="F786" s="147"/>
    </row>
    <row r="787">
      <c r="E787" s="147"/>
      <c r="F787" s="147"/>
    </row>
    <row r="788">
      <c r="E788" s="147"/>
      <c r="F788" s="147"/>
    </row>
    <row r="789">
      <c r="E789" s="147"/>
      <c r="F789" s="147"/>
    </row>
    <row r="790">
      <c r="E790" s="147"/>
      <c r="F790" s="147"/>
    </row>
    <row r="791">
      <c r="E791" s="147"/>
      <c r="F791" s="147"/>
    </row>
    <row r="792">
      <c r="E792" s="147"/>
      <c r="F792" s="147"/>
    </row>
    <row r="793">
      <c r="E793" s="147"/>
      <c r="F793" s="147"/>
    </row>
    <row r="794">
      <c r="E794" s="147"/>
      <c r="F794" s="147"/>
    </row>
    <row r="795">
      <c r="E795" s="147"/>
      <c r="F795" s="147"/>
    </row>
    <row r="796">
      <c r="E796" s="147"/>
      <c r="F796" s="147"/>
    </row>
    <row r="797">
      <c r="E797" s="147"/>
      <c r="F797" s="147"/>
    </row>
    <row r="798">
      <c r="E798" s="147"/>
      <c r="F798" s="147"/>
    </row>
    <row r="799">
      <c r="E799" s="147"/>
      <c r="F799" s="147"/>
    </row>
    <row r="800">
      <c r="E800" s="147"/>
      <c r="F800" s="147"/>
    </row>
    <row r="801">
      <c r="E801" s="147"/>
      <c r="F801" s="147"/>
    </row>
    <row r="802">
      <c r="E802" s="147"/>
      <c r="F802" s="147"/>
    </row>
    <row r="803">
      <c r="E803" s="147"/>
      <c r="F803" s="147"/>
    </row>
    <row r="804">
      <c r="E804" s="147"/>
      <c r="F804" s="147"/>
    </row>
    <row r="805">
      <c r="E805" s="147"/>
      <c r="F805" s="147"/>
    </row>
    <row r="806">
      <c r="E806" s="147"/>
      <c r="F806" s="147"/>
    </row>
    <row r="807">
      <c r="E807" s="147"/>
      <c r="F807" s="147"/>
    </row>
    <row r="808">
      <c r="E808" s="147"/>
      <c r="F808" s="147"/>
    </row>
    <row r="809">
      <c r="E809" s="147"/>
      <c r="F809" s="147"/>
    </row>
    <row r="810">
      <c r="E810" s="147"/>
      <c r="F810" s="147"/>
    </row>
    <row r="811">
      <c r="E811" s="147"/>
      <c r="F811" s="147"/>
    </row>
    <row r="812">
      <c r="E812" s="147"/>
      <c r="F812" s="147"/>
    </row>
    <row r="813">
      <c r="E813" s="147"/>
      <c r="F813" s="147"/>
    </row>
    <row r="814">
      <c r="E814" s="147"/>
      <c r="F814" s="147"/>
    </row>
    <row r="815">
      <c r="E815" s="147"/>
      <c r="F815" s="147"/>
    </row>
    <row r="816">
      <c r="E816" s="147"/>
      <c r="F816" s="147"/>
    </row>
    <row r="817">
      <c r="E817" s="147"/>
      <c r="F817" s="147"/>
    </row>
    <row r="818">
      <c r="E818" s="147"/>
      <c r="F818" s="147"/>
    </row>
    <row r="819">
      <c r="E819" s="147"/>
      <c r="F819" s="147"/>
    </row>
    <row r="820">
      <c r="E820" s="147"/>
      <c r="F820" s="147"/>
    </row>
    <row r="821">
      <c r="E821" s="147"/>
      <c r="F821" s="147"/>
    </row>
    <row r="822">
      <c r="E822" s="147"/>
      <c r="F822" s="147"/>
    </row>
    <row r="823">
      <c r="E823" s="147"/>
      <c r="F823" s="147"/>
    </row>
    <row r="824">
      <c r="E824" s="147"/>
      <c r="F824" s="147"/>
    </row>
    <row r="825">
      <c r="E825" s="147"/>
      <c r="F825" s="147"/>
    </row>
    <row r="826">
      <c r="E826" s="147"/>
      <c r="F826" s="147"/>
    </row>
    <row r="827">
      <c r="E827" s="147"/>
      <c r="F827" s="147"/>
    </row>
    <row r="828">
      <c r="E828" s="147"/>
      <c r="F828" s="147"/>
    </row>
    <row r="829">
      <c r="E829" s="147"/>
      <c r="F829" s="147"/>
    </row>
    <row r="830">
      <c r="E830" s="147"/>
      <c r="F830" s="147"/>
    </row>
    <row r="831">
      <c r="E831" s="147"/>
      <c r="F831" s="147"/>
    </row>
    <row r="832">
      <c r="E832" s="147"/>
      <c r="F832" s="147"/>
    </row>
    <row r="833">
      <c r="E833" s="147"/>
      <c r="F833" s="147"/>
    </row>
    <row r="834">
      <c r="E834" s="147"/>
      <c r="F834" s="147"/>
    </row>
    <row r="835">
      <c r="E835" s="147"/>
      <c r="F835" s="147"/>
    </row>
    <row r="836">
      <c r="E836" s="147"/>
      <c r="F836" s="147"/>
    </row>
    <row r="837">
      <c r="E837" s="147"/>
      <c r="F837" s="147"/>
    </row>
    <row r="838">
      <c r="E838" s="147"/>
      <c r="F838" s="147"/>
    </row>
    <row r="839">
      <c r="E839" s="147"/>
      <c r="F839" s="147"/>
    </row>
    <row r="840">
      <c r="E840" s="147"/>
      <c r="F840" s="147"/>
    </row>
    <row r="841">
      <c r="E841" s="147"/>
      <c r="F841" s="147"/>
    </row>
    <row r="842">
      <c r="E842" s="147"/>
      <c r="F842" s="147"/>
    </row>
    <row r="843">
      <c r="E843" s="147"/>
      <c r="F843" s="147"/>
    </row>
    <row r="844">
      <c r="E844" s="147"/>
      <c r="F844" s="147"/>
    </row>
    <row r="845">
      <c r="E845" s="147"/>
      <c r="F845" s="147"/>
    </row>
    <row r="846">
      <c r="E846" s="147"/>
      <c r="F846" s="147"/>
    </row>
    <row r="847">
      <c r="E847" s="147"/>
      <c r="F847" s="147"/>
    </row>
    <row r="848">
      <c r="E848" s="147"/>
      <c r="F848" s="147"/>
    </row>
    <row r="849">
      <c r="E849" s="147"/>
      <c r="F849" s="147"/>
    </row>
    <row r="850">
      <c r="E850" s="147"/>
      <c r="F850" s="147"/>
    </row>
    <row r="851">
      <c r="E851" s="147"/>
      <c r="F851" s="147"/>
    </row>
    <row r="852">
      <c r="E852" s="147"/>
      <c r="F852" s="147"/>
    </row>
    <row r="853">
      <c r="E853" s="147"/>
      <c r="F853" s="147"/>
    </row>
    <row r="854">
      <c r="E854" s="147"/>
      <c r="F854" s="147"/>
    </row>
    <row r="855">
      <c r="E855" s="147"/>
      <c r="F855" s="147"/>
    </row>
    <row r="856">
      <c r="E856" s="147"/>
      <c r="F856" s="147"/>
    </row>
    <row r="857">
      <c r="E857" s="147"/>
      <c r="F857" s="147"/>
    </row>
    <row r="858">
      <c r="E858" s="147"/>
      <c r="F858" s="147"/>
    </row>
    <row r="859">
      <c r="E859" s="147"/>
      <c r="F859" s="147"/>
    </row>
    <row r="860">
      <c r="E860" s="147"/>
      <c r="F860" s="147"/>
    </row>
    <row r="861">
      <c r="E861" s="147"/>
      <c r="F861" s="147"/>
    </row>
    <row r="862">
      <c r="E862" s="147"/>
      <c r="F862" s="147"/>
    </row>
    <row r="863">
      <c r="E863" s="147"/>
      <c r="F863" s="147"/>
    </row>
    <row r="864">
      <c r="E864" s="147"/>
      <c r="F864" s="147"/>
    </row>
    <row r="865">
      <c r="E865" s="147"/>
      <c r="F865" s="147"/>
    </row>
    <row r="866">
      <c r="E866" s="147"/>
      <c r="F866" s="147"/>
    </row>
    <row r="867">
      <c r="E867" s="147"/>
      <c r="F867" s="147"/>
    </row>
    <row r="868">
      <c r="E868" s="147"/>
      <c r="F868" s="147"/>
    </row>
    <row r="869">
      <c r="E869" s="147"/>
      <c r="F869" s="147"/>
    </row>
    <row r="870">
      <c r="E870" s="147"/>
      <c r="F870" s="147"/>
    </row>
    <row r="871">
      <c r="E871" s="147"/>
      <c r="F871" s="147"/>
    </row>
    <row r="872">
      <c r="E872" s="147"/>
      <c r="F872" s="147"/>
    </row>
    <row r="873">
      <c r="E873" s="147"/>
      <c r="F873" s="147"/>
    </row>
    <row r="874">
      <c r="E874" s="147"/>
      <c r="F874" s="147"/>
    </row>
    <row r="875">
      <c r="E875" s="147"/>
      <c r="F875" s="147"/>
    </row>
    <row r="876">
      <c r="E876" s="147"/>
      <c r="F876" s="147"/>
    </row>
    <row r="877">
      <c r="E877" s="147"/>
      <c r="F877" s="147"/>
    </row>
    <row r="878">
      <c r="E878" s="147"/>
      <c r="F878" s="147"/>
    </row>
    <row r="879">
      <c r="E879" s="147"/>
      <c r="F879" s="147"/>
    </row>
    <row r="880">
      <c r="E880" s="147"/>
      <c r="F880" s="147"/>
    </row>
    <row r="881">
      <c r="E881" s="147"/>
      <c r="F881" s="147"/>
    </row>
    <row r="882">
      <c r="E882" s="147"/>
      <c r="F882" s="147"/>
    </row>
    <row r="883">
      <c r="E883" s="147"/>
      <c r="F883" s="147"/>
    </row>
    <row r="884">
      <c r="E884" s="147"/>
      <c r="F884" s="147"/>
    </row>
    <row r="885">
      <c r="E885" s="147"/>
      <c r="F885" s="147"/>
    </row>
    <row r="886">
      <c r="E886" s="147"/>
      <c r="F886" s="147"/>
    </row>
    <row r="887">
      <c r="E887" s="147"/>
      <c r="F887" s="147"/>
    </row>
    <row r="888">
      <c r="E888" s="147"/>
      <c r="F888" s="147"/>
    </row>
    <row r="889">
      <c r="E889" s="147"/>
      <c r="F889" s="147"/>
    </row>
    <row r="890">
      <c r="E890" s="147"/>
      <c r="F890" s="147"/>
    </row>
    <row r="891">
      <c r="E891" s="147"/>
      <c r="F891" s="147"/>
    </row>
    <row r="892">
      <c r="E892" s="147"/>
      <c r="F892" s="147"/>
    </row>
    <row r="893">
      <c r="E893" s="147"/>
      <c r="F893" s="147"/>
    </row>
    <row r="894">
      <c r="E894" s="147"/>
      <c r="F894" s="147"/>
    </row>
    <row r="895">
      <c r="E895" s="147"/>
      <c r="F895" s="147"/>
    </row>
    <row r="896">
      <c r="E896" s="147"/>
      <c r="F896" s="147"/>
    </row>
    <row r="897">
      <c r="E897" s="147"/>
      <c r="F897" s="147"/>
    </row>
    <row r="898">
      <c r="E898" s="147"/>
      <c r="F898" s="147"/>
    </row>
    <row r="899">
      <c r="E899" s="147"/>
      <c r="F899" s="147"/>
    </row>
    <row r="900">
      <c r="E900" s="147"/>
      <c r="F900" s="147"/>
    </row>
    <row r="901">
      <c r="E901" s="147"/>
      <c r="F901" s="147"/>
    </row>
    <row r="902">
      <c r="E902" s="147"/>
      <c r="F902" s="147"/>
    </row>
    <row r="903">
      <c r="E903" s="147"/>
      <c r="F903" s="147"/>
    </row>
    <row r="904">
      <c r="E904" s="147"/>
      <c r="F904" s="147"/>
    </row>
    <row r="905">
      <c r="E905" s="147"/>
      <c r="F905" s="147"/>
    </row>
    <row r="906">
      <c r="E906" s="147"/>
      <c r="F906" s="147"/>
    </row>
    <row r="907">
      <c r="E907" s="147"/>
      <c r="F907" s="147"/>
    </row>
    <row r="908">
      <c r="E908" s="147"/>
      <c r="F908" s="147"/>
    </row>
    <row r="909">
      <c r="E909" s="147"/>
      <c r="F909" s="147"/>
    </row>
    <row r="910">
      <c r="E910" s="147"/>
      <c r="F910" s="147"/>
    </row>
    <row r="911">
      <c r="E911" s="147"/>
      <c r="F911" s="147"/>
    </row>
    <row r="912">
      <c r="E912" s="147"/>
      <c r="F912" s="147"/>
    </row>
    <row r="913">
      <c r="E913" s="147"/>
      <c r="F913" s="147"/>
    </row>
    <row r="914">
      <c r="E914" s="147"/>
      <c r="F914" s="147"/>
    </row>
    <row r="915">
      <c r="E915" s="147"/>
      <c r="F915" s="147"/>
    </row>
    <row r="916">
      <c r="E916" s="147"/>
      <c r="F916" s="147"/>
    </row>
    <row r="917">
      <c r="E917" s="147"/>
      <c r="F917" s="147"/>
    </row>
    <row r="918">
      <c r="E918" s="147"/>
      <c r="F918" s="147"/>
    </row>
    <row r="919">
      <c r="E919" s="147"/>
      <c r="F919" s="147"/>
    </row>
    <row r="920">
      <c r="E920" s="147"/>
      <c r="F920" s="147"/>
    </row>
    <row r="921">
      <c r="E921" s="147"/>
      <c r="F921" s="147"/>
    </row>
    <row r="922">
      <c r="E922" s="147"/>
      <c r="F922" s="147"/>
    </row>
    <row r="923">
      <c r="E923" s="147"/>
      <c r="F923" s="147"/>
    </row>
    <row r="924">
      <c r="E924" s="147"/>
      <c r="F924" s="147"/>
    </row>
    <row r="925">
      <c r="E925" s="147"/>
      <c r="F925" s="147"/>
    </row>
    <row r="926">
      <c r="E926" s="147"/>
      <c r="F926" s="147"/>
    </row>
    <row r="927">
      <c r="E927" s="147"/>
      <c r="F927" s="147"/>
    </row>
    <row r="928">
      <c r="E928" s="147"/>
      <c r="F928" s="147"/>
    </row>
    <row r="929">
      <c r="E929" s="147"/>
      <c r="F929" s="147"/>
    </row>
    <row r="930">
      <c r="E930" s="147"/>
      <c r="F930" s="147"/>
    </row>
    <row r="931">
      <c r="E931" s="147"/>
      <c r="F931" s="147"/>
    </row>
    <row r="932">
      <c r="E932" s="147"/>
      <c r="F932" s="147"/>
    </row>
    <row r="933">
      <c r="E933" s="147"/>
      <c r="F933" s="147"/>
    </row>
    <row r="934">
      <c r="E934" s="147"/>
      <c r="F934" s="147"/>
    </row>
    <row r="935">
      <c r="E935" s="147"/>
      <c r="F935" s="147"/>
    </row>
    <row r="936">
      <c r="E936" s="147"/>
      <c r="F936" s="147"/>
    </row>
    <row r="937">
      <c r="E937" s="147"/>
      <c r="F937" s="147"/>
    </row>
    <row r="938">
      <c r="E938" s="147"/>
      <c r="F938" s="147"/>
    </row>
    <row r="939">
      <c r="E939" s="147"/>
      <c r="F939" s="147"/>
    </row>
    <row r="940">
      <c r="E940" s="147"/>
      <c r="F940" s="147"/>
    </row>
    <row r="941">
      <c r="E941" s="147"/>
      <c r="F941" s="147"/>
    </row>
    <row r="942">
      <c r="E942" s="147"/>
      <c r="F942" s="147"/>
    </row>
    <row r="943">
      <c r="E943" s="147"/>
      <c r="F943" s="147"/>
    </row>
    <row r="944">
      <c r="E944" s="147"/>
      <c r="F944" s="147"/>
    </row>
    <row r="945">
      <c r="E945" s="147"/>
      <c r="F945" s="147"/>
    </row>
    <row r="946">
      <c r="E946" s="147"/>
      <c r="F946" s="147"/>
    </row>
    <row r="947">
      <c r="E947" s="147"/>
      <c r="F947" s="147"/>
    </row>
    <row r="948">
      <c r="E948" s="147"/>
      <c r="F948" s="147"/>
    </row>
    <row r="949">
      <c r="E949" s="147"/>
      <c r="F949" s="147"/>
    </row>
    <row r="950">
      <c r="E950" s="147"/>
      <c r="F950" s="147"/>
    </row>
    <row r="951">
      <c r="E951" s="147"/>
      <c r="F951" s="147"/>
    </row>
    <row r="952">
      <c r="E952" s="147"/>
      <c r="F952" s="147"/>
    </row>
    <row r="953">
      <c r="E953" s="147"/>
      <c r="F953" s="147"/>
    </row>
    <row r="954">
      <c r="E954" s="147"/>
      <c r="F954" s="147"/>
    </row>
    <row r="955">
      <c r="E955" s="147"/>
      <c r="F955" s="147"/>
    </row>
    <row r="956">
      <c r="E956" s="147"/>
      <c r="F956" s="147"/>
    </row>
    <row r="957">
      <c r="E957" s="147"/>
      <c r="F957" s="147"/>
    </row>
    <row r="958">
      <c r="E958" s="147"/>
      <c r="F958" s="147"/>
    </row>
    <row r="959">
      <c r="E959" s="147"/>
      <c r="F959" s="147"/>
    </row>
    <row r="960">
      <c r="E960" s="147"/>
      <c r="F960" s="147"/>
    </row>
    <row r="961">
      <c r="E961" s="147"/>
      <c r="F961" s="147"/>
    </row>
    <row r="962">
      <c r="E962" s="147"/>
      <c r="F962" s="147"/>
    </row>
    <row r="963">
      <c r="E963" s="147"/>
      <c r="F963" s="147"/>
    </row>
    <row r="964">
      <c r="E964" s="147"/>
      <c r="F964" s="147"/>
    </row>
    <row r="965">
      <c r="E965" s="147"/>
      <c r="F965" s="147"/>
    </row>
    <row r="966">
      <c r="E966" s="147"/>
      <c r="F966" s="147"/>
    </row>
    <row r="967">
      <c r="E967" s="147"/>
      <c r="F967" s="147"/>
    </row>
    <row r="968">
      <c r="E968" s="147"/>
      <c r="F968" s="147"/>
    </row>
    <row r="969">
      <c r="E969" s="147"/>
      <c r="F969" s="147"/>
    </row>
    <row r="970">
      <c r="E970" s="147"/>
      <c r="F970" s="147"/>
    </row>
    <row r="971">
      <c r="E971" s="147"/>
      <c r="F971" s="147"/>
    </row>
    <row r="972">
      <c r="E972" s="147"/>
      <c r="F972" s="147"/>
    </row>
    <row r="973">
      <c r="E973" s="147"/>
      <c r="F973" s="147"/>
    </row>
    <row r="974">
      <c r="E974" s="147"/>
      <c r="F974" s="147"/>
    </row>
    <row r="975">
      <c r="E975" s="147"/>
      <c r="F975" s="147"/>
    </row>
    <row r="976">
      <c r="E976" s="147"/>
      <c r="F976" s="147"/>
    </row>
    <row r="977">
      <c r="E977" s="147"/>
      <c r="F977" s="147"/>
    </row>
    <row r="978">
      <c r="E978" s="147"/>
      <c r="F978" s="147"/>
    </row>
    <row r="979">
      <c r="E979" s="147"/>
      <c r="F979" s="147"/>
    </row>
    <row r="980">
      <c r="E980" s="147"/>
      <c r="F980" s="147"/>
    </row>
    <row r="981">
      <c r="E981" s="147"/>
      <c r="F981" s="147"/>
    </row>
    <row r="982">
      <c r="E982" s="147"/>
      <c r="F982" s="147"/>
    </row>
    <row r="983">
      <c r="E983" s="147"/>
      <c r="F983" s="147"/>
    </row>
    <row r="984">
      <c r="E984" s="147"/>
      <c r="F984" s="147"/>
    </row>
    <row r="985">
      <c r="E985" s="147"/>
      <c r="F985" s="147"/>
    </row>
    <row r="986">
      <c r="E986" s="147"/>
      <c r="F986" s="147"/>
    </row>
    <row r="987">
      <c r="E987" s="147"/>
      <c r="F987" s="147"/>
    </row>
    <row r="988">
      <c r="E988" s="147"/>
      <c r="F988" s="147"/>
    </row>
    <row r="989">
      <c r="E989" s="147"/>
      <c r="F989" s="147"/>
    </row>
    <row r="990">
      <c r="E990" s="147"/>
      <c r="F990" s="147"/>
    </row>
    <row r="991">
      <c r="E991" s="147"/>
      <c r="F991" s="147"/>
    </row>
    <row r="992">
      <c r="E992" s="147"/>
      <c r="F992" s="147"/>
    </row>
    <row r="993">
      <c r="E993" s="147"/>
      <c r="F993" s="147"/>
    </row>
    <row r="994">
      <c r="E994" s="147"/>
      <c r="F994" s="147"/>
    </row>
    <row r="995">
      <c r="E995" s="147"/>
      <c r="F995" s="147"/>
    </row>
    <row r="996">
      <c r="E996" s="147"/>
      <c r="F996" s="147"/>
    </row>
    <row r="997">
      <c r="E997" s="147"/>
      <c r="F997" s="147"/>
    </row>
    <row r="998">
      <c r="E998" s="147"/>
      <c r="F998" s="147"/>
    </row>
    <row r="999">
      <c r="E999" s="147"/>
      <c r="F999" s="147"/>
    </row>
    <row r="1000">
      <c r="E1000" s="147"/>
      <c r="F1000" s="147"/>
    </row>
    <row r="1001">
      <c r="E1001" s="147"/>
      <c r="F1001" s="147"/>
    </row>
  </sheetData>
  <autoFilter ref="$B$2:$E$74">
    <sortState ref="B2:E74">
      <sortCondition descending="1" sortBy="cellColor" ref="C2:C74" dxfId="1"/>
      <sortCondition ref="B2:B74"/>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25"/>
    <col customWidth="1" min="2" max="2" width="5.5"/>
    <col customWidth="1" min="3" max="3" width="25.38"/>
    <col customWidth="1" min="4" max="4" width="8.38"/>
    <col customWidth="1" min="5" max="5" width="7.25"/>
    <col customWidth="1" min="6" max="6" width="8.38"/>
    <col customWidth="1" min="7" max="7" width="33.38"/>
  </cols>
  <sheetData>
    <row r="1">
      <c r="A1" s="203" t="s">
        <v>530</v>
      </c>
    </row>
    <row r="2">
      <c r="A2" s="102" t="s">
        <v>531</v>
      </c>
    </row>
    <row r="4">
      <c r="A4" s="204" t="s">
        <v>239</v>
      </c>
      <c r="B4" s="205" t="s">
        <v>5</v>
      </c>
      <c r="C4" s="206" t="s">
        <v>277</v>
      </c>
      <c r="D4" s="207" t="s">
        <v>532</v>
      </c>
      <c r="E4" s="207" t="s">
        <v>533</v>
      </c>
      <c r="F4" s="207" t="s">
        <v>534</v>
      </c>
      <c r="G4" s="207" t="s">
        <v>10</v>
      </c>
    </row>
    <row r="5">
      <c r="A5" s="208"/>
      <c r="B5" s="208"/>
      <c r="C5" s="209" t="s">
        <v>535</v>
      </c>
      <c r="D5" s="210">
        <v>4000000.0</v>
      </c>
      <c r="E5" s="90"/>
      <c r="F5" s="211">
        <f>D5-E5</f>
        <v>4000000</v>
      </c>
      <c r="G5" s="90"/>
    </row>
    <row r="6">
      <c r="A6" s="212">
        <v>45570.0</v>
      </c>
      <c r="B6" s="208" t="s">
        <v>84</v>
      </c>
      <c r="C6" s="213" t="s">
        <v>97</v>
      </c>
      <c r="D6" s="90"/>
      <c r="E6" s="210">
        <v>374000.0</v>
      </c>
      <c r="F6" s="211">
        <f t="shared" ref="F6:F7" si="1">F5+D6-E6</f>
        <v>3626000</v>
      </c>
      <c r="G6" s="47" t="s">
        <v>536</v>
      </c>
    </row>
    <row r="7">
      <c r="A7" s="212">
        <v>45570.0</v>
      </c>
      <c r="B7" s="208" t="s">
        <v>139</v>
      </c>
      <c r="C7" s="213" t="s">
        <v>144</v>
      </c>
      <c r="D7" s="90"/>
      <c r="E7" s="210">
        <v>374000.0</v>
      </c>
      <c r="F7" s="211">
        <f t="shared" si="1"/>
        <v>3252000</v>
      </c>
      <c r="G7" s="47" t="s">
        <v>536</v>
      </c>
    </row>
    <row r="8">
      <c r="A8" s="90"/>
      <c r="B8" s="90"/>
      <c r="C8" s="90"/>
      <c r="D8" s="47"/>
      <c r="E8" s="90"/>
      <c r="F8" s="90"/>
      <c r="G8" s="90"/>
    </row>
    <row r="9">
      <c r="A9" s="90"/>
      <c r="B9" s="90"/>
      <c r="C9" s="90"/>
      <c r="D9" s="47"/>
      <c r="E9" s="90"/>
      <c r="F9" s="90"/>
      <c r="G9" s="90"/>
    </row>
    <row r="10">
      <c r="A10" s="90"/>
      <c r="B10" s="90"/>
      <c r="C10" s="90"/>
      <c r="D10" s="47"/>
      <c r="E10" s="90"/>
      <c r="F10" s="90"/>
      <c r="G10" s="90"/>
    </row>
    <row r="11">
      <c r="A11" s="214"/>
      <c r="B11" s="215"/>
      <c r="C11" s="216" t="s">
        <v>537</v>
      </c>
      <c r="D11" s="217">
        <f t="shared" ref="D11:E11" si="2">SUM(D5:D7)</f>
        <v>4000000</v>
      </c>
      <c r="E11" s="218">
        <f t="shared" si="2"/>
        <v>748000</v>
      </c>
      <c r="F11" s="219">
        <f>D11-E11</f>
        <v>3252000</v>
      </c>
      <c r="G11" s="215"/>
    </row>
  </sheetData>
  <mergeCells count="2">
    <mergeCell ref="A1:G1"/>
    <mergeCell ref="A2:G2"/>
  </mergeCells>
  <printOptions gridLines="1" horizontalCentered="1"/>
  <pageMargins bottom="1.0" footer="0.0" header="0.0" left="1.0" right="1.0" top="1.0"/>
  <pageSetup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topLeftCell="E1" activePane="topRight" state="frozen"/>
      <selection activeCell="F2" sqref="F2" pane="topRight"/>
    </sheetView>
  </sheetViews>
  <sheetFormatPr customHeight="1" defaultColWidth="12.63" defaultRowHeight="15.75"/>
  <cols>
    <col customWidth="1" min="1" max="1" width="5.13"/>
    <col customWidth="1" min="2" max="2" width="9.38"/>
    <col customWidth="1" min="3" max="3" width="5.5"/>
    <col customWidth="1" min="4" max="4" width="25.38"/>
    <col customWidth="1" min="5" max="5" width="10.5"/>
    <col customWidth="1" min="6" max="27" width="3.13"/>
    <col customWidth="1" min="28" max="28" width="10.13"/>
    <col customWidth="1" min="29" max="29" width="8.38"/>
    <col customWidth="1" min="30" max="30" width="13.5"/>
    <col customWidth="1" min="31" max="31" width="13.88"/>
    <col customWidth="1" min="32" max="32" width="15.63"/>
  </cols>
  <sheetData>
    <row r="1">
      <c r="A1" s="54"/>
      <c r="B1" s="2"/>
      <c r="C1" s="2"/>
      <c r="D1" s="2"/>
      <c r="E1" s="3" t="s">
        <v>0</v>
      </c>
      <c r="F1" s="4"/>
      <c r="G1" s="4"/>
      <c r="H1" s="4"/>
      <c r="I1" s="4"/>
      <c r="J1" s="4"/>
      <c r="K1" s="4"/>
      <c r="L1" s="4"/>
      <c r="M1" s="4"/>
      <c r="N1" s="4"/>
      <c r="O1" s="4"/>
      <c r="P1" s="4"/>
      <c r="Q1" s="4"/>
      <c r="R1" s="4"/>
      <c r="S1" s="4"/>
      <c r="T1" s="4"/>
      <c r="U1" s="4"/>
      <c r="V1" s="4"/>
      <c r="W1" s="4"/>
      <c r="X1" s="4"/>
      <c r="Y1" s="4"/>
      <c r="Z1" s="4"/>
      <c r="AA1" s="4"/>
      <c r="AB1" s="4"/>
      <c r="AC1" s="4"/>
      <c r="AD1" s="4"/>
      <c r="AE1" s="4"/>
      <c r="AF1" s="5"/>
    </row>
    <row r="2">
      <c r="A2" s="55" t="s">
        <v>238</v>
      </c>
      <c r="B2" s="7"/>
      <c r="C2" s="7"/>
      <c r="D2" s="8"/>
      <c r="E2" s="9"/>
      <c r="F2" s="10"/>
      <c r="G2" s="10"/>
      <c r="H2" s="10"/>
      <c r="I2" s="10"/>
      <c r="J2" s="10"/>
      <c r="K2" s="10"/>
      <c r="L2" s="10"/>
      <c r="M2" s="10"/>
      <c r="N2" s="10"/>
      <c r="O2" s="10"/>
      <c r="P2" s="10"/>
      <c r="Q2" s="10"/>
      <c r="R2" s="10"/>
      <c r="S2" s="10"/>
      <c r="T2" s="10"/>
      <c r="U2" s="10"/>
      <c r="V2" s="10"/>
      <c r="W2" s="10"/>
      <c r="X2" s="10"/>
      <c r="Y2" s="10"/>
      <c r="Z2" s="10"/>
      <c r="AA2" s="10"/>
      <c r="AB2" s="11"/>
      <c r="AC2" s="11"/>
      <c r="AD2" s="10"/>
      <c r="AE2" s="12"/>
      <c r="AF2" s="13"/>
    </row>
    <row r="3">
      <c r="A3" s="14"/>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6" t="s">
        <v>2</v>
      </c>
      <c r="AD3" s="15"/>
      <c r="AE3" s="17"/>
      <c r="AF3" s="18"/>
    </row>
    <row r="4">
      <c r="A4" s="19" t="s">
        <v>3</v>
      </c>
      <c r="B4" s="20" t="s">
        <v>4</v>
      </c>
      <c r="C4" s="19" t="s">
        <v>5</v>
      </c>
      <c r="D4" s="19" t="s">
        <v>6</v>
      </c>
      <c r="E4" s="20" t="s">
        <v>7</v>
      </c>
      <c r="F4" s="21" t="s">
        <v>239</v>
      </c>
      <c r="G4" s="4"/>
      <c r="H4" s="4"/>
      <c r="I4" s="4"/>
      <c r="J4" s="4"/>
      <c r="K4" s="4"/>
      <c r="L4" s="4"/>
      <c r="M4" s="4"/>
      <c r="N4" s="4"/>
      <c r="O4" s="4"/>
      <c r="P4" s="4"/>
      <c r="Q4" s="4"/>
      <c r="R4" s="4"/>
      <c r="S4" s="4"/>
      <c r="T4" s="4"/>
      <c r="U4" s="4"/>
      <c r="V4" s="4"/>
      <c r="W4" s="4"/>
      <c r="X4" s="4"/>
      <c r="Y4" s="4"/>
      <c r="Z4" s="4"/>
      <c r="AA4" s="5"/>
      <c r="AB4" s="22" t="s">
        <v>8</v>
      </c>
      <c r="AC4" s="23" t="s">
        <v>9</v>
      </c>
      <c r="AD4" s="19" t="s">
        <v>10</v>
      </c>
      <c r="AE4" s="24" t="s">
        <v>11</v>
      </c>
      <c r="AF4" s="25" t="s">
        <v>12</v>
      </c>
    </row>
    <row r="5">
      <c r="A5" s="26"/>
      <c r="B5" s="26"/>
      <c r="C5" s="26"/>
      <c r="D5" s="26"/>
      <c r="E5" s="26"/>
      <c r="F5" s="27">
        <v>1.0</v>
      </c>
      <c r="G5" s="28">
        <v>2.0</v>
      </c>
      <c r="H5" s="27">
        <v>5.0</v>
      </c>
      <c r="I5" s="27">
        <v>6.0</v>
      </c>
      <c r="J5" s="27">
        <v>7.0</v>
      </c>
      <c r="K5" s="27">
        <v>8.0</v>
      </c>
      <c r="L5" s="28">
        <v>9.0</v>
      </c>
      <c r="M5" s="27">
        <v>12.0</v>
      </c>
      <c r="N5" s="27">
        <v>13.0</v>
      </c>
      <c r="O5" s="27">
        <v>14.0</v>
      </c>
      <c r="P5" s="27">
        <v>15.0</v>
      </c>
      <c r="Q5" s="28">
        <v>16.0</v>
      </c>
      <c r="R5" s="27">
        <v>19.0</v>
      </c>
      <c r="S5" s="27">
        <v>20.0</v>
      </c>
      <c r="T5" s="27">
        <v>21.0</v>
      </c>
      <c r="U5" s="27">
        <v>22.0</v>
      </c>
      <c r="V5" s="28">
        <v>23.0</v>
      </c>
      <c r="W5" s="27">
        <v>26.0</v>
      </c>
      <c r="X5" s="27">
        <v>27.0</v>
      </c>
      <c r="Y5" s="27">
        <v>28.0</v>
      </c>
      <c r="Z5" s="27">
        <v>29.0</v>
      </c>
      <c r="AA5" s="28">
        <v>30.0</v>
      </c>
      <c r="AB5" s="26"/>
      <c r="AC5" s="26"/>
      <c r="AD5" s="26"/>
      <c r="AE5" s="26"/>
      <c r="AF5" s="26"/>
    </row>
    <row r="6">
      <c r="A6" s="29">
        <v>1.0</v>
      </c>
      <c r="B6" s="30" t="s">
        <v>13</v>
      </c>
      <c r="C6" s="31" t="s">
        <v>14</v>
      </c>
      <c r="D6" s="32" t="s">
        <v>15</v>
      </c>
      <c r="E6" s="32"/>
      <c r="F6" s="32" t="b">
        <v>0</v>
      </c>
      <c r="G6" s="33" t="b">
        <v>0</v>
      </c>
      <c r="H6" s="33" t="b">
        <v>0</v>
      </c>
      <c r="I6" s="33" t="b">
        <v>0</v>
      </c>
      <c r="J6" s="33" t="b">
        <v>0</v>
      </c>
      <c r="K6" s="33" t="b">
        <v>0</v>
      </c>
      <c r="L6" s="33" t="b">
        <v>0</v>
      </c>
      <c r="M6" s="33" t="b">
        <v>0</v>
      </c>
      <c r="N6" s="33" t="b">
        <v>0</v>
      </c>
      <c r="O6" s="33" t="b">
        <v>0</v>
      </c>
      <c r="P6" s="33" t="b">
        <v>0</v>
      </c>
      <c r="Q6" s="33" t="b">
        <v>0</v>
      </c>
      <c r="R6" s="33" t="b">
        <v>0</v>
      </c>
      <c r="S6" s="33" t="b">
        <v>0</v>
      </c>
      <c r="T6" s="33" t="b">
        <v>0</v>
      </c>
      <c r="U6" s="33" t="b">
        <v>0</v>
      </c>
      <c r="V6" s="33" t="b">
        <v>0</v>
      </c>
      <c r="W6" s="33" t="b">
        <v>0</v>
      </c>
      <c r="X6" s="33" t="b">
        <v>0</v>
      </c>
      <c r="Y6" s="33" t="b">
        <v>0</v>
      </c>
      <c r="Z6" s="33" t="b">
        <v>0</v>
      </c>
      <c r="AA6" s="33" t="b">
        <v>0</v>
      </c>
      <c r="AB6" s="34">
        <f t="shared" ref="AB6:AB102" si="1">countif(F6:AA6,True)</f>
        <v>0</v>
      </c>
      <c r="AC6" s="34">
        <f t="shared" ref="AC6:AC102" si="2">Countif(F6:AA6,False)</f>
        <v>22</v>
      </c>
      <c r="AD6" s="32" t="s">
        <v>17</v>
      </c>
      <c r="AE6" s="35">
        <f>AC6*8500</f>
        <v>187000</v>
      </c>
      <c r="AF6" s="36" t="s">
        <v>17</v>
      </c>
    </row>
    <row r="7">
      <c r="A7" s="29">
        <v>2.0</v>
      </c>
      <c r="B7" s="30" t="s">
        <v>18</v>
      </c>
      <c r="C7" s="37" t="s">
        <v>14</v>
      </c>
      <c r="D7" s="29" t="s">
        <v>19</v>
      </c>
      <c r="E7" s="29"/>
      <c r="F7" s="38" t="b">
        <v>0</v>
      </c>
      <c r="G7" s="38" t="b">
        <v>0</v>
      </c>
      <c r="H7" s="38" t="b">
        <v>0</v>
      </c>
      <c r="I7" s="38" t="b">
        <v>0</v>
      </c>
      <c r="J7" s="38" t="b">
        <v>0</v>
      </c>
      <c r="K7" s="38" t="b">
        <v>0</v>
      </c>
      <c r="L7" s="38" t="b">
        <v>0</v>
      </c>
      <c r="M7" s="38" t="b">
        <v>0</v>
      </c>
      <c r="N7" s="38" t="b">
        <v>0</v>
      </c>
      <c r="O7" s="38" t="b">
        <v>0</v>
      </c>
      <c r="P7" s="38" t="b">
        <v>0</v>
      </c>
      <c r="Q7" s="38" t="b">
        <v>0</v>
      </c>
      <c r="R7" s="38" t="b">
        <v>0</v>
      </c>
      <c r="S7" s="38" t="b">
        <v>0</v>
      </c>
      <c r="T7" s="38" t="b">
        <v>0</v>
      </c>
      <c r="U7" s="38" t="b">
        <v>0</v>
      </c>
      <c r="V7" s="38" t="b">
        <v>0</v>
      </c>
      <c r="W7" s="38" t="b">
        <v>0</v>
      </c>
      <c r="X7" s="38" t="b">
        <v>0</v>
      </c>
      <c r="Y7" s="38" t="b">
        <v>0</v>
      </c>
      <c r="Z7" s="38" t="b">
        <v>0</v>
      </c>
      <c r="AA7" s="38" t="b">
        <v>0</v>
      </c>
      <c r="AB7" s="39">
        <f t="shared" si="1"/>
        <v>0</v>
      </c>
      <c r="AC7" s="39">
        <f t="shared" si="2"/>
        <v>22</v>
      </c>
      <c r="AD7" s="38"/>
      <c r="AE7" s="40">
        <f t="shared" ref="AE7:AE10" si="3">sum(AC7*8500)</f>
        <v>187000</v>
      </c>
      <c r="AF7" s="36" t="s">
        <v>20</v>
      </c>
    </row>
    <row r="8">
      <c r="A8" s="29">
        <v>3.0</v>
      </c>
      <c r="B8" s="30" t="s">
        <v>21</v>
      </c>
      <c r="C8" s="37" t="s">
        <v>14</v>
      </c>
      <c r="D8" s="29" t="s">
        <v>22</v>
      </c>
      <c r="E8" s="29"/>
      <c r="F8" s="38" t="b">
        <v>0</v>
      </c>
      <c r="G8" s="38" t="b">
        <v>0</v>
      </c>
      <c r="H8" s="38" t="b">
        <v>0</v>
      </c>
      <c r="I8" s="38" t="b">
        <v>0</v>
      </c>
      <c r="J8" s="38" t="b">
        <v>0</v>
      </c>
      <c r="K8" s="38" t="b">
        <v>0</v>
      </c>
      <c r="L8" s="38" t="b">
        <v>0</v>
      </c>
      <c r="M8" s="38" t="b">
        <v>0</v>
      </c>
      <c r="N8" s="38" t="b">
        <v>0</v>
      </c>
      <c r="O8" s="38" t="b">
        <v>0</v>
      </c>
      <c r="P8" s="38" t="b">
        <v>0</v>
      </c>
      <c r="Q8" s="38" t="b">
        <v>0</v>
      </c>
      <c r="R8" s="38" t="b">
        <v>0</v>
      </c>
      <c r="S8" s="38" t="b">
        <v>0</v>
      </c>
      <c r="T8" s="38" t="b">
        <v>0</v>
      </c>
      <c r="U8" s="38" t="b">
        <v>0</v>
      </c>
      <c r="V8" s="38" t="b">
        <v>0</v>
      </c>
      <c r="W8" s="38" t="b">
        <v>0</v>
      </c>
      <c r="X8" s="38" t="b">
        <v>0</v>
      </c>
      <c r="Y8" s="38" t="b">
        <v>0</v>
      </c>
      <c r="Z8" s="38" t="b">
        <v>0</v>
      </c>
      <c r="AA8" s="38" t="b">
        <v>0</v>
      </c>
      <c r="AB8" s="39">
        <f t="shared" si="1"/>
        <v>0</v>
      </c>
      <c r="AC8" s="39">
        <f t="shared" si="2"/>
        <v>22</v>
      </c>
      <c r="AD8" s="38"/>
      <c r="AE8" s="40">
        <f t="shared" si="3"/>
        <v>187000</v>
      </c>
      <c r="AF8" s="36" t="s">
        <v>20</v>
      </c>
    </row>
    <row r="9">
      <c r="A9" s="29">
        <v>4.0</v>
      </c>
      <c r="B9" s="30" t="s">
        <v>23</v>
      </c>
      <c r="C9" s="37" t="s">
        <v>14</v>
      </c>
      <c r="D9" s="29" t="s">
        <v>24</v>
      </c>
      <c r="E9" s="29"/>
      <c r="F9" s="38" t="b">
        <v>0</v>
      </c>
      <c r="G9" s="38" t="b">
        <v>0</v>
      </c>
      <c r="H9" s="38" t="b">
        <v>0</v>
      </c>
      <c r="I9" s="38" t="b">
        <v>0</v>
      </c>
      <c r="J9" s="38" t="b">
        <v>0</v>
      </c>
      <c r="K9" s="38" t="b">
        <v>0</v>
      </c>
      <c r="L9" s="38" t="b">
        <v>0</v>
      </c>
      <c r="M9" s="38" t="b">
        <v>0</v>
      </c>
      <c r="N9" s="38" t="b">
        <v>0</v>
      </c>
      <c r="O9" s="38" t="b">
        <v>0</v>
      </c>
      <c r="P9" s="38" t="b">
        <v>0</v>
      </c>
      <c r="Q9" s="38" t="b">
        <v>0</v>
      </c>
      <c r="R9" s="38" t="b">
        <v>0</v>
      </c>
      <c r="S9" s="38" t="b">
        <v>0</v>
      </c>
      <c r="T9" s="38" t="b">
        <v>0</v>
      </c>
      <c r="U9" s="38" t="b">
        <v>0</v>
      </c>
      <c r="V9" s="38" t="b">
        <v>0</v>
      </c>
      <c r="W9" s="38" t="b">
        <v>0</v>
      </c>
      <c r="X9" s="38" t="b">
        <v>0</v>
      </c>
      <c r="Y9" s="38" t="b">
        <v>0</v>
      </c>
      <c r="Z9" s="38" t="b">
        <v>0</v>
      </c>
      <c r="AA9" s="38" t="b">
        <v>0</v>
      </c>
      <c r="AB9" s="39">
        <f t="shared" si="1"/>
        <v>0</v>
      </c>
      <c r="AC9" s="39">
        <f t="shared" si="2"/>
        <v>22</v>
      </c>
      <c r="AD9" s="38"/>
      <c r="AE9" s="40">
        <f t="shared" si="3"/>
        <v>187000</v>
      </c>
      <c r="AF9" s="36" t="s">
        <v>20</v>
      </c>
    </row>
    <row r="10">
      <c r="A10" s="29">
        <v>5.0</v>
      </c>
      <c r="B10" s="30" t="s">
        <v>25</v>
      </c>
      <c r="C10" s="37" t="s">
        <v>14</v>
      </c>
      <c r="D10" s="29" t="s">
        <v>26</v>
      </c>
      <c r="E10" s="29"/>
      <c r="F10" s="38" t="b">
        <v>0</v>
      </c>
      <c r="G10" s="38" t="b">
        <v>0</v>
      </c>
      <c r="H10" s="38" t="b">
        <v>0</v>
      </c>
      <c r="I10" s="38" t="b">
        <v>0</v>
      </c>
      <c r="J10" s="38" t="b">
        <v>0</v>
      </c>
      <c r="K10" s="38" t="b">
        <v>0</v>
      </c>
      <c r="L10" s="38" t="b">
        <v>0</v>
      </c>
      <c r="M10" s="38" t="b">
        <v>0</v>
      </c>
      <c r="N10" s="38" t="b">
        <v>0</v>
      </c>
      <c r="O10" s="38" t="b">
        <v>0</v>
      </c>
      <c r="P10" s="38" t="b">
        <v>0</v>
      </c>
      <c r="Q10" s="38" t="b">
        <v>0</v>
      </c>
      <c r="R10" s="38" t="b">
        <v>0</v>
      </c>
      <c r="S10" s="38" t="b">
        <v>0</v>
      </c>
      <c r="T10" s="38" t="b">
        <v>0</v>
      </c>
      <c r="U10" s="38" t="b">
        <v>0</v>
      </c>
      <c r="V10" s="38" t="b">
        <v>0</v>
      </c>
      <c r="W10" s="38" t="b">
        <v>0</v>
      </c>
      <c r="X10" s="38" t="b">
        <v>0</v>
      </c>
      <c r="Y10" s="38" t="b">
        <v>0</v>
      </c>
      <c r="Z10" s="38" t="b">
        <v>0</v>
      </c>
      <c r="AA10" s="38" t="b">
        <v>0</v>
      </c>
      <c r="AB10" s="39">
        <f t="shared" si="1"/>
        <v>0</v>
      </c>
      <c r="AC10" s="39">
        <f t="shared" si="2"/>
        <v>22</v>
      </c>
      <c r="AD10" s="38"/>
      <c r="AE10" s="40">
        <f t="shared" si="3"/>
        <v>187000</v>
      </c>
      <c r="AF10" s="36" t="s">
        <v>20</v>
      </c>
    </row>
    <row r="11">
      <c r="A11" s="29">
        <v>6.0</v>
      </c>
      <c r="B11" s="30" t="s">
        <v>27</v>
      </c>
      <c r="C11" s="31" t="s">
        <v>14</v>
      </c>
      <c r="D11" s="32" t="s">
        <v>28</v>
      </c>
      <c r="E11" s="32"/>
      <c r="F11" s="33" t="b">
        <v>0</v>
      </c>
      <c r="G11" s="33" t="b">
        <v>0</v>
      </c>
      <c r="H11" s="33" t="b">
        <v>0</v>
      </c>
      <c r="I11" s="33" t="b">
        <v>0</v>
      </c>
      <c r="J11" s="33" t="b">
        <v>0</v>
      </c>
      <c r="K11" s="33" t="b">
        <v>0</v>
      </c>
      <c r="L11" s="33" t="b">
        <v>0</v>
      </c>
      <c r="M11" s="33" t="b">
        <v>0</v>
      </c>
      <c r="N11" s="33" t="b">
        <v>0</v>
      </c>
      <c r="O11" s="33" t="b">
        <v>0</v>
      </c>
      <c r="P11" s="33" t="b">
        <v>0</v>
      </c>
      <c r="Q11" s="33" t="b">
        <v>0</v>
      </c>
      <c r="R11" s="33" t="b">
        <v>0</v>
      </c>
      <c r="S11" s="33" t="b">
        <v>0</v>
      </c>
      <c r="T11" s="33" t="b">
        <v>0</v>
      </c>
      <c r="U11" s="33" t="b">
        <v>0</v>
      </c>
      <c r="V11" s="33" t="b">
        <v>0</v>
      </c>
      <c r="W11" s="33" t="b">
        <v>0</v>
      </c>
      <c r="X11" s="33" t="b">
        <v>0</v>
      </c>
      <c r="Y11" s="33" t="b">
        <v>0</v>
      </c>
      <c r="Z11" s="33" t="b">
        <v>0</v>
      </c>
      <c r="AA11" s="33" t="b">
        <v>0</v>
      </c>
      <c r="AB11" s="34">
        <f t="shared" si="1"/>
        <v>0</v>
      </c>
      <c r="AC11" s="34">
        <f t="shared" si="2"/>
        <v>22</v>
      </c>
      <c r="AD11" s="32" t="s">
        <v>17</v>
      </c>
      <c r="AE11" s="35">
        <f>AC11*8500</f>
        <v>187000</v>
      </c>
      <c r="AF11" s="36" t="s">
        <v>17</v>
      </c>
    </row>
    <row r="12">
      <c r="A12" s="29">
        <v>7.0</v>
      </c>
      <c r="B12" s="30" t="s">
        <v>29</v>
      </c>
      <c r="C12" s="37" t="s">
        <v>30</v>
      </c>
      <c r="D12" s="29" t="s">
        <v>31</v>
      </c>
      <c r="E12" s="29" t="s">
        <v>32</v>
      </c>
      <c r="F12" s="29" t="b">
        <v>1</v>
      </c>
      <c r="G12" s="29" t="b">
        <v>1</v>
      </c>
      <c r="H12" s="29" t="b">
        <v>1</v>
      </c>
      <c r="I12" s="29" t="b">
        <v>1</v>
      </c>
      <c r="J12" s="29" t="b">
        <v>1</v>
      </c>
      <c r="K12" s="29" t="b">
        <v>1</v>
      </c>
      <c r="L12" s="29" t="b">
        <v>1</v>
      </c>
      <c r="M12" s="29" t="b">
        <v>1</v>
      </c>
      <c r="N12" s="29" t="b">
        <v>1</v>
      </c>
      <c r="O12" s="29" t="b">
        <v>1</v>
      </c>
      <c r="P12" s="29" t="b">
        <v>1</v>
      </c>
      <c r="Q12" s="29" t="b">
        <v>1</v>
      </c>
      <c r="R12" s="29" t="b">
        <v>1</v>
      </c>
      <c r="S12" s="29" t="b">
        <v>1</v>
      </c>
      <c r="T12" s="29" t="b">
        <v>1</v>
      </c>
      <c r="U12" s="29" t="b">
        <v>1</v>
      </c>
      <c r="V12" s="29" t="b">
        <v>1</v>
      </c>
      <c r="W12" s="29" t="b">
        <v>1</v>
      </c>
      <c r="X12" s="29" t="b">
        <v>1</v>
      </c>
      <c r="Y12" s="29" t="b">
        <v>1</v>
      </c>
      <c r="Z12" s="29" t="b">
        <v>1</v>
      </c>
      <c r="AA12" s="29" t="b">
        <v>1</v>
      </c>
      <c r="AB12" s="39">
        <f t="shared" si="1"/>
        <v>22</v>
      </c>
      <c r="AC12" s="39">
        <f t="shared" si="2"/>
        <v>0</v>
      </c>
      <c r="AD12" s="41"/>
      <c r="AE12" s="40">
        <f t="shared" ref="AE12:AE49" si="4">sum(AC12*8500)</f>
        <v>0</v>
      </c>
      <c r="AF12" s="36" t="s">
        <v>20</v>
      </c>
    </row>
    <row r="13">
      <c r="A13" s="29">
        <v>8.0</v>
      </c>
      <c r="B13" s="30" t="s">
        <v>33</v>
      </c>
      <c r="C13" s="31" t="s">
        <v>30</v>
      </c>
      <c r="D13" s="32" t="s">
        <v>34</v>
      </c>
      <c r="E13" s="33"/>
      <c r="F13" s="33" t="b">
        <v>0</v>
      </c>
      <c r="G13" s="33" t="b">
        <v>0</v>
      </c>
      <c r="H13" s="33" t="b">
        <v>0</v>
      </c>
      <c r="I13" s="33" t="b">
        <v>0</v>
      </c>
      <c r="J13" s="33" t="b">
        <v>0</v>
      </c>
      <c r="K13" s="33" t="b">
        <v>0</v>
      </c>
      <c r="L13" s="33" t="b">
        <v>0</v>
      </c>
      <c r="M13" s="33" t="b">
        <v>0</v>
      </c>
      <c r="N13" s="33" t="b">
        <v>0</v>
      </c>
      <c r="O13" s="33" t="b">
        <v>0</v>
      </c>
      <c r="P13" s="33" t="b">
        <v>0</v>
      </c>
      <c r="Q13" s="33" t="b">
        <v>0</v>
      </c>
      <c r="R13" s="33" t="b">
        <v>0</v>
      </c>
      <c r="S13" s="33" t="b">
        <v>0</v>
      </c>
      <c r="T13" s="33" t="b">
        <v>0</v>
      </c>
      <c r="U13" s="33" t="b">
        <v>0</v>
      </c>
      <c r="V13" s="33" t="b">
        <v>0</v>
      </c>
      <c r="W13" s="33" t="b">
        <v>0</v>
      </c>
      <c r="X13" s="33" t="b">
        <v>0</v>
      </c>
      <c r="Y13" s="33" t="b">
        <v>0</v>
      </c>
      <c r="Z13" s="33" t="b">
        <v>0</v>
      </c>
      <c r="AA13" s="33" t="b">
        <v>0</v>
      </c>
      <c r="AB13" s="34">
        <f t="shared" si="1"/>
        <v>0</v>
      </c>
      <c r="AC13" s="34">
        <f t="shared" si="2"/>
        <v>22</v>
      </c>
      <c r="AD13" s="29" t="s">
        <v>17</v>
      </c>
      <c r="AE13" s="40">
        <f t="shared" si="4"/>
        <v>187000</v>
      </c>
      <c r="AF13" s="36" t="s">
        <v>17</v>
      </c>
    </row>
    <row r="14">
      <c r="A14" s="29">
        <v>9.0</v>
      </c>
      <c r="B14" s="30" t="s">
        <v>35</v>
      </c>
      <c r="C14" s="37" t="s">
        <v>30</v>
      </c>
      <c r="D14" s="29" t="s">
        <v>36</v>
      </c>
      <c r="E14" s="38"/>
      <c r="F14" s="38" t="b">
        <v>0</v>
      </c>
      <c r="G14" s="38" t="b">
        <v>0</v>
      </c>
      <c r="H14" s="38" t="b">
        <v>0</v>
      </c>
      <c r="I14" s="38" t="b">
        <v>0</v>
      </c>
      <c r="J14" s="38" t="b">
        <v>0</v>
      </c>
      <c r="K14" s="38" t="b">
        <v>0</v>
      </c>
      <c r="L14" s="38" t="b">
        <v>0</v>
      </c>
      <c r="M14" s="38" t="b">
        <v>0</v>
      </c>
      <c r="N14" s="38" t="b">
        <v>0</v>
      </c>
      <c r="O14" s="38" t="b">
        <v>0</v>
      </c>
      <c r="P14" s="38" t="b">
        <v>0</v>
      </c>
      <c r="Q14" s="38" t="b">
        <v>0</v>
      </c>
      <c r="R14" s="38" t="b">
        <v>0</v>
      </c>
      <c r="S14" s="38" t="b">
        <v>0</v>
      </c>
      <c r="T14" s="38" t="b">
        <v>0</v>
      </c>
      <c r="U14" s="38" t="b">
        <v>0</v>
      </c>
      <c r="V14" s="38" t="b">
        <v>0</v>
      </c>
      <c r="W14" s="38" t="b">
        <v>0</v>
      </c>
      <c r="X14" s="38" t="b">
        <v>0</v>
      </c>
      <c r="Y14" s="38" t="b">
        <v>0</v>
      </c>
      <c r="Z14" s="38" t="b">
        <v>0</v>
      </c>
      <c r="AA14" s="38" t="b">
        <v>0</v>
      </c>
      <c r="AB14" s="39">
        <f t="shared" si="1"/>
        <v>0</v>
      </c>
      <c r="AC14" s="39">
        <f t="shared" si="2"/>
        <v>22</v>
      </c>
      <c r="AD14" s="38"/>
      <c r="AE14" s="40">
        <f t="shared" si="4"/>
        <v>187000</v>
      </c>
      <c r="AF14" s="36" t="s">
        <v>20</v>
      </c>
    </row>
    <row r="15">
      <c r="A15" s="29">
        <v>10.0</v>
      </c>
      <c r="B15" s="30" t="s">
        <v>37</v>
      </c>
      <c r="C15" s="37" t="s">
        <v>30</v>
      </c>
      <c r="D15" s="29" t="s">
        <v>38</v>
      </c>
      <c r="E15" s="38"/>
      <c r="F15" s="38" t="b">
        <v>0</v>
      </c>
      <c r="G15" s="38" t="b">
        <v>0</v>
      </c>
      <c r="H15" s="38" t="b">
        <v>0</v>
      </c>
      <c r="I15" s="38" t="b">
        <v>0</v>
      </c>
      <c r="J15" s="38" t="b">
        <v>0</v>
      </c>
      <c r="K15" s="38" t="b">
        <v>0</v>
      </c>
      <c r="L15" s="38" t="b">
        <v>0</v>
      </c>
      <c r="M15" s="38" t="b">
        <v>0</v>
      </c>
      <c r="N15" s="38" t="b">
        <v>0</v>
      </c>
      <c r="O15" s="38" t="b">
        <v>0</v>
      </c>
      <c r="P15" s="38" t="b">
        <v>0</v>
      </c>
      <c r="Q15" s="38" t="b">
        <v>0</v>
      </c>
      <c r="R15" s="38" t="b">
        <v>0</v>
      </c>
      <c r="S15" s="38" t="b">
        <v>0</v>
      </c>
      <c r="T15" s="38" t="b">
        <v>0</v>
      </c>
      <c r="U15" s="38" t="b">
        <v>0</v>
      </c>
      <c r="V15" s="38" t="b">
        <v>0</v>
      </c>
      <c r="W15" s="38" t="b">
        <v>0</v>
      </c>
      <c r="X15" s="38" t="b">
        <v>0</v>
      </c>
      <c r="Y15" s="38" t="b">
        <v>0</v>
      </c>
      <c r="Z15" s="38" t="b">
        <v>0</v>
      </c>
      <c r="AA15" s="38" t="b">
        <v>0</v>
      </c>
      <c r="AB15" s="39">
        <f t="shared" si="1"/>
        <v>0</v>
      </c>
      <c r="AC15" s="39">
        <f t="shared" si="2"/>
        <v>22</v>
      </c>
      <c r="AD15" s="38"/>
      <c r="AE15" s="40">
        <f t="shared" si="4"/>
        <v>187000</v>
      </c>
      <c r="AF15" s="36" t="s">
        <v>20</v>
      </c>
    </row>
    <row r="16">
      <c r="A16" s="29">
        <v>11.0</v>
      </c>
      <c r="B16" s="30" t="s">
        <v>39</v>
      </c>
      <c r="C16" s="37" t="s">
        <v>30</v>
      </c>
      <c r="D16" s="29" t="s">
        <v>40</v>
      </c>
      <c r="E16" s="29" t="s">
        <v>41</v>
      </c>
      <c r="F16" s="38" t="b">
        <v>0</v>
      </c>
      <c r="G16" s="38" t="b">
        <v>0</v>
      </c>
      <c r="H16" s="38" t="b">
        <v>0</v>
      </c>
      <c r="I16" s="38" t="b">
        <v>0</v>
      </c>
      <c r="J16" s="38" t="b">
        <v>0</v>
      </c>
      <c r="K16" s="38" t="b">
        <v>0</v>
      </c>
      <c r="L16" s="38" t="b">
        <v>0</v>
      </c>
      <c r="M16" s="38" t="b">
        <v>0</v>
      </c>
      <c r="N16" s="38" t="b">
        <v>0</v>
      </c>
      <c r="O16" s="38" t="b">
        <v>0</v>
      </c>
      <c r="P16" s="38" t="b">
        <v>0</v>
      </c>
      <c r="Q16" s="38" t="b">
        <v>0</v>
      </c>
      <c r="R16" s="38" t="b">
        <v>0</v>
      </c>
      <c r="S16" s="38" t="b">
        <v>0</v>
      </c>
      <c r="T16" s="38" t="b">
        <v>0</v>
      </c>
      <c r="U16" s="38" t="b">
        <v>0</v>
      </c>
      <c r="V16" s="38" t="b">
        <v>0</v>
      </c>
      <c r="W16" s="38" t="b">
        <v>0</v>
      </c>
      <c r="X16" s="38" t="b">
        <v>0</v>
      </c>
      <c r="Y16" s="38" t="b">
        <v>0</v>
      </c>
      <c r="Z16" s="38" t="b">
        <v>0</v>
      </c>
      <c r="AA16" s="38" t="b">
        <v>0</v>
      </c>
      <c r="AB16" s="39">
        <f t="shared" si="1"/>
        <v>0</v>
      </c>
      <c r="AC16" s="39">
        <f t="shared" si="2"/>
        <v>22</v>
      </c>
      <c r="AD16" s="38"/>
      <c r="AE16" s="40">
        <f t="shared" si="4"/>
        <v>187000</v>
      </c>
      <c r="AF16" s="36" t="s">
        <v>20</v>
      </c>
    </row>
    <row r="17">
      <c r="A17" s="29">
        <v>12.0</v>
      </c>
      <c r="B17" s="30" t="s">
        <v>42</v>
      </c>
      <c r="C17" s="37" t="s">
        <v>30</v>
      </c>
      <c r="D17" s="29" t="s">
        <v>43</v>
      </c>
      <c r="E17" s="38"/>
      <c r="F17" s="38" t="b">
        <v>0</v>
      </c>
      <c r="G17" s="38" t="b">
        <v>0</v>
      </c>
      <c r="H17" s="38" t="b">
        <v>0</v>
      </c>
      <c r="I17" s="38" t="b">
        <v>0</v>
      </c>
      <c r="J17" s="38" t="b">
        <v>0</v>
      </c>
      <c r="K17" s="38" t="b">
        <v>0</v>
      </c>
      <c r="L17" s="38" t="b">
        <v>0</v>
      </c>
      <c r="M17" s="38" t="b">
        <v>0</v>
      </c>
      <c r="N17" s="38" t="b">
        <v>0</v>
      </c>
      <c r="O17" s="38" t="b">
        <v>0</v>
      </c>
      <c r="P17" s="38" t="b">
        <v>0</v>
      </c>
      <c r="Q17" s="38" t="b">
        <v>0</v>
      </c>
      <c r="R17" s="38" t="b">
        <v>0</v>
      </c>
      <c r="S17" s="38" t="b">
        <v>0</v>
      </c>
      <c r="T17" s="38" t="b">
        <v>0</v>
      </c>
      <c r="U17" s="38" t="b">
        <v>0</v>
      </c>
      <c r="V17" s="38" t="b">
        <v>0</v>
      </c>
      <c r="W17" s="38" t="b">
        <v>0</v>
      </c>
      <c r="X17" s="38" t="b">
        <v>0</v>
      </c>
      <c r="Y17" s="38" t="b">
        <v>0</v>
      </c>
      <c r="Z17" s="38" t="b">
        <v>0</v>
      </c>
      <c r="AA17" s="38" t="b">
        <v>0</v>
      </c>
      <c r="AB17" s="39">
        <f t="shared" si="1"/>
        <v>0</v>
      </c>
      <c r="AC17" s="39">
        <f t="shared" si="2"/>
        <v>22</v>
      </c>
      <c r="AD17" s="38"/>
      <c r="AE17" s="40">
        <f t="shared" si="4"/>
        <v>187000</v>
      </c>
      <c r="AF17" s="36" t="s">
        <v>20</v>
      </c>
    </row>
    <row r="18">
      <c r="A18" s="29">
        <v>13.0</v>
      </c>
      <c r="B18" s="30" t="s">
        <v>44</v>
      </c>
      <c r="C18" s="37" t="s">
        <v>30</v>
      </c>
      <c r="D18" s="29" t="s">
        <v>45</v>
      </c>
      <c r="E18" s="29" t="s">
        <v>41</v>
      </c>
      <c r="F18" s="38" t="b">
        <v>0</v>
      </c>
      <c r="G18" s="38" t="b">
        <v>0</v>
      </c>
      <c r="H18" s="38" t="b">
        <v>0</v>
      </c>
      <c r="I18" s="38" t="b">
        <v>0</v>
      </c>
      <c r="J18" s="38" t="b">
        <v>0</v>
      </c>
      <c r="K18" s="38" t="b">
        <v>0</v>
      </c>
      <c r="L18" s="38" t="b">
        <v>0</v>
      </c>
      <c r="M18" s="38" t="b">
        <v>0</v>
      </c>
      <c r="N18" s="38" t="b">
        <v>0</v>
      </c>
      <c r="O18" s="38" t="b">
        <v>0</v>
      </c>
      <c r="P18" s="38" t="b">
        <v>0</v>
      </c>
      <c r="Q18" s="38" t="b">
        <v>0</v>
      </c>
      <c r="R18" s="38" t="b">
        <v>0</v>
      </c>
      <c r="S18" s="38" t="b">
        <v>0</v>
      </c>
      <c r="T18" s="38" t="b">
        <v>0</v>
      </c>
      <c r="U18" s="38" t="b">
        <v>0</v>
      </c>
      <c r="V18" s="38" t="b">
        <v>0</v>
      </c>
      <c r="W18" s="38" t="b">
        <v>0</v>
      </c>
      <c r="X18" s="38" t="b">
        <v>0</v>
      </c>
      <c r="Y18" s="38" t="b">
        <v>0</v>
      </c>
      <c r="Z18" s="38" t="b">
        <v>0</v>
      </c>
      <c r="AA18" s="38" t="b">
        <v>0</v>
      </c>
      <c r="AB18" s="39">
        <f t="shared" si="1"/>
        <v>0</v>
      </c>
      <c r="AC18" s="39">
        <f t="shared" si="2"/>
        <v>22</v>
      </c>
      <c r="AD18" s="38"/>
      <c r="AE18" s="40">
        <f t="shared" si="4"/>
        <v>187000</v>
      </c>
      <c r="AF18" s="36" t="s">
        <v>20</v>
      </c>
    </row>
    <row r="19">
      <c r="A19" s="29">
        <v>14.0</v>
      </c>
      <c r="B19" s="30" t="s">
        <v>46</v>
      </c>
      <c r="C19" s="37" t="s">
        <v>30</v>
      </c>
      <c r="D19" s="29" t="s">
        <v>47</v>
      </c>
      <c r="E19" s="38"/>
      <c r="F19" s="38" t="b">
        <v>0</v>
      </c>
      <c r="G19" s="38" t="b">
        <v>0</v>
      </c>
      <c r="H19" s="38" t="b">
        <v>0</v>
      </c>
      <c r="I19" s="38" t="b">
        <v>0</v>
      </c>
      <c r="J19" s="38" t="b">
        <v>0</v>
      </c>
      <c r="K19" s="38" t="b">
        <v>0</v>
      </c>
      <c r="L19" s="38" t="b">
        <v>0</v>
      </c>
      <c r="M19" s="38" t="b">
        <v>0</v>
      </c>
      <c r="N19" s="38" t="b">
        <v>0</v>
      </c>
      <c r="O19" s="38" t="b">
        <v>0</v>
      </c>
      <c r="P19" s="38" t="b">
        <v>0</v>
      </c>
      <c r="Q19" s="38" t="b">
        <v>0</v>
      </c>
      <c r="R19" s="38" t="b">
        <v>0</v>
      </c>
      <c r="S19" s="38" t="b">
        <v>0</v>
      </c>
      <c r="T19" s="38" t="b">
        <v>0</v>
      </c>
      <c r="U19" s="38" t="b">
        <v>0</v>
      </c>
      <c r="V19" s="38" t="b">
        <v>0</v>
      </c>
      <c r="W19" s="38" t="b">
        <v>0</v>
      </c>
      <c r="X19" s="38" t="b">
        <v>0</v>
      </c>
      <c r="Y19" s="38" t="b">
        <v>0</v>
      </c>
      <c r="Z19" s="38" t="b">
        <v>0</v>
      </c>
      <c r="AA19" s="38" t="b">
        <v>0</v>
      </c>
      <c r="AB19" s="39">
        <f t="shared" si="1"/>
        <v>0</v>
      </c>
      <c r="AC19" s="39">
        <f t="shared" si="2"/>
        <v>22</v>
      </c>
      <c r="AD19" s="38"/>
      <c r="AE19" s="40">
        <f t="shared" si="4"/>
        <v>187000</v>
      </c>
      <c r="AF19" s="36" t="s">
        <v>20</v>
      </c>
    </row>
    <row r="20">
      <c r="A20" s="29">
        <v>15.0</v>
      </c>
      <c r="B20" s="30" t="s">
        <v>48</v>
      </c>
      <c r="C20" s="37" t="s">
        <v>30</v>
      </c>
      <c r="D20" s="29" t="s">
        <v>49</v>
      </c>
      <c r="E20" s="38"/>
      <c r="F20" s="38" t="b">
        <v>0</v>
      </c>
      <c r="G20" s="38" t="b">
        <v>0</v>
      </c>
      <c r="H20" s="38" t="b">
        <v>0</v>
      </c>
      <c r="I20" s="38" t="b">
        <v>0</v>
      </c>
      <c r="J20" s="38" t="b">
        <v>0</v>
      </c>
      <c r="K20" s="38" t="b">
        <v>0</v>
      </c>
      <c r="L20" s="38" t="b">
        <v>0</v>
      </c>
      <c r="M20" s="38" t="b">
        <v>0</v>
      </c>
      <c r="N20" s="38" t="b">
        <v>0</v>
      </c>
      <c r="O20" s="38" t="b">
        <v>0</v>
      </c>
      <c r="P20" s="38" t="b">
        <v>0</v>
      </c>
      <c r="Q20" s="38" t="b">
        <v>0</v>
      </c>
      <c r="R20" s="38" t="b">
        <v>0</v>
      </c>
      <c r="S20" s="38" t="b">
        <v>0</v>
      </c>
      <c r="T20" s="38" t="b">
        <v>0</v>
      </c>
      <c r="U20" s="38" t="b">
        <v>0</v>
      </c>
      <c r="V20" s="38" t="b">
        <v>0</v>
      </c>
      <c r="W20" s="38" t="b">
        <v>0</v>
      </c>
      <c r="X20" s="38" t="b">
        <v>0</v>
      </c>
      <c r="Y20" s="38" t="b">
        <v>0</v>
      </c>
      <c r="Z20" s="38" t="b">
        <v>0</v>
      </c>
      <c r="AA20" s="38" t="b">
        <v>0</v>
      </c>
      <c r="AB20" s="39">
        <f t="shared" si="1"/>
        <v>0</v>
      </c>
      <c r="AC20" s="39">
        <f t="shared" si="2"/>
        <v>22</v>
      </c>
      <c r="AD20" s="38"/>
      <c r="AE20" s="40">
        <f t="shared" si="4"/>
        <v>187000</v>
      </c>
      <c r="AF20" s="36" t="s">
        <v>20</v>
      </c>
    </row>
    <row r="21">
      <c r="A21" s="29">
        <v>16.0</v>
      </c>
      <c r="B21" s="30" t="s">
        <v>50</v>
      </c>
      <c r="C21" s="37" t="s">
        <v>30</v>
      </c>
      <c r="D21" s="29" t="s">
        <v>51</v>
      </c>
      <c r="E21" s="38"/>
      <c r="F21" s="38" t="b">
        <v>0</v>
      </c>
      <c r="G21" s="38" t="b">
        <v>0</v>
      </c>
      <c r="H21" s="38" t="b">
        <v>0</v>
      </c>
      <c r="I21" s="38" t="b">
        <v>0</v>
      </c>
      <c r="J21" s="38" t="b">
        <v>0</v>
      </c>
      <c r="K21" s="38" t="b">
        <v>0</v>
      </c>
      <c r="L21" s="38" t="b">
        <v>0</v>
      </c>
      <c r="M21" s="38" t="b">
        <v>0</v>
      </c>
      <c r="N21" s="38" t="b">
        <v>0</v>
      </c>
      <c r="O21" s="38" t="b">
        <v>0</v>
      </c>
      <c r="P21" s="38" t="b">
        <v>0</v>
      </c>
      <c r="Q21" s="38" t="b">
        <v>0</v>
      </c>
      <c r="R21" s="38" t="b">
        <v>0</v>
      </c>
      <c r="S21" s="38" t="b">
        <v>0</v>
      </c>
      <c r="T21" s="38" t="b">
        <v>0</v>
      </c>
      <c r="U21" s="38" t="b">
        <v>0</v>
      </c>
      <c r="V21" s="38" t="b">
        <v>0</v>
      </c>
      <c r="W21" s="38" t="b">
        <v>0</v>
      </c>
      <c r="X21" s="38" t="b">
        <v>0</v>
      </c>
      <c r="Y21" s="38" t="b">
        <v>0</v>
      </c>
      <c r="Z21" s="38" t="b">
        <v>0</v>
      </c>
      <c r="AA21" s="38" t="b">
        <v>0</v>
      </c>
      <c r="AB21" s="39">
        <f t="shared" si="1"/>
        <v>0</v>
      </c>
      <c r="AC21" s="39">
        <f t="shared" si="2"/>
        <v>22</v>
      </c>
      <c r="AD21" s="38"/>
      <c r="AE21" s="40">
        <f t="shared" si="4"/>
        <v>187000</v>
      </c>
      <c r="AF21" s="36" t="s">
        <v>20</v>
      </c>
    </row>
    <row r="22">
      <c r="A22" s="29">
        <v>17.0</v>
      </c>
      <c r="B22" s="30" t="s">
        <v>52</v>
      </c>
      <c r="C22" s="37" t="s">
        <v>30</v>
      </c>
      <c r="D22" s="29" t="s">
        <v>53</v>
      </c>
      <c r="E22" s="38"/>
      <c r="F22" s="38" t="b">
        <v>0</v>
      </c>
      <c r="G22" s="38" t="b">
        <v>0</v>
      </c>
      <c r="H22" s="38" t="b">
        <v>0</v>
      </c>
      <c r="I22" s="38" t="b">
        <v>0</v>
      </c>
      <c r="J22" s="38" t="b">
        <v>0</v>
      </c>
      <c r="K22" s="38" t="b">
        <v>0</v>
      </c>
      <c r="L22" s="38" t="b">
        <v>0</v>
      </c>
      <c r="M22" s="38" t="b">
        <v>0</v>
      </c>
      <c r="N22" s="38" t="b">
        <v>0</v>
      </c>
      <c r="O22" s="38" t="b">
        <v>0</v>
      </c>
      <c r="P22" s="38" t="b">
        <v>0</v>
      </c>
      <c r="Q22" s="38" t="b">
        <v>0</v>
      </c>
      <c r="R22" s="38" t="b">
        <v>0</v>
      </c>
      <c r="S22" s="38" t="b">
        <v>0</v>
      </c>
      <c r="T22" s="38" t="b">
        <v>0</v>
      </c>
      <c r="U22" s="38" t="b">
        <v>0</v>
      </c>
      <c r="V22" s="38" t="b">
        <v>0</v>
      </c>
      <c r="W22" s="38" t="b">
        <v>0</v>
      </c>
      <c r="X22" s="38" t="b">
        <v>0</v>
      </c>
      <c r="Y22" s="38" t="b">
        <v>0</v>
      </c>
      <c r="Z22" s="38" t="b">
        <v>0</v>
      </c>
      <c r="AA22" s="38" t="b">
        <v>0</v>
      </c>
      <c r="AB22" s="39">
        <f t="shared" si="1"/>
        <v>0</v>
      </c>
      <c r="AC22" s="39">
        <f t="shared" si="2"/>
        <v>22</v>
      </c>
      <c r="AD22" s="38"/>
      <c r="AE22" s="40">
        <f t="shared" si="4"/>
        <v>187000</v>
      </c>
      <c r="AF22" s="36" t="s">
        <v>20</v>
      </c>
    </row>
    <row r="23">
      <c r="A23" s="29">
        <v>18.0</v>
      </c>
      <c r="B23" s="30" t="s">
        <v>54</v>
      </c>
      <c r="C23" s="37" t="s">
        <v>55</v>
      </c>
      <c r="D23" s="29" t="s">
        <v>56</v>
      </c>
      <c r="E23" s="38"/>
      <c r="F23" s="38" t="b">
        <v>0</v>
      </c>
      <c r="G23" s="38" t="b">
        <v>0</v>
      </c>
      <c r="H23" s="38" t="b">
        <v>0</v>
      </c>
      <c r="I23" s="38" t="b">
        <v>0</v>
      </c>
      <c r="J23" s="38" t="b">
        <v>0</v>
      </c>
      <c r="K23" s="38" t="b">
        <v>0</v>
      </c>
      <c r="L23" s="38" t="b">
        <v>0</v>
      </c>
      <c r="M23" s="38" t="b">
        <v>0</v>
      </c>
      <c r="N23" s="38" t="b">
        <v>0</v>
      </c>
      <c r="O23" s="38" t="b">
        <v>0</v>
      </c>
      <c r="P23" s="38" t="b">
        <v>0</v>
      </c>
      <c r="Q23" s="38" t="b">
        <v>0</v>
      </c>
      <c r="R23" s="38" t="b">
        <v>0</v>
      </c>
      <c r="S23" s="38" t="b">
        <v>0</v>
      </c>
      <c r="T23" s="38" t="b">
        <v>0</v>
      </c>
      <c r="U23" s="38" t="b">
        <v>0</v>
      </c>
      <c r="V23" s="38" t="b">
        <v>0</v>
      </c>
      <c r="W23" s="38" t="b">
        <v>0</v>
      </c>
      <c r="X23" s="38" t="b">
        <v>0</v>
      </c>
      <c r="Y23" s="38" t="b">
        <v>0</v>
      </c>
      <c r="Z23" s="38" t="b">
        <v>0</v>
      </c>
      <c r="AA23" s="38" t="b">
        <v>0</v>
      </c>
      <c r="AB23" s="39">
        <f t="shared" si="1"/>
        <v>0</v>
      </c>
      <c r="AC23" s="39">
        <f t="shared" si="2"/>
        <v>22</v>
      </c>
      <c r="AD23" s="38"/>
      <c r="AE23" s="40">
        <f t="shared" si="4"/>
        <v>187000</v>
      </c>
      <c r="AF23" s="36" t="s">
        <v>20</v>
      </c>
    </row>
    <row r="24">
      <c r="A24" s="29">
        <v>19.0</v>
      </c>
      <c r="B24" s="56" t="s">
        <v>57</v>
      </c>
      <c r="C24" s="31" t="s">
        <v>55</v>
      </c>
      <c r="D24" s="32" t="s">
        <v>58</v>
      </c>
      <c r="E24" s="33"/>
      <c r="F24" s="33" t="b">
        <v>0</v>
      </c>
      <c r="G24" s="33" t="b">
        <v>0</v>
      </c>
      <c r="H24" s="33" t="b">
        <v>0</v>
      </c>
      <c r="I24" s="33" t="b">
        <v>0</v>
      </c>
      <c r="J24" s="33" t="b">
        <v>0</v>
      </c>
      <c r="K24" s="33" t="b">
        <v>0</v>
      </c>
      <c r="L24" s="33" t="b">
        <v>0</v>
      </c>
      <c r="M24" s="33" t="b">
        <v>0</v>
      </c>
      <c r="N24" s="33" t="b">
        <v>0</v>
      </c>
      <c r="O24" s="33" t="b">
        <v>0</v>
      </c>
      <c r="P24" s="33" t="b">
        <v>0</v>
      </c>
      <c r="Q24" s="33" t="b">
        <v>0</v>
      </c>
      <c r="R24" s="33" t="b">
        <v>0</v>
      </c>
      <c r="S24" s="33" t="b">
        <v>0</v>
      </c>
      <c r="T24" s="33" t="b">
        <v>0</v>
      </c>
      <c r="U24" s="33" t="b">
        <v>0</v>
      </c>
      <c r="V24" s="33" t="b">
        <v>0</v>
      </c>
      <c r="W24" s="33" t="b">
        <v>0</v>
      </c>
      <c r="X24" s="33" t="b">
        <v>0</v>
      </c>
      <c r="Y24" s="33" t="b">
        <v>0</v>
      </c>
      <c r="Z24" s="33" t="b">
        <v>0</v>
      </c>
      <c r="AA24" s="33" t="b">
        <v>0</v>
      </c>
      <c r="AB24" s="34">
        <f t="shared" si="1"/>
        <v>0</v>
      </c>
      <c r="AC24" s="34">
        <f t="shared" si="2"/>
        <v>22</v>
      </c>
      <c r="AD24" s="33"/>
      <c r="AE24" s="57">
        <f t="shared" si="4"/>
        <v>187000</v>
      </c>
      <c r="AF24" s="36" t="s">
        <v>17</v>
      </c>
    </row>
    <row r="25">
      <c r="A25" s="29">
        <v>20.0</v>
      </c>
      <c r="B25" s="56" t="s">
        <v>59</v>
      </c>
      <c r="C25" s="31" t="s">
        <v>55</v>
      </c>
      <c r="D25" s="32" t="s">
        <v>60</v>
      </c>
      <c r="E25" s="33"/>
      <c r="F25" s="33" t="b">
        <v>0</v>
      </c>
      <c r="G25" s="33" t="b">
        <v>0</v>
      </c>
      <c r="H25" s="33" t="b">
        <v>0</v>
      </c>
      <c r="I25" s="33" t="b">
        <v>0</v>
      </c>
      <c r="J25" s="33" t="b">
        <v>0</v>
      </c>
      <c r="K25" s="33" t="b">
        <v>0</v>
      </c>
      <c r="L25" s="33" t="b">
        <v>0</v>
      </c>
      <c r="M25" s="33" t="b">
        <v>0</v>
      </c>
      <c r="N25" s="33" t="b">
        <v>0</v>
      </c>
      <c r="O25" s="33" t="b">
        <v>0</v>
      </c>
      <c r="P25" s="33" t="b">
        <v>0</v>
      </c>
      <c r="Q25" s="33" t="b">
        <v>0</v>
      </c>
      <c r="R25" s="33" t="b">
        <v>0</v>
      </c>
      <c r="S25" s="33" t="b">
        <v>0</v>
      </c>
      <c r="T25" s="33" t="b">
        <v>0</v>
      </c>
      <c r="U25" s="33" t="b">
        <v>0</v>
      </c>
      <c r="V25" s="33" t="b">
        <v>0</v>
      </c>
      <c r="W25" s="33" t="b">
        <v>0</v>
      </c>
      <c r="X25" s="33" t="b">
        <v>0</v>
      </c>
      <c r="Y25" s="33" t="b">
        <v>0</v>
      </c>
      <c r="Z25" s="33" t="b">
        <v>0</v>
      </c>
      <c r="AA25" s="33" t="b">
        <v>0</v>
      </c>
      <c r="AB25" s="34">
        <f t="shared" si="1"/>
        <v>0</v>
      </c>
      <c r="AC25" s="34">
        <f t="shared" si="2"/>
        <v>22</v>
      </c>
      <c r="AD25" s="33"/>
      <c r="AE25" s="57">
        <f t="shared" si="4"/>
        <v>187000</v>
      </c>
      <c r="AF25" s="36" t="s">
        <v>17</v>
      </c>
    </row>
    <row r="26">
      <c r="A26" s="29">
        <v>21.0</v>
      </c>
      <c r="B26" s="56" t="s">
        <v>61</v>
      </c>
      <c r="C26" s="31" t="s">
        <v>55</v>
      </c>
      <c r="D26" s="32" t="s">
        <v>62</v>
      </c>
      <c r="E26" s="32" t="s">
        <v>63</v>
      </c>
      <c r="F26" s="33" t="b">
        <v>0</v>
      </c>
      <c r="G26" s="33" t="b">
        <v>0</v>
      </c>
      <c r="H26" s="33" t="b">
        <v>0</v>
      </c>
      <c r="I26" s="33" t="b">
        <v>0</v>
      </c>
      <c r="J26" s="33" t="b">
        <v>0</v>
      </c>
      <c r="K26" s="33" t="b">
        <v>0</v>
      </c>
      <c r="L26" s="33" t="b">
        <v>0</v>
      </c>
      <c r="M26" s="33" t="b">
        <v>0</v>
      </c>
      <c r="N26" s="33" t="b">
        <v>0</v>
      </c>
      <c r="O26" s="33" t="b">
        <v>0</v>
      </c>
      <c r="P26" s="33" t="b">
        <v>0</v>
      </c>
      <c r="Q26" s="33" t="b">
        <v>0</v>
      </c>
      <c r="R26" s="33" t="b">
        <v>0</v>
      </c>
      <c r="S26" s="33" t="b">
        <v>0</v>
      </c>
      <c r="T26" s="33" t="b">
        <v>0</v>
      </c>
      <c r="U26" s="33" t="b">
        <v>0</v>
      </c>
      <c r="V26" s="33" t="b">
        <v>0</v>
      </c>
      <c r="W26" s="33" t="b">
        <v>0</v>
      </c>
      <c r="X26" s="33" t="b">
        <v>0</v>
      </c>
      <c r="Y26" s="33" t="b">
        <v>0</v>
      </c>
      <c r="Z26" s="33" t="b">
        <v>0</v>
      </c>
      <c r="AA26" s="33" t="b">
        <v>0</v>
      </c>
      <c r="AB26" s="34">
        <f t="shared" si="1"/>
        <v>0</v>
      </c>
      <c r="AC26" s="34">
        <f t="shared" si="2"/>
        <v>22</v>
      </c>
      <c r="AD26" s="33"/>
      <c r="AE26" s="57">
        <f t="shared" si="4"/>
        <v>187000</v>
      </c>
      <c r="AF26" s="36" t="s">
        <v>17</v>
      </c>
    </row>
    <row r="27">
      <c r="A27" s="29">
        <v>22.0</v>
      </c>
      <c r="B27" s="30" t="s">
        <v>64</v>
      </c>
      <c r="C27" s="37" t="s">
        <v>55</v>
      </c>
      <c r="D27" s="29" t="s">
        <v>65</v>
      </c>
      <c r="E27" s="38"/>
      <c r="F27" s="38" t="b">
        <v>0</v>
      </c>
      <c r="G27" s="38" t="b">
        <v>0</v>
      </c>
      <c r="H27" s="38" t="b">
        <v>0</v>
      </c>
      <c r="I27" s="38" t="b">
        <v>0</v>
      </c>
      <c r="J27" s="38" t="b">
        <v>0</v>
      </c>
      <c r="K27" s="38" t="b">
        <v>0</v>
      </c>
      <c r="L27" s="38" t="b">
        <v>0</v>
      </c>
      <c r="M27" s="38" t="b">
        <v>0</v>
      </c>
      <c r="N27" s="38" t="b">
        <v>0</v>
      </c>
      <c r="O27" s="38" t="b">
        <v>0</v>
      </c>
      <c r="P27" s="38" t="b">
        <v>0</v>
      </c>
      <c r="Q27" s="38" t="b">
        <v>0</v>
      </c>
      <c r="R27" s="38" t="b">
        <v>0</v>
      </c>
      <c r="S27" s="38" t="b">
        <v>0</v>
      </c>
      <c r="T27" s="38" t="b">
        <v>0</v>
      </c>
      <c r="U27" s="38" t="b">
        <v>0</v>
      </c>
      <c r="V27" s="38" t="b">
        <v>0</v>
      </c>
      <c r="W27" s="38" t="b">
        <v>0</v>
      </c>
      <c r="X27" s="38" t="b">
        <v>0</v>
      </c>
      <c r="Y27" s="38" t="b">
        <v>0</v>
      </c>
      <c r="Z27" s="38" t="b">
        <v>0</v>
      </c>
      <c r="AA27" s="38" t="b">
        <v>0</v>
      </c>
      <c r="AB27" s="39">
        <f t="shared" si="1"/>
        <v>0</v>
      </c>
      <c r="AC27" s="39">
        <f t="shared" si="2"/>
        <v>22</v>
      </c>
      <c r="AD27" s="38"/>
      <c r="AE27" s="40">
        <f t="shared" si="4"/>
        <v>187000</v>
      </c>
      <c r="AF27" s="36" t="s">
        <v>20</v>
      </c>
    </row>
    <row r="28">
      <c r="A28" s="29">
        <v>23.0</v>
      </c>
      <c r="B28" s="30" t="s">
        <v>66</v>
      </c>
      <c r="C28" s="37" t="s">
        <v>55</v>
      </c>
      <c r="D28" s="29" t="s">
        <v>67</v>
      </c>
      <c r="E28" s="38"/>
      <c r="F28" s="38" t="b">
        <v>0</v>
      </c>
      <c r="G28" s="38" t="b">
        <v>0</v>
      </c>
      <c r="H28" s="38" t="b">
        <v>0</v>
      </c>
      <c r="I28" s="38" t="b">
        <v>0</v>
      </c>
      <c r="J28" s="38" t="b">
        <v>0</v>
      </c>
      <c r="K28" s="38" t="b">
        <v>0</v>
      </c>
      <c r="L28" s="38" t="b">
        <v>0</v>
      </c>
      <c r="M28" s="38" t="b">
        <v>0</v>
      </c>
      <c r="N28" s="38" t="b">
        <v>0</v>
      </c>
      <c r="O28" s="38" t="b">
        <v>0</v>
      </c>
      <c r="P28" s="38" t="b">
        <v>0</v>
      </c>
      <c r="Q28" s="38" t="b">
        <v>0</v>
      </c>
      <c r="R28" s="38" t="b">
        <v>0</v>
      </c>
      <c r="S28" s="38" t="b">
        <v>0</v>
      </c>
      <c r="T28" s="38" t="b">
        <v>0</v>
      </c>
      <c r="U28" s="38" t="b">
        <v>0</v>
      </c>
      <c r="V28" s="38" t="b">
        <v>0</v>
      </c>
      <c r="W28" s="38" t="b">
        <v>0</v>
      </c>
      <c r="X28" s="38" t="b">
        <v>0</v>
      </c>
      <c r="Y28" s="38" t="b">
        <v>0</v>
      </c>
      <c r="Z28" s="38" t="b">
        <v>0</v>
      </c>
      <c r="AA28" s="38" t="b">
        <v>0</v>
      </c>
      <c r="AB28" s="39">
        <f t="shared" si="1"/>
        <v>0</v>
      </c>
      <c r="AC28" s="39">
        <f t="shared" si="2"/>
        <v>22</v>
      </c>
      <c r="AD28" s="38"/>
      <c r="AE28" s="40">
        <f t="shared" si="4"/>
        <v>187000</v>
      </c>
      <c r="AF28" s="36" t="s">
        <v>20</v>
      </c>
    </row>
    <row r="29">
      <c r="A29" s="29">
        <v>24.0</v>
      </c>
      <c r="B29" s="30" t="s">
        <v>68</v>
      </c>
      <c r="C29" s="37" t="s">
        <v>55</v>
      </c>
      <c r="D29" s="29" t="s">
        <v>69</v>
      </c>
      <c r="E29" s="38"/>
      <c r="F29" s="38" t="b">
        <v>0</v>
      </c>
      <c r="G29" s="38" t="b">
        <v>0</v>
      </c>
      <c r="H29" s="38" t="b">
        <v>0</v>
      </c>
      <c r="I29" s="38" t="b">
        <v>0</v>
      </c>
      <c r="J29" s="38" t="b">
        <v>0</v>
      </c>
      <c r="K29" s="38" t="b">
        <v>0</v>
      </c>
      <c r="L29" s="38" t="b">
        <v>0</v>
      </c>
      <c r="M29" s="38" t="b">
        <v>0</v>
      </c>
      <c r="N29" s="38" t="b">
        <v>0</v>
      </c>
      <c r="O29" s="38" t="b">
        <v>0</v>
      </c>
      <c r="P29" s="38" t="b">
        <v>0</v>
      </c>
      <c r="Q29" s="38" t="b">
        <v>0</v>
      </c>
      <c r="R29" s="38" t="b">
        <v>0</v>
      </c>
      <c r="S29" s="38" t="b">
        <v>0</v>
      </c>
      <c r="T29" s="38" t="b">
        <v>0</v>
      </c>
      <c r="U29" s="38" t="b">
        <v>0</v>
      </c>
      <c r="V29" s="38" t="b">
        <v>0</v>
      </c>
      <c r="W29" s="38" t="b">
        <v>0</v>
      </c>
      <c r="X29" s="38" t="b">
        <v>0</v>
      </c>
      <c r="Y29" s="38" t="b">
        <v>0</v>
      </c>
      <c r="Z29" s="38" t="b">
        <v>0</v>
      </c>
      <c r="AA29" s="38" t="b">
        <v>0</v>
      </c>
      <c r="AB29" s="39">
        <f t="shared" si="1"/>
        <v>0</v>
      </c>
      <c r="AC29" s="39">
        <f t="shared" si="2"/>
        <v>22</v>
      </c>
      <c r="AD29" s="38"/>
      <c r="AE29" s="40">
        <f t="shared" si="4"/>
        <v>187000</v>
      </c>
      <c r="AF29" s="36" t="s">
        <v>20</v>
      </c>
    </row>
    <row r="30">
      <c r="A30" s="29">
        <v>25.0</v>
      </c>
      <c r="B30" s="30" t="s">
        <v>73</v>
      </c>
      <c r="C30" s="37" t="s">
        <v>71</v>
      </c>
      <c r="D30" s="29" t="s">
        <v>72</v>
      </c>
      <c r="E30" s="38"/>
      <c r="F30" s="38" t="b">
        <v>0</v>
      </c>
      <c r="G30" s="38" t="b">
        <v>0</v>
      </c>
      <c r="H30" s="38" t="b">
        <v>0</v>
      </c>
      <c r="I30" s="38" t="b">
        <v>0</v>
      </c>
      <c r="J30" s="38" t="b">
        <v>0</v>
      </c>
      <c r="K30" s="38" t="b">
        <v>0</v>
      </c>
      <c r="L30" s="38" t="b">
        <v>0</v>
      </c>
      <c r="M30" s="38" t="b">
        <v>0</v>
      </c>
      <c r="N30" s="38" t="b">
        <v>0</v>
      </c>
      <c r="O30" s="38" t="b">
        <v>0</v>
      </c>
      <c r="P30" s="38" t="b">
        <v>0</v>
      </c>
      <c r="Q30" s="38" t="b">
        <v>0</v>
      </c>
      <c r="R30" s="38" t="b">
        <v>0</v>
      </c>
      <c r="S30" s="38" t="b">
        <v>0</v>
      </c>
      <c r="T30" s="38" t="b">
        <v>0</v>
      </c>
      <c r="U30" s="38" t="b">
        <v>0</v>
      </c>
      <c r="V30" s="38" t="b">
        <v>0</v>
      </c>
      <c r="W30" s="38" t="b">
        <v>0</v>
      </c>
      <c r="X30" s="38" t="b">
        <v>0</v>
      </c>
      <c r="Y30" s="38" t="b">
        <v>0</v>
      </c>
      <c r="Z30" s="38" t="b">
        <v>0</v>
      </c>
      <c r="AA30" s="38" t="b">
        <v>0</v>
      </c>
      <c r="AB30" s="39">
        <f t="shared" si="1"/>
        <v>0</v>
      </c>
      <c r="AC30" s="39">
        <f t="shared" si="2"/>
        <v>22</v>
      </c>
      <c r="AD30" s="38"/>
      <c r="AE30" s="40">
        <f t="shared" si="4"/>
        <v>187000</v>
      </c>
      <c r="AF30" s="36" t="s">
        <v>20</v>
      </c>
    </row>
    <row r="31">
      <c r="A31" s="29">
        <v>26.0</v>
      </c>
      <c r="B31" s="56" t="s">
        <v>75</v>
      </c>
      <c r="C31" s="31" t="s">
        <v>71</v>
      </c>
      <c r="D31" s="32" t="s">
        <v>74</v>
      </c>
      <c r="E31" s="33"/>
      <c r="F31" s="33" t="b">
        <v>0</v>
      </c>
      <c r="G31" s="33" t="b">
        <v>0</v>
      </c>
      <c r="H31" s="33" t="b">
        <v>0</v>
      </c>
      <c r="I31" s="33" t="b">
        <v>0</v>
      </c>
      <c r="J31" s="33" t="b">
        <v>0</v>
      </c>
      <c r="K31" s="33" t="b">
        <v>0</v>
      </c>
      <c r="L31" s="33" t="b">
        <v>0</v>
      </c>
      <c r="M31" s="33" t="b">
        <v>0</v>
      </c>
      <c r="N31" s="33" t="b">
        <v>0</v>
      </c>
      <c r="O31" s="33" t="b">
        <v>0</v>
      </c>
      <c r="P31" s="33" t="b">
        <v>0</v>
      </c>
      <c r="Q31" s="33" t="b">
        <v>0</v>
      </c>
      <c r="R31" s="33" t="b">
        <v>0</v>
      </c>
      <c r="S31" s="33" t="b">
        <v>0</v>
      </c>
      <c r="T31" s="33" t="b">
        <v>0</v>
      </c>
      <c r="U31" s="33" t="b">
        <v>0</v>
      </c>
      <c r="V31" s="33" t="b">
        <v>0</v>
      </c>
      <c r="W31" s="33" t="b">
        <v>0</v>
      </c>
      <c r="X31" s="33" t="b">
        <v>0</v>
      </c>
      <c r="Y31" s="33" t="b">
        <v>0</v>
      </c>
      <c r="Z31" s="33" t="b">
        <v>0</v>
      </c>
      <c r="AA31" s="33" t="b">
        <v>0</v>
      </c>
      <c r="AB31" s="34">
        <f t="shared" si="1"/>
        <v>0</v>
      </c>
      <c r="AC31" s="34">
        <f t="shared" si="2"/>
        <v>22</v>
      </c>
      <c r="AD31" s="32"/>
      <c r="AE31" s="57">
        <f t="shared" si="4"/>
        <v>187000</v>
      </c>
      <c r="AF31" s="36" t="s">
        <v>17</v>
      </c>
    </row>
    <row r="32">
      <c r="A32" s="29">
        <v>27.0</v>
      </c>
      <c r="B32" s="56" t="s">
        <v>77</v>
      </c>
      <c r="C32" s="31" t="s">
        <v>71</v>
      </c>
      <c r="D32" s="32" t="s">
        <v>76</v>
      </c>
      <c r="E32" s="33"/>
      <c r="F32" s="33" t="b">
        <v>0</v>
      </c>
      <c r="G32" s="33" t="b">
        <v>0</v>
      </c>
      <c r="H32" s="33" t="b">
        <v>0</v>
      </c>
      <c r="I32" s="33" t="b">
        <v>0</v>
      </c>
      <c r="J32" s="33" t="b">
        <v>0</v>
      </c>
      <c r="K32" s="33" t="b">
        <v>0</v>
      </c>
      <c r="L32" s="33" t="b">
        <v>0</v>
      </c>
      <c r="M32" s="33" t="b">
        <v>0</v>
      </c>
      <c r="N32" s="33" t="b">
        <v>0</v>
      </c>
      <c r="O32" s="33" t="b">
        <v>0</v>
      </c>
      <c r="P32" s="33" t="b">
        <v>0</v>
      </c>
      <c r="Q32" s="33" t="b">
        <v>0</v>
      </c>
      <c r="R32" s="33" t="b">
        <v>0</v>
      </c>
      <c r="S32" s="33" t="b">
        <v>0</v>
      </c>
      <c r="T32" s="33" t="b">
        <v>0</v>
      </c>
      <c r="U32" s="33" t="b">
        <v>0</v>
      </c>
      <c r="V32" s="33" t="b">
        <v>0</v>
      </c>
      <c r="W32" s="33" t="b">
        <v>0</v>
      </c>
      <c r="X32" s="33" t="b">
        <v>0</v>
      </c>
      <c r="Y32" s="33" t="b">
        <v>0</v>
      </c>
      <c r="Z32" s="33" t="b">
        <v>0</v>
      </c>
      <c r="AA32" s="33" t="b">
        <v>0</v>
      </c>
      <c r="AB32" s="34">
        <f t="shared" si="1"/>
        <v>0</v>
      </c>
      <c r="AC32" s="34">
        <f t="shared" si="2"/>
        <v>22</v>
      </c>
      <c r="AD32" s="33"/>
      <c r="AE32" s="57">
        <f t="shared" si="4"/>
        <v>187000</v>
      </c>
      <c r="AF32" s="36" t="s">
        <v>17</v>
      </c>
    </row>
    <row r="33">
      <c r="A33" s="29">
        <v>28.0</v>
      </c>
      <c r="B33" s="30" t="s">
        <v>79</v>
      </c>
      <c r="C33" s="37" t="s">
        <v>71</v>
      </c>
      <c r="D33" s="29" t="s">
        <v>78</v>
      </c>
      <c r="E33" s="38"/>
      <c r="F33" s="38" t="b">
        <v>0</v>
      </c>
      <c r="G33" s="38" t="b">
        <v>0</v>
      </c>
      <c r="H33" s="38" t="b">
        <v>0</v>
      </c>
      <c r="I33" s="38" t="b">
        <v>0</v>
      </c>
      <c r="J33" s="38" t="b">
        <v>0</v>
      </c>
      <c r="K33" s="38" t="b">
        <v>0</v>
      </c>
      <c r="L33" s="38" t="b">
        <v>0</v>
      </c>
      <c r="M33" s="38" t="b">
        <v>0</v>
      </c>
      <c r="N33" s="38" t="b">
        <v>0</v>
      </c>
      <c r="O33" s="38" t="b">
        <v>0</v>
      </c>
      <c r="P33" s="38" t="b">
        <v>0</v>
      </c>
      <c r="Q33" s="38" t="b">
        <v>0</v>
      </c>
      <c r="R33" s="38" t="b">
        <v>0</v>
      </c>
      <c r="S33" s="38" t="b">
        <v>0</v>
      </c>
      <c r="T33" s="38" t="b">
        <v>0</v>
      </c>
      <c r="U33" s="38" t="b">
        <v>0</v>
      </c>
      <c r="V33" s="38" t="b">
        <v>0</v>
      </c>
      <c r="W33" s="38" t="b">
        <v>0</v>
      </c>
      <c r="X33" s="38" t="b">
        <v>0</v>
      </c>
      <c r="Y33" s="38" t="b">
        <v>0</v>
      </c>
      <c r="Z33" s="38" t="b">
        <v>0</v>
      </c>
      <c r="AA33" s="38" t="b">
        <v>0</v>
      </c>
      <c r="AB33" s="39">
        <f t="shared" si="1"/>
        <v>0</v>
      </c>
      <c r="AC33" s="39">
        <f t="shared" si="2"/>
        <v>22</v>
      </c>
      <c r="AD33" s="38"/>
      <c r="AE33" s="40">
        <f t="shared" si="4"/>
        <v>187000</v>
      </c>
      <c r="AF33" s="36" t="s">
        <v>20</v>
      </c>
    </row>
    <row r="34">
      <c r="A34" s="29">
        <v>29.0</v>
      </c>
      <c r="B34" s="30" t="s">
        <v>81</v>
      </c>
      <c r="C34" s="37" t="s">
        <v>71</v>
      </c>
      <c r="D34" s="29" t="s">
        <v>80</v>
      </c>
      <c r="E34" s="38"/>
      <c r="F34" s="38" t="b">
        <v>0</v>
      </c>
      <c r="G34" s="38" t="b">
        <v>0</v>
      </c>
      <c r="H34" s="38" t="b">
        <v>0</v>
      </c>
      <c r="I34" s="38" t="b">
        <v>0</v>
      </c>
      <c r="J34" s="38" t="b">
        <v>0</v>
      </c>
      <c r="K34" s="38" t="b">
        <v>0</v>
      </c>
      <c r="L34" s="38" t="b">
        <v>0</v>
      </c>
      <c r="M34" s="38" t="b">
        <v>0</v>
      </c>
      <c r="N34" s="38" t="b">
        <v>0</v>
      </c>
      <c r="O34" s="38" t="b">
        <v>0</v>
      </c>
      <c r="P34" s="38" t="b">
        <v>0</v>
      </c>
      <c r="Q34" s="38" t="b">
        <v>0</v>
      </c>
      <c r="R34" s="38" t="b">
        <v>0</v>
      </c>
      <c r="S34" s="38" t="b">
        <v>0</v>
      </c>
      <c r="T34" s="38" t="b">
        <v>0</v>
      </c>
      <c r="U34" s="38" t="b">
        <v>0</v>
      </c>
      <c r="V34" s="38" t="b">
        <v>0</v>
      </c>
      <c r="W34" s="38" t="b">
        <v>0</v>
      </c>
      <c r="X34" s="38" t="b">
        <v>0</v>
      </c>
      <c r="Y34" s="38" t="b">
        <v>0</v>
      </c>
      <c r="Z34" s="38" t="b">
        <v>0</v>
      </c>
      <c r="AA34" s="38" t="b">
        <v>0</v>
      </c>
      <c r="AB34" s="39">
        <f t="shared" si="1"/>
        <v>0</v>
      </c>
      <c r="AC34" s="39">
        <f t="shared" si="2"/>
        <v>22</v>
      </c>
      <c r="AD34" s="38"/>
      <c r="AE34" s="40">
        <f t="shared" si="4"/>
        <v>187000</v>
      </c>
      <c r="AF34" s="36" t="s">
        <v>20</v>
      </c>
    </row>
    <row r="35">
      <c r="A35" s="29">
        <v>30.0</v>
      </c>
      <c r="B35" s="30" t="s">
        <v>83</v>
      </c>
      <c r="C35" s="37" t="s">
        <v>71</v>
      </c>
      <c r="D35" s="29" t="s">
        <v>82</v>
      </c>
      <c r="E35" s="38"/>
      <c r="F35" s="38" t="b">
        <v>0</v>
      </c>
      <c r="G35" s="38" t="b">
        <v>0</v>
      </c>
      <c r="H35" s="38" t="b">
        <v>0</v>
      </c>
      <c r="I35" s="38" t="b">
        <v>0</v>
      </c>
      <c r="J35" s="38" t="b">
        <v>0</v>
      </c>
      <c r="K35" s="38" t="b">
        <v>0</v>
      </c>
      <c r="L35" s="38" t="b">
        <v>0</v>
      </c>
      <c r="M35" s="38" t="b">
        <v>0</v>
      </c>
      <c r="N35" s="38" t="b">
        <v>0</v>
      </c>
      <c r="O35" s="38" t="b">
        <v>0</v>
      </c>
      <c r="P35" s="38" t="b">
        <v>0</v>
      </c>
      <c r="Q35" s="38" t="b">
        <v>0</v>
      </c>
      <c r="R35" s="38" t="b">
        <v>0</v>
      </c>
      <c r="S35" s="38" t="b">
        <v>0</v>
      </c>
      <c r="T35" s="38" t="b">
        <v>0</v>
      </c>
      <c r="U35" s="38" t="b">
        <v>0</v>
      </c>
      <c r="V35" s="38" t="b">
        <v>0</v>
      </c>
      <c r="W35" s="38" t="b">
        <v>0</v>
      </c>
      <c r="X35" s="38" t="b">
        <v>0</v>
      </c>
      <c r="Y35" s="38" t="b">
        <v>0</v>
      </c>
      <c r="Z35" s="38" t="b">
        <v>0</v>
      </c>
      <c r="AA35" s="38" t="b">
        <v>0</v>
      </c>
      <c r="AB35" s="39">
        <f t="shared" si="1"/>
        <v>0</v>
      </c>
      <c r="AC35" s="39">
        <f t="shared" si="2"/>
        <v>22</v>
      </c>
      <c r="AD35" s="38"/>
      <c r="AE35" s="40">
        <f t="shared" si="4"/>
        <v>187000</v>
      </c>
      <c r="AF35" s="36" t="s">
        <v>20</v>
      </c>
    </row>
    <row r="36">
      <c r="A36" s="29">
        <v>31.0</v>
      </c>
      <c r="B36" s="58" t="s">
        <v>86</v>
      </c>
      <c r="C36" s="37" t="s">
        <v>84</v>
      </c>
      <c r="D36" s="29" t="s">
        <v>85</v>
      </c>
      <c r="E36" s="38"/>
      <c r="F36" s="38" t="b">
        <v>0</v>
      </c>
      <c r="G36" s="38" t="b">
        <v>0</v>
      </c>
      <c r="H36" s="38" t="b">
        <v>0</v>
      </c>
      <c r="I36" s="38" t="b">
        <v>0</v>
      </c>
      <c r="J36" s="38" t="b">
        <v>0</v>
      </c>
      <c r="K36" s="38" t="b">
        <v>0</v>
      </c>
      <c r="L36" s="38" t="b">
        <v>0</v>
      </c>
      <c r="M36" s="38" t="b">
        <v>0</v>
      </c>
      <c r="N36" s="38" t="b">
        <v>0</v>
      </c>
      <c r="O36" s="38" t="b">
        <v>0</v>
      </c>
      <c r="P36" s="38" t="b">
        <v>0</v>
      </c>
      <c r="Q36" s="38" t="b">
        <v>0</v>
      </c>
      <c r="R36" s="38" t="b">
        <v>0</v>
      </c>
      <c r="S36" s="38" t="b">
        <v>0</v>
      </c>
      <c r="T36" s="38" t="b">
        <v>0</v>
      </c>
      <c r="U36" s="38" t="b">
        <v>0</v>
      </c>
      <c r="V36" s="38" t="b">
        <v>0</v>
      </c>
      <c r="W36" s="38" t="b">
        <v>0</v>
      </c>
      <c r="X36" s="38" t="b">
        <v>0</v>
      </c>
      <c r="Y36" s="38" t="b">
        <v>0</v>
      </c>
      <c r="Z36" s="38" t="b">
        <v>0</v>
      </c>
      <c r="AA36" s="38" t="b">
        <v>0</v>
      </c>
      <c r="AB36" s="39">
        <f t="shared" si="1"/>
        <v>0</v>
      </c>
      <c r="AC36" s="39">
        <f t="shared" si="2"/>
        <v>22</v>
      </c>
      <c r="AD36" s="38"/>
      <c r="AE36" s="40">
        <f t="shared" si="4"/>
        <v>187000</v>
      </c>
      <c r="AF36" s="36" t="s">
        <v>20</v>
      </c>
    </row>
    <row r="37">
      <c r="A37" s="29">
        <v>32.0</v>
      </c>
      <c r="B37" s="30" t="s">
        <v>89</v>
      </c>
      <c r="C37" s="37" t="s">
        <v>84</v>
      </c>
      <c r="D37" s="29" t="s">
        <v>87</v>
      </c>
      <c r="E37" s="29" t="s">
        <v>88</v>
      </c>
      <c r="F37" s="38" t="b">
        <v>0</v>
      </c>
      <c r="G37" s="38" t="b">
        <v>0</v>
      </c>
      <c r="H37" s="38" t="b">
        <v>0</v>
      </c>
      <c r="I37" s="38" t="b">
        <v>0</v>
      </c>
      <c r="J37" s="38" t="b">
        <v>0</v>
      </c>
      <c r="K37" s="38" t="b">
        <v>0</v>
      </c>
      <c r="L37" s="38" t="b">
        <v>0</v>
      </c>
      <c r="M37" s="38" t="b">
        <v>0</v>
      </c>
      <c r="N37" s="38" t="b">
        <v>0</v>
      </c>
      <c r="O37" s="38" t="b">
        <v>0</v>
      </c>
      <c r="P37" s="38" t="b">
        <v>0</v>
      </c>
      <c r="Q37" s="38" t="b">
        <v>0</v>
      </c>
      <c r="R37" s="38" t="b">
        <v>0</v>
      </c>
      <c r="S37" s="38" t="b">
        <v>0</v>
      </c>
      <c r="T37" s="38" t="b">
        <v>0</v>
      </c>
      <c r="U37" s="38" t="b">
        <v>0</v>
      </c>
      <c r="V37" s="38" t="b">
        <v>0</v>
      </c>
      <c r="W37" s="38" t="b">
        <v>0</v>
      </c>
      <c r="X37" s="38" t="b">
        <v>0</v>
      </c>
      <c r="Y37" s="38" t="b">
        <v>0</v>
      </c>
      <c r="Z37" s="38" t="b">
        <v>0</v>
      </c>
      <c r="AA37" s="38" t="b">
        <v>0</v>
      </c>
      <c r="AB37" s="39">
        <f t="shared" si="1"/>
        <v>0</v>
      </c>
      <c r="AC37" s="39">
        <f t="shared" si="2"/>
        <v>22</v>
      </c>
      <c r="AD37" s="38"/>
      <c r="AE37" s="40">
        <f t="shared" si="4"/>
        <v>187000</v>
      </c>
      <c r="AF37" s="36" t="s">
        <v>20</v>
      </c>
    </row>
    <row r="38">
      <c r="A38" s="29">
        <v>33.0</v>
      </c>
      <c r="B38" s="56" t="s">
        <v>91</v>
      </c>
      <c r="C38" s="31" t="s">
        <v>84</v>
      </c>
      <c r="D38" s="32" t="s">
        <v>90</v>
      </c>
      <c r="E38" s="33"/>
      <c r="F38" s="33" t="b">
        <v>0</v>
      </c>
      <c r="G38" s="33" t="b">
        <v>0</v>
      </c>
      <c r="H38" s="33" t="b">
        <v>0</v>
      </c>
      <c r="I38" s="33" t="b">
        <v>0</v>
      </c>
      <c r="J38" s="33" t="b">
        <v>0</v>
      </c>
      <c r="K38" s="33" t="b">
        <v>0</v>
      </c>
      <c r="L38" s="33" t="b">
        <v>0</v>
      </c>
      <c r="M38" s="33" t="b">
        <v>0</v>
      </c>
      <c r="N38" s="33" t="b">
        <v>0</v>
      </c>
      <c r="O38" s="33" t="b">
        <v>0</v>
      </c>
      <c r="P38" s="33" t="b">
        <v>0</v>
      </c>
      <c r="Q38" s="33" t="b">
        <v>0</v>
      </c>
      <c r="R38" s="33" t="b">
        <v>0</v>
      </c>
      <c r="S38" s="33" t="b">
        <v>0</v>
      </c>
      <c r="T38" s="33" t="b">
        <v>0</v>
      </c>
      <c r="U38" s="33" t="b">
        <v>0</v>
      </c>
      <c r="V38" s="33" t="b">
        <v>0</v>
      </c>
      <c r="W38" s="33" t="b">
        <v>0</v>
      </c>
      <c r="X38" s="33" t="b">
        <v>0</v>
      </c>
      <c r="Y38" s="33" t="b">
        <v>0</v>
      </c>
      <c r="Z38" s="33" t="b">
        <v>0</v>
      </c>
      <c r="AA38" s="33" t="b">
        <v>0</v>
      </c>
      <c r="AB38" s="34">
        <f t="shared" si="1"/>
        <v>0</v>
      </c>
      <c r="AC38" s="34">
        <f t="shared" si="2"/>
        <v>22</v>
      </c>
      <c r="AD38" s="33"/>
      <c r="AE38" s="57">
        <f t="shared" si="4"/>
        <v>187000</v>
      </c>
      <c r="AF38" s="36" t="s">
        <v>17</v>
      </c>
    </row>
    <row r="39">
      <c r="A39" s="29">
        <v>34.0</v>
      </c>
      <c r="B39" s="30" t="s">
        <v>94</v>
      </c>
      <c r="C39" s="37" t="s">
        <v>84</v>
      </c>
      <c r="D39" s="29" t="s">
        <v>92</v>
      </c>
      <c r="E39" s="29" t="s">
        <v>93</v>
      </c>
      <c r="F39" s="38" t="b">
        <v>0</v>
      </c>
      <c r="G39" s="38" t="b">
        <v>0</v>
      </c>
      <c r="H39" s="38" t="b">
        <v>0</v>
      </c>
      <c r="I39" s="38" t="b">
        <v>0</v>
      </c>
      <c r="J39" s="38" t="b">
        <v>0</v>
      </c>
      <c r="K39" s="38" t="b">
        <v>0</v>
      </c>
      <c r="L39" s="38" t="b">
        <v>0</v>
      </c>
      <c r="M39" s="38" t="b">
        <v>0</v>
      </c>
      <c r="N39" s="38" t="b">
        <v>0</v>
      </c>
      <c r="O39" s="38" t="b">
        <v>0</v>
      </c>
      <c r="P39" s="38" t="b">
        <v>0</v>
      </c>
      <c r="Q39" s="38" t="b">
        <v>0</v>
      </c>
      <c r="R39" s="38" t="b">
        <v>0</v>
      </c>
      <c r="S39" s="38" t="b">
        <v>0</v>
      </c>
      <c r="T39" s="38" t="b">
        <v>0</v>
      </c>
      <c r="U39" s="38" t="b">
        <v>0</v>
      </c>
      <c r="V39" s="38" t="b">
        <v>0</v>
      </c>
      <c r="W39" s="38" t="b">
        <v>0</v>
      </c>
      <c r="X39" s="38" t="b">
        <v>0</v>
      </c>
      <c r="Y39" s="38" t="b">
        <v>0</v>
      </c>
      <c r="Z39" s="38" t="b">
        <v>0</v>
      </c>
      <c r="AA39" s="38" t="b">
        <v>0</v>
      </c>
      <c r="AB39" s="39">
        <f t="shared" si="1"/>
        <v>0</v>
      </c>
      <c r="AC39" s="39">
        <f t="shared" si="2"/>
        <v>22</v>
      </c>
      <c r="AD39" s="38"/>
      <c r="AE39" s="40">
        <f t="shared" si="4"/>
        <v>187000</v>
      </c>
      <c r="AF39" s="36" t="s">
        <v>20</v>
      </c>
    </row>
    <row r="40">
      <c r="A40" s="29">
        <v>35.0</v>
      </c>
      <c r="B40" s="30" t="s">
        <v>96</v>
      </c>
      <c r="C40" s="37" t="s">
        <v>84</v>
      </c>
      <c r="D40" s="29" t="s">
        <v>95</v>
      </c>
      <c r="E40" s="38"/>
      <c r="F40" s="38" t="b">
        <v>0</v>
      </c>
      <c r="G40" s="38" t="b">
        <v>0</v>
      </c>
      <c r="H40" s="38" t="b">
        <v>0</v>
      </c>
      <c r="I40" s="38" t="b">
        <v>0</v>
      </c>
      <c r="J40" s="38" t="b">
        <v>0</v>
      </c>
      <c r="K40" s="38" t="b">
        <v>0</v>
      </c>
      <c r="L40" s="38" t="b">
        <v>0</v>
      </c>
      <c r="M40" s="38" t="b">
        <v>0</v>
      </c>
      <c r="N40" s="38" t="b">
        <v>0</v>
      </c>
      <c r="O40" s="38" t="b">
        <v>0</v>
      </c>
      <c r="P40" s="38" t="b">
        <v>0</v>
      </c>
      <c r="Q40" s="38" t="b">
        <v>0</v>
      </c>
      <c r="R40" s="38" t="b">
        <v>0</v>
      </c>
      <c r="S40" s="38" t="b">
        <v>0</v>
      </c>
      <c r="T40" s="38" t="b">
        <v>0</v>
      </c>
      <c r="U40" s="38" t="b">
        <v>0</v>
      </c>
      <c r="V40" s="38" t="b">
        <v>0</v>
      </c>
      <c r="W40" s="38" t="b">
        <v>0</v>
      </c>
      <c r="X40" s="38" t="b">
        <v>0</v>
      </c>
      <c r="Y40" s="38" t="b">
        <v>0</v>
      </c>
      <c r="Z40" s="38" t="b">
        <v>0</v>
      </c>
      <c r="AA40" s="38" t="b">
        <v>0</v>
      </c>
      <c r="AB40" s="39">
        <f t="shared" si="1"/>
        <v>0</v>
      </c>
      <c r="AC40" s="39">
        <f t="shared" si="2"/>
        <v>22</v>
      </c>
      <c r="AD40" s="38"/>
      <c r="AE40" s="40">
        <f t="shared" si="4"/>
        <v>187000</v>
      </c>
      <c r="AF40" s="36" t="s">
        <v>20</v>
      </c>
    </row>
    <row r="41">
      <c r="A41" s="29">
        <v>36.0</v>
      </c>
      <c r="B41" s="30" t="s">
        <v>98</v>
      </c>
      <c r="C41" s="37" t="s">
        <v>84</v>
      </c>
      <c r="D41" s="29" t="s">
        <v>97</v>
      </c>
      <c r="E41" s="38"/>
      <c r="F41" s="38" t="b">
        <v>0</v>
      </c>
      <c r="G41" s="38" t="b">
        <v>0</v>
      </c>
      <c r="H41" s="38" t="b">
        <v>0</v>
      </c>
      <c r="I41" s="38" t="b">
        <v>0</v>
      </c>
      <c r="J41" s="38" t="b">
        <v>0</v>
      </c>
      <c r="K41" s="38" t="b">
        <v>0</v>
      </c>
      <c r="L41" s="38" t="b">
        <v>0</v>
      </c>
      <c r="M41" s="38" t="b">
        <v>0</v>
      </c>
      <c r="N41" s="38" t="b">
        <v>0</v>
      </c>
      <c r="O41" s="38" t="b">
        <v>0</v>
      </c>
      <c r="P41" s="38" t="b">
        <v>0</v>
      </c>
      <c r="Q41" s="38" t="b">
        <v>0</v>
      </c>
      <c r="R41" s="38" t="b">
        <v>0</v>
      </c>
      <c r="S41" s="38" t="b">
        <v>0</v>
      </c>
      <c r="T41" s="38" t="b">
        <v>0</v>
      </c>
      <c r="U41" s="38" t="b">
        <v>0</v>
      </c>
      <c r="V41" s="38" t="b">
        <v>0</v>
      </c>
      <c r="W41" s="38" t="b">
        <v>0</v>
      </c>
      <c r="X41" s="38" t="b">
        <v>0</v>
      </c>
      <c r="Y41" s="38" t="b">
        <v>0</v>
      </c>
      <c r="Z41" s="38" t="b">
        <v>0</v>
      </c>
      <c r="AA41" s="38" t="b">
        <v>0</v>
      </c>
      <c r="AB41" s="39">
        <f t="shared" si="1"/>
        <v>0</v>
      </c>
      <c r="AC41" s="39">
        <f t="shared" si="2"/>
        <v>22</v>
      </c>
      <c r="AD41" s="38"/>
      <c r="AE41" s="40">
        <f t="shared" si="4"/>
        <v>187000</v>
      </c>
      <c r="AF41" s="36" t="s">
        <v>20</v>
      </c>
    </row>
    <row r="42">
      <c r="A42" s="29">
        <v>37.0</v>
      </c>
      <c r="B42" s="56" t="s">
        <v>100</v>
      </c>
      <c r="C42" s="31" t="s">
        <v>84</v>
      </c>
      <c r="D42" s="32" t="s">
        <v>99</v>
      </c>
      <c r="E42" s="33"/>
      <c r="F42" s="33" t="b">
        <v>0</v>
      </c>
      <c r="G42" s="33" t="b">
        <v>0</v>
      </c>
      <c r="H42" s="33" t="b">
        <v>0</v>
      </c>
      <c r="I42" s="33" t="b">
        <v>0</v>
      </c>
      <c r="J42" s="33" t="b">
        <v>0</v>
      </c>
      <c r="K42" s="33" t="b">
        <v>0</v>
      </c>
      <c r="L42" s="33" t="b">
        <v>0</v>
      </c>
      <c r="M42" s="33" t="b">
        <v>0</v>
      </c>
      <c r="N42" s="33" t="b">
        <v>0</v>
      </c>
      <c r="O42" s="33" t="b">
        <v>0</v>
      </c>
      <c r="P42" s="33" t="b">
        <v>0</v>
      </c>
      <c r="Q42" s="33" t="b">
        <v>0</v>
      </c>
      <c r="R42" s="33" t="b">
        <v>0</v>
      </c>
      <c r="S42" s="33" t="b">
        <v>0</v>
      </c>
      <c r="T42" s="33" t="b">
        <v>0</v>
      </c>
      <c r="U42" s="33" t="b">
        <v>0</v>
      </c>
      <c r="V42" s="33" t="b">
        <v>0</v>
      </c>
      <c r="W42" s="33" t="b">
        <v>0</v>
      </c>
      <c r="X42" s="33" t="b">
        <v>0</v>
      </c>
      <c r="Y42" s="33" t="b">
        <v>0</v>
      </c>
      <c r="Z42" s="33" t="b">
        <v>0</v>
      </c>
      <c r="AA42" s="33" t="b">
        <v>0</v>
      </c>
      <c r="AB42" s="34">
        <f t="shared" si="1"/>
        <v>0</v>
      </c>
      <c r="AC42" s="34">
        <f t="shared" si="2"/>
        <v>22</v>
      </c>
      <c r="AD42" s="33"/>
      <c r="AE42" s="57">
        <f t="shared" si="4"/>
        <v>187000</v>
      </c>
      <c r="AF42" s="36" t="s">
        <v>17</v>
      </c>
    </row>
    <row r="43">
      <c r="A43" s="29">
        <v>38.0</v>
      </c>
      <c r="B43" s="30" t="s">
        <v>104</v>
      </c>
      <c r="C43" s="37" t="s">
        <v>101</v>
      </c>
      <c r="D43" s="42" t="s">
        <v>102</v>
      </c>
      <c r="E43" s="29" t="s">
        <v>103</v>
      </c>
      <c r="F43" s="38" t="b">
        <v>0</v>
      </c>
      <c r="G43" s="38" t="b">
        <v>0</v>
      </c>
      <c r="H43" s="38" t="b">
        <v>0</v>
      </c>
      <c r="I43" s="38" t="b">
        <v>0</v>
      </c>
      <c r="J43" s="38" t="b">
        <v>0</v>
      </c>
      <c r="K43" s="38" t="b">
        <v>0</v>
      </c>
      <c r="L43" s="38" t="b">
        <v>0</v>
      </c>
      <c r="M43" s="38" t="b">
        <v>0</v>
      </c>
      <c r="N43" s="38" t="b">
        <v>0</v>
      </c>
      <c r="O43" s="38" t="b">
        <v>0</v>
      </c>
      <c r="P43" s="38" t="b">
        <v>0</v>
      </c>
      <c r="Q43" s="38" t="b">
        <v>0</v>
      </c>
      <c r="R43" s="38" t="b">
        <v>0</v>
      </c>
      <c r="S43" s="38" t="b">
        <v>0</v>
      </c>
      <c r="T43" s="38" t="b">
        <v>0</v>
      </c>
      <c r="U43" s="38" t="b">
        <v>0</v>
      </c>
      <c r="V43" s="38" t="b">
        <v>0</v>
      </c>
      <c r="W43" s="38" t="b">
        <v>0</v>
      </c>
      <c r="X43" s="38" t="b">
        <v>0</v>
      </c>
      <c r="Y43" s="38" t="b">
        <v>0</v>
      </c>
      <c r="Z43" s="38" t="b">
        <v>0</v>
      </c>
      <c r="AA43" s="38" t="b">
        <v>0</v>
      </c>
      <c r="AB43" s="39">
        <f t="shared" si="1"/>
        <v>0</v>
      </c>
      <c r="AC43" s="39">
        <f t="shared" si="2"/>
        <v>22</v>
      </c>
      <c r="AD43" s="38"/>
      <c r="AE43" s="40">
        <f t="shared" si="4"/>
        <v>187000</v>
      </c>
      <c r="AF43" s="36" t="s">
        <v>20</v>
      </c>
    </row>
    <row r="44">
      <c r="A44" s="29">
        <v>39.0</v>
      </c>
      <c r="B44" s="30" t="s">
        <v>107</v>
      </c>
      <c r="C44" s="37" t="s">
        <v>101</v>
      </c>
      <c r="D44" s="29" t="s">
        <v>105</v>
      </c>
      <c r="E44" s="29" t="s">
        <v>106</v>
      </c>
      <c r="F44" s="38" t="b">
        <v>0</v>
      </c>
      <c r="G44" s="38" t="b">
        <v>0</v>
      </c>
      <c r="H44" s="38" t="b">
        <v>0</v>
      </c>
      <c r="I44" s="38" t="b">
        <v>0</v>
      </c>
      <c r="J44" s="38" t="b">
        <v>0</v>
      </c>
      <c r="K44" s="38" t="b">
        <v>0</v>
      </c>
      <c r="L44" s="38" t="b">
        <v>0</v>
      </c>
      <c r="M44" s="38" t="b">
        <v>0</v>
      </c>
      <c r="N44" s="38" t="b">
        <v>0</v>
      </c>
      <c r="O44" s="38" t="b">
        <v>0</v>
      </c>
      <c r="P44" s="38" t="b">
        <v>0</v>
      </c>
      <c r="Q44" s="38" t="b">
        <v>0</v>
      </c>
      <c r="R44" s="38" t="b">
        <v>0</v>
      </c>
      <c r="S44" s="38" t="b">
        <v>0</v>
      </c>
      <c r="T44" s="38" t="b">
        <v>0</v>
      </c>
      <c r="U44" s="38" t="b">
        <v>0</v>
      </c>
      <c r="V44" s="38" t="b">
        <v>0</v>
      </c>
      <c r="W44" s="38" t="b">
        <v>0</v>
      </c>
      <c r="X44" s="38" t="b">
        <v>0</v>
      </c>
      <c r="Y44" s="38" t="b">
        <v>0</v>
      </c>
      <c r="Z44" s="38" t="b">
        <v>0</v>
      </c>
      <c r="AA44" s="38" t="b">
        <v>0</v>
      </c>
      <c r="AB44" s="39">
        <f t="shared" si="1"/>
        <v>0</v>
      </c>
      <c r="AC44" s="39">
        <f t="shared" si="2"/>
        <v>22</v>
      </c>
      <c r="AD44" s="38"/>
      <c r="AE44" s="40">
        <f t="shared" si="4"/>
        <v>187000</v>
      </c>
      <c r="AF44" s="36" t="s">
        <v>20</v>
      </c>
    </row>
    <row r="45">
      <c r="A45" s="29">
        <v>40.0</v>
      </c>
      <c r="B45" s="30" t="s">
        <v>240</v>
      </c>
      <c r="C45" s="37" t="s">
        <v>101</v>
      </c>
      <c r="D45" s="29" t="s">
        <v>108</v>
      </c>
      <c r="E45" s="38"/>
      <c r="F45" s="38" t="b">
        <v>0</v>
      </c>
      <c r="G45" s="38" t="b">
        <v>0</v>
      </c>
      <c r="H45" s="38" t="b">
        <v>0</v>
      </c>
      <c r="I45" s="38" t="b">
        <v>0</v>
      </c>
      <c r="J45" s="38" t="b">
        <v>0</v>
      </c>
      <c r="K45" s="38" t="b">
        <v>0</v>
      </c>
      <c r="L45" s="38" t="b">
        <v>0</v>
      </c>
      <c r="M45" s="38" t="b">
        <v>0</v>
      </c>
      <c r="N45" s="38" t="b">
        <v>0</v>
      </c>
      <c r="O45" s="38" t="b">
        <v>0</v>
      </c>
      <c r="P45" s="38" t="b">
        <v>0</v>
      </c>
      <c r="Q45" s="38" t="b">
        <v>0</v>
      </c>
      <c r="R45" s="38" t="b">
        <v>0</v>
      </c>
      <c r="S45" s="38" t="b">
        <v>0</v>
      </c>
      <c r="T45" s="38" t="b">
        <v>0</v>
      </c>
      <c r="U45" s="38" t="b">
        <v>0</v>
      </c>
      <c r="V45" s="38" t="b">
        <v>0</v>
      </c>
      <c r="W45" s="38" t="b">
        <v>0</v>
      </c>
      <c r="X45" s="38" t="b">
        <v>0</v>
      </c>
      <c r="Y45" s="38" t="b">
        <v>0</v>
      </c>
      <c r="Z45" s="38" t="b">
        <v>0</v>
      </c>
      <c r="AA45" s="38" t="b">
        <v>0</v>
      </c>
      <c r="AB45" s="39">
        <f t="shared" si="1"/>
        <v>0</v>
      </c>
      <c r="AC45" s="39">
        <f t="shared" si="2"/>
        <v>22</v>
      </c>
      <c r="AD45" s="38"/>
      <c r="AE45" s="40">
        <f t="shared" si="4"/>
        <v>187000</v>
      </c>
      <c r="AF45" s="36" t="s">
        <v>20</v>
      </c>
    </row>
    <row r="46">
      <c r="A46" s="29">
        <v>41.0</v>
      </c>
      <c r="B46" s="56" t="s">
        <v>109</v>
      </c>
      <c r="C46" s="31" t="s">
        <v>101</v>
      </c>
      <c r="D46" s="32" t="s">
        <v>241</v>
      </c>
      <c r="E46" s="32" t="s">
        <v>111</v>
      </c>
      <c r="F46" s="33" t="b">
        <v>0</v>
      </c>
      <c r="G46" s="33" t="b">
        <v>0</v>
      </c>
      <c r="H46" s="33" t="b">
        <v>0</v>
      </c>
      <c r="I46" s="33" t="b">
        <v>0</v>
      </c>
      <c r="J46" s="33" t="b">
        <v>0</v>
      </c>
      <c r="K46" s="33" t="b">
        <v>0</v>
      </c>
      <c r="L46" s="33" t="b">
        <v>0</v>
      </c>
      <c r="M46" s="33" t="b">
        <v>0</v>
      </c>
      <c r="N46" s="33" t="b">
        <v>0</v>
      </c>
      <c r="O46" s="33" t="b">
        <v>0</v>
      </c>
      <c r="P46" s="33" t="b">
        <v>0</v>
      </c>
      <c r="Q46" s="33" t="b">
        <v>0</v>
      </c>
      <c r="R46" s="33" t="b">
        <v>0</v>
      </c>
      <c r="S46" s="33" t="b">
        <v>0</v>
      </c>
      <c r="T46" s="33" t="b">
        <v>0</v>
      </c>
      <c r="U46" s="33" t="b">
        <v>0</v>
      </c>
      <c r="V46" s="33" t="b">
        <v>0</v>
      </c>
      <c r="W46" s="33" t="b">
        <v>0</v>
      </c>
      <c r="X46" s="33" t="b">
        <v>0</v>
      </c>
      <c r="Y46" s="33" t="b">
        <v>0</v>
      </c>
      <c r="Z46" s="33" t="b">
        <v>0</v>
      </c>
      <c r="AA46" s="33" t="b">
        <v>0</v>
      </c>
      <c r="AB46" s="34">
        <f t="shared" si="1"/>
        <v>0</v>
      </c>
      <c r="AC46" s="34">
        <f t="shared" si="2"/>
        <v>22</v>
      </c>
      <c r="AD46" s="33"/>
      <c r="AE46" s="57">
        <f t="shared" si="4"/>
        <v>187000</v>
      </c>
      <c r="AF46" s="36" t="s">
        <v>17</v>
      </c>
    </row>
    <row r="47">
      <c r="A47" s="29">
        <v>42.0</v>
      </c>
      <c r="B47" s="30" t="s">
        <v>112</v>
      </c>
      <c r="C47" s="37" t="s">
        <v>113</v>
      </c>
      <c r="D47" s="29" t="s">
        <v>114</v>
      </c>
      <c r="E47" s="38"/>
      <c r="F47" s="38" t="b">
        <v>0</v>
      </c>
      <c r="G47" s="38" t="b">
        <v>0</v>
      </c>
      <c r="H47" s="38" t="b">
        <v>0</v>
      </c>
      <c r="I47" s="38" t="b">
        <v>0</v>
      </c>
      <c r="J47" s="38" t="b">
        <v>0</v>
      </c>
      <c r="K47" s="38" t="b">
        <v>0</v>
      </c>
      <c r="L47" s="38" t="b">
        <v>0</v>
      </c>
      <c r="M47" s="38" t="b">
        <v>0</v>
      </c>
      <c r="N47" s="38" t="b">
        <v>0</v>
      </c>
      <c r="O47" s="38" t="b">
        <v>0</v>
      </c>
      <c r="P47" s="38" t="b">
        <v>0</v>
      </c>
      <c r="Q47" s="38" t="b">
        <v>0</v>
      </c>
      <c r="R47" s="38" t="b">
        <v>0</v>
      </c>
      <c r="S47" s="38" t="b">
        <v>0</v>
      </c>
      <c r="T47" s="38" t="b">
        <v>0</v>
      </c>
      <c r="U47" s="38" t="b">
        <v>0</v>
      </c>
      <c r="V47" s="38" t="b">
        <v>0</v>
      </c>
      <c r="W47" s="38" t="b">
        <v>0</v>
      </c>
      <c r="X47" s="38" t="b">
        <v>0</v>
      </c>
      <c r="Y47" s="38" t="b">
        <v>0</v>
      </c>
      <c r="Z47" s="38" t="b">
        <v>0</v>
      </c>
      <c r="AA47" s="38" t="b">
        <v>0</v>
      </c>
      <c r="AB47" s="39">
        <f t="shared" si="1"/>
        <v>0</v>
      </c>
      <c r="AC47" s="39">
        <f t="shared" si="2"/>
        <v>22</v>
      </c>
      <c r="AD47" s="38"/>
      <c r="AE47" s="40">
        <f t="shared" si="4"/>
        <v>187000</v>
      </c>
      <c r="AF47" s="36" t="s">
        <v>20</v>
      </c>
    </row>
    <row r="48">
      <c r="A48" s="29">
        <v>43.0</v>
      </c>
      <c r="B48" s="37" t="s">
        <v>115</v>
      </c>
      <c r="C48" s="37" t="s">
        <v>113</v>
      </c>
      <c r="D48" s="29" t="s">
        <v>116</v>
      </c>
      <c r="E48" s="38"/>
      <c r="F48" s="38" t="b">
        <v>0</v>
      </c>
      <c r="G48" s="38" t="b">
        <v>0</v>
      </c>
      <c r="H48" s="38" t="b">
        <v>0</v>
      </c>
      <c r="I48" s="38" t="b">
        <v>0</v>
      </c>
      <c r="J48" s="38" t="b">
        <v>0</v>
      </c>
      <c r="K48" s="38" t="b">
        <v>0</v>
      </c>
      <c r="L48" s="38" t="b">
        <v>0</v>
      </c>
      <c r="M48" s="38" t="b">
        <v>0</v>
      </c>
      <c r="N48" s="38" t="b">
        <v>0</v>
      </c>
      <c r="O48" s="38" t="b">
        <v>0</v>
      </c>
      <c r="P48" s="38" t="b">
        <v>0</v>
      </c>
      <c r="Q48" s="38" t="b">
        <v>0</v>
      </c>
      <c r="R48" s="38" t="b">
        <v>0</v>
      </c>
      <c r="S48" s="38" t="b">
        <v>0</v>
      </c>
      <c r="T48" s="38" t="b">
        <v>0</v>
      </c>
      <c r="U48" s="38" t="b">
        <v>0</v>
      </c>
      <c r="V48" s="38" t="b">
        <v>0</v>
      </c>
      <c r="W48" s="38" t="b">
        <v>0</v>
      </c>
      <c r="X48" s="38" t="b">
        <v>0</v>
      </c>
      <c r="Y48" s="38" t="b">
        <v>0</v>
      </c>
      <c r="Z48" s="38" t="b">
        <v>0</v>
      </c>
      <c r="AA48" s="38" t="b">
        <v>0</v>
      </c>
      <c r="AB48" s="39">
        <f t="shared" si="1"/>
        <v>0</v>
      </c>
      <c r="AC48" s="39">
        <f t="shared" si="2"/>
        <v>22</v>
      </c>
      <c r="AD48" s="38"/>
      <c r="AE48" s="40">
        <f t="shared" si="4"/>
        <v>187000</v>
      </c>
      <c r="AF48" s="36" t="s">
        <v>20</v>
      </c>
    </row>
    <row r="49">
      <c r="A49" s="29">
        <v>44.0</v>
      </c>
      <c r="B49" s="37" t="s">
        <v>117</v>
      </c>
      <c r="C49" s="37" t="s">
        <v>113</v>
      </c>
      <c r="D49" s="29" t="s">
        <v>118</v>
      </c>
      <c r="E49" s="38"/>
      <c r="F49" s="38" t="b">
        <v>0</v>
      </c>
      <c r="G49" s="38" t="b">
        <v>0</v>
      </c>
      <c r="H49" s="38" t="b">
        <v>0</v>
      </c>
      <c r="I49" s="38" t="b">
        <v>0</v>
      </c>
      <c r="J49" s="38" t="b">
        <v>0</v>
      </c>
      <c r="K49" s="38" t="b">
        <v>0</v>
      </c>
      <c r="L49" s="38" t="b">
        <v>0</v>
      </c>
      <c r="M49" s="38" t="b">
        <v>0</v>
      </c>
      <c r="N49" s="38" t="b">
        <v>0</v>
      </c>
      <c r="O49" s="38" t="b">
        <v>0</v>
      </c>
      <c r="P49" s="38" t="b">
        <v>0</v>
      </c>
      <c r="Q49" s="38" t="b">
        <v>0</v>
      </c>
      <c r="R49" s="38" t="b">
        <v>0</v>
      </c>
      <c r="S49" s="38" t="b">
        <v>0</v>
      </c>
      <c r="T49" s="38" t="b">
        <v>0</v>
      </c>
      <c r="U49" s="38" t="b">
        <v>0</v>
      </c>
      <c r="V49" s="38" t="b">
        <v>0</v>
      </c>
      <c r="W49" s="38" t="b">
        <v>0</v>
      </c>
      <c r="X49" s="38" t="b">
        <v>0</v>
      </c>
      <c r="Y49" s="38" t="b">
        <v>0</v>
      </c>
      <c r="Z49" s="38" t="b">
        <v>0</v>
      </c>
      <c r="AA49" s="38" t="b">
        <v>0</v>
      </c>
      <c r="AB49" s="39">
        <f t="shared" si="1"/>
        <v>0</v>
      </c>
      <c r="AC49" s="39">
        <f t="shared" si="2"/>
        <v>22</v>
      </c>
      <c r="AD49" s="38"/>
      <c r="AE49" s="40">
        <f t="shared" si="4"/>
        <v>187000</v>
      </c>
      <c r="AF49" s="36" t="s">
        <v>20</v>
      </c>
    </row>
    <row r="50">
      <c r="A50" s="29">
        <v>45.0</v>
      </c>
      <c r="B50" s="31" t="s">
        <v>119</v>
      </c>
      <c r="C50" s="31" t="s">
        <v>113</v>
      </c>
      <c r="D50" s="32" t="s">
        <v>120</v>
      </c>
      <c r="E50" s="33"/>
      <c r="F50" s="33" t="b">
        <v>0</v>
      </c>
      <c r="G50" s="33" t="b">
        <v>0</v>
      </c>
      <c r="H50" s="33" t="b">
        <v>0</v>
      </c>
      <c r="I50" s="33" t="b">
        <v>0</v>
      </c>
      <c r="J50" s="33" t="b">
        <v>0</v>
      </c>
      <c r="K50" s="33" t="b">
        <v>0</v>
      </c>
      <c r="L50" s="33" t="b">
        <v>0</v>
      </c>
      <c r="M50" s="33" t="b">
        <v>0</v>
      </c>
      <c r="N50" s="33" t="b">
        <v>0</v>
      </c>
      <c r="O50" s="33" t="b">
        <v>0</v>
      </c>
      <c r="P50" s="33" t="b">
        <v>0</v>
      </c>
      <c r="Q50" s="33" t="b">
        <v>0</v>
      </c>
      <c r="R50" s="33" t="b">
        <v>0</v>
      </c>
      <c r="S50" s="33" t="b">
        <v>0</v>
      </c>
      <c r="T50" s="33" t="b">
        <v>0</v>
      </c>
      <c r="U50" s="33" t="b">
        <v>0</v>
      </c>
      <c r="V50" s="33" t="b">
        <v>0</v>
      </c>
      <c r="W50" s="33" t="b">
        <v>0</v>
      </c>
      <c r="X50" s="33" t="b">
        <v>0</v>
      </c>
      <c r="Y50" s="33" t="b">
        <v>0</v>
      </c>
      <c r="Z50" s="33" t="b">
        <v>0</v>
      </c>
      <c r="AA50" s="33" t="b">
        <v>0</v>
      </c>
      <c r="AB50" s="34">
        <f t="shared" si="1"/>
        <v>0</v>
      </c>
      <c r="AC50" s="34">
        <f t="shared" si="2"/>
        <v>22</v>
      </c>
      <c r="AD50" s="32" t="s">
        <v>17</v>
      </c>
      <c r="AE50" s="35">
        <f>AC50*8500</f>
        <v>187000</v>
      </c>
      <c r="AF50" s="36" t="s">
        <v>17</v>
      </c>
    </row>
    <row r="51">
      <c r="A51" s="29">
        <v>46.0</v>
      </c>
      <c r="B51" s="37" t="s">
        <v>121</v>
      </c>
      <c r="C51" s="37" t="s">
        <v>113</v>
      </c>
      <c r="D51" s="29" t="s">
        <v>122</v>
      </c>
      <c r="E51" s="38"/>
      <c r="F51" s="38" t="b">
        <v>0</v>
      </c>
      <c r="G51" s="38" t="b">
        <v>0</v>
      </c>
      <c r="H51" s="38" t="b">
        <v>0</v>
      </c>
      <c r="I51" s="38" t="b">
        <v>0</v>
      </c>
      <c r="J51" s="38" t="b">
        <v>0</v>
      </c>
      <c r="K51" s="38" t="b">
        <v>0</v>
      </c>
      <c r="L51" s="38" t="b">
        <v>0</v>
      </c>
      <c r="M51" s="38" t="b">
        <v>0</v>
      </c>
      <c r="N51" s="38" t="b">
        <v>0</v>
      </c>
      <c r="O51" s="38" t="b">
        <v>0</v>
      </c>
      <c r="P51" s="38" t="b">
        <v>0</v>
      </c>
      <c r="Q51" s="38" t="b">
        <v>0</v>
      </c>
      <c r="R51" s="38" t="b">
        <v>0</v>
      </c>
      <c r="S51" s="38" t="b">
        <v>0</v>
      </c>
      <c r="T51" s="38" t="b">
        <v>0</v>
      </c>
      <c r="U51" s="38" t="b">
        <v>0</v>
      </c>
      <c r="V51" s="38" t="b">
        <v>0</v>
      </c>
      <c r="W51" s="38" t="b">
        <v>0</v>
      </c>
      <c r="X51" s="38" t="b">
        <v>0</v>
      </c>
      <c r="Y51" s="38" t="b">
        <v>0</v>
      </c>
      <c r="Z51" s="38" t="b">
        <v>0</v>
      </c>
      <c r="AA51" s="38" t="b">
        <v>0</v>
      </c>
      <c r="AB51" s="39">
        <f t="shared" si="1"/>
        <v>0</v>
      </c>
      <c r="AC51" s="39">
        <f t="shared" si="2"/>
        <v>22</v>
      </c>
      <c r="AD51" s="38"/>
      <c r="AE51" s="40">
        <f t="shared" ref="AE51:AE55" si="5">sum(AC51*8500)</f>
        <v>187000</v>
      </c>
      <c r="AF51" s="36" t="s">
        <v>20</v>
      </c>
    </row>
    <row r="52">
      <c r="A52" s="29">
        <v>47.0</v>
      </c>
      <c r="B52" s="37" t="s">
        <v>123</v>
      </c>
      <c r="C52" s="37" t="s">
        <v>124</v>
      </c>
      <c r="D52" s="29" t="s">
        <v>125</v>
      </c>
      <c r="E52" s="29" t="s">
        <v>41</v>
      </c>
      <c r="F52" s="38" t="b">
        <v>0</v>
      </c>
      <c r="G52" s="38" t="b">
        <v>0</v>
      </c>
      <c r="H52" s="38" t="b">
        <v>0</v>
      </c>
      <c r="I52" s="38" t="b">
        <v>0</v>
      </c>
      <c r="J52" s="38" t="b">
        <v>0</v>
      </c>
      <c r="K52" s="38" t="b">
        <v>0</v>
      </c>
      <c r="L52" s="38" t="b">
        <v>0</v>
      </c>
      <c r="M52" s="38" t="b">
        <v>0</v>
      </c>
      <c r="N52" s="38" t="b">
        <v>0</v>
      </c>
      <c r="O52" s="38" t="b">
        <v>0</v>
      </c>
      <c r="P52" s="38" t="b">
        <v>0</v>
      </c>
      <c r="Q52" s="38" t="b">
        <v>0</v>
      </c>
      <c r="R52" s="38" t="b">
        <v>0</v>
      </c>
      <c r="S52" s="38" t="b">
        <v>0</v>
      </c>
      <c r="T52" s="38" t="b">
        <v>0</v>
      </c>
      <c r="U52" s="38" t="b">
        <v>0</v>
      </c>
      <c r="V52" s="38" t="b">
        <v>0</v>
      </c>
      <c r="W52" s="38" t="b">
        <v>0</v>
      </c>
      <c r="X52" s="38" t="b">
        <v>0</v>
      </c>
      <c r="Y52" s="38" t="b">
        <v>0</v>
      </c>
      <c r="Z52" s="38" t="b">
        <v>0</v>
      </c>
      <c r="AA52" s="38" t="b">
        <v>0</v>
      </c>
      <c r="AB52" s="39">
        <f t="shared" si="1"/>
        <v>0</v>
      </c>
      <c r="AC52" s="39">
        <f t="shared" si="2"/>
        <v>22</v>
      </c>
      <c r="AD52" s="38"/>
      <c r="AE52" s="40">
        <f t="shared" si="5"/>
        <v>187000</v>
      </c>
      <c r="AF52" s="36" t="s">
        <v>20</v>
      </c>
    </row>
    <row r="53">
      <c r="A53" s="29">
        <v>48.0</v>
      </c>
      <c r="B53" s="37" t="s">
        <v>126</v>
      </c>
      <c r="C53" s="37" t="s">
        <v>124</v>
      </c>
      <c r="D53" s="29" t="s">
        <v>127</v>
      </c>
      <c r="E53" s="29" t="s">
        <v>41</v>
      </c>
      <c r="F53" s="38" t="b">
        <v>0</v>
      </c>
      <c r="G53" s="38" t="b">
        <v>0</v>
      </c>
      <c r="H53" s="38" t="b">
        <v>0</v>
      </c>
      <c r="I53" s="38" t="b">
        <v>0</v>
      </c>
      <c r="J53" s="38" t="b">
        <v>0</v>
      </c>
      <c r="K53" s="38" t="b">
        <v>0</v>
      </c>
      <c r="L53" s="38" t="b">
        <v>0</v>
      </c>
      <c r="M53" s="38" t="b">
        <v>0</v>
      </c>
      <c r="N53" s="38" t="b">
        <v>0</v>
      </c>
      <c r="O53" s="38" t="b">
        <v>0</v>
      </c>
      <c r="P53" s="38" t="b">
        <v>0</v>
      </c>
      <c r="Q53" s="38" t="b">
        <v>0</v>
      </c>
      <c r="R53" s="38" t="b">
        <v>0</v>
      </c>
      <c r="S53" s="38" t="b">
        <v>0</v>
      </c>
      <c r="T53" s="38" t="b">
        <v>0</v>
      </c>
      <c r="U53" s="38" t="b">
        <v>0</v>
      </c>
      <c r="V53" s="38" t="b">
        <v>0</v>
      </c>
      <c r="W53" s="38" t="b">
        <v>0</v>
      </c>
      <c r="X53" s="38" t="b">
        <v>0</v>
      </c>
      <c r="Y53" s="38" t="b">
        <v>0</v>
      </c>
      <c r="Z53" s="38" t="b">
        <v>0</v>
      </c>
      <c r="AA53" s="38" t="b">
        <v>0</v>
      </c>
      <c r="AB53" s="39">
        <f t="shared" si="1"/>
        <v>0</v>
      </c>
      <c r="AC53" s="39">
        <f t="shared" si="2"/>
        <v>22</v>
      </c>
      <c r="AD53" s="38"/>
      <c r="AE53" s="40">
        <f t="shared" si="5"/>
        <v>187000</v>
      </c>
      <c r="AF53" s="36" t="s">
        <v>20</v>
      </c>
    </row>
    <row r="54">
      <c r="A54" s="29">
        <v>49.0</v>
      </c>
      <c r="B54" s="37" t="s">
        <v>128</v>
      </c>
      <c r="C54" s="37" t="s">
        <v>124</v>
      </c>
      <c r="D54" s="29" t="s">
        <v>129</v>
      </c>
      <c r="E54" s="38"/>
      <c r="F54" s="38" t="b">
        <v>0</v>
      </c>
      <c r="G54" s="38" t="b">
        <v>0</v>
      </c>
      <c r="H54" s="38" t="b">
        <v>0</v>
      </c>
      <c r="I54" s="38" t="b">
        <v>0</v>
      </c>
      <c r="J54" s="38" t="b">
        <v>0</v>
      </c>
      <c r="K54" s="38" t="b">
        <v>0</v>
      </c>
      <c r="L54" s="38" t="b">
        <v>0</v>
      </c>
      <c r="M54" s="38" t="b">
        <v>0</v>
      </c>
      <c r="N54" s="38" t="b">
        <v>0</v>
      </c>
      <c r="O54" s="38" t="b">
        <v>0</v>
      </c>
      <c r="P54" s="38" t="b">
        <v>0</v>
      </c>
      <c r="Q54" s="38" t="b">
        <v>0</v>
      </c>
      <c r="R54" s="38" t="b">
        <v>0</v>
      </c>
      <c r="S54" s="38" t="b">
        <v>0</v>
      </c>
      <c r="T54" s="38" t="b">
        <v>0</v>
      </c>
      <c r="U54" s="38" t="b">
        <v>0</v>
      </c>
      <c r="V54" s="38" t="b">
        <v>0</v>
      </c>
      <c r="W54" s="38" t="b">
        <v>0</v>
      </c>
      <c r="X54" s="38" t="b">
        <v>0</v>
      </c>
      <c r="Y54" s="38" t="b">
        <v>0</v>
      </c>
      <c r="Z54" s="38" t="b">
        <v>0</v>
      </c>
      <c r="AA54" s="38" t="b">
        <v>0</v>
      </c>
      <c r="AB54" s="39">
        <f t="shared" si="1"/>
        <v>0</v>
      </c>
      <c r="AC54" s="39">
        <f t="shared" si="2"/>
        <v>22</v>
      </c>
      <c r="AD54" s="38"/>
      <c r="AE54" s="40">
        <f t="shared" si="5"/>
        <v>187000</v>
      </c>
      <c r="AF54" s="36" t="s">
        <v>20</v>
      </c>
    </row>
    <row r="55">
      <c r="A55" s="29">
        <v>50.0</v>
      </c>
      <c r="B55" s="37" t="s">
        <v>130</v>
      </c>
      <c r="C55" s="37" t="s">
        <v>124</v>
      </c>
      <c r="D55" s="29" t="s">
        <v>131</v>
      </c>
      <c r="E55" s="38"/>
      <c r="F55" s="38" t="b">
        <v>0</v>
      </c>
      <c r="G55" s="38" t="b">
        <v>0</v>
      </c>
      <c r="H55" s="38" t="b">
        <v>0</v>
      </c>
      <c r="I55" s="38" t="b">
        <v>0</v>
      </c>
      <c r="J55" s="38" t="b">
        <v>0</v>
      </c>
      <c r="K55" s="38" t="b">
        <v>0</v>
      </c>
      <c r="L55" s="38" t="b">
        <v>0</v>
      </c>
      <c r="M55" s="38" t="b">
        <v>0</v>
      </c>
      <c r="N55" s="38" t="b">
        <v>0</v>
      </c>
      <c r="O55" s="38" t="b">
        <v>0</v>
      </c>
      <c r="P55" s="38" t="b">
        <v>0</v>
      </c>
      <c r="Q55" s="38" t="b">
        <v>0</v>
      </c>
      <c r="R55" s="38" t="b">
        <v>0</v>
      </c>
      <c r="S55" s="38" t="b">
        <v>0</v>
      </c>
      <c r="T55" s="38" t="b">
        <v>0</v>
      </c>
      <c r="U55" s="38" t="b">
        <v>0</v>
      </c>
      <c r="V55" s="38" t="b">
        <v>0</v>
      </c>
      <c r="W55" s="38" t="b">
        <v>0</v>
      </c>
      <c r="X55" s="38" t="b">
        <v>0</v>
      </c>
      <c r="Y55" s="38" t="b">
        <v>0</v>
      </c>
      <c r="Z55" s="38" t="b">
        <v>0</v>
      </c>
      <c r="AA55" s="38" t="b">
        <v>0</v>
      </c>
      <c r="AB55" s="39">
        <f t="shared" si="1"/>
        <v>0</v>
      </c>
      <c r="AC55" s="39">
        <f t="shared" si="2"/>
        <v>22</v>
      </c>
      <c r="AD55" s="38"/>
      <c r="AE55" s="40">
        <f t="shared" si="5"/>
        <v>187000</v>
      </c>
      <c r="AF55" s="36" t="s">
        <v>20</v>
      </c>
    </row>
    <row r="56">
      <c r="A56" s="29">
        <v>51.0</v>
      </c>
      <c r="B56" s="31" t="s">
        <v>132</v>
      </c>
      <c r="C56" s="31" t="s">
        <v>124</v>
      </c>
      <c r="D56" s="32" t="s">
        <v>133</v>
      </c>
      <c r="E56" s="33"/>
      <c r="F56" s="33" t="b">
        <v>0</v>
      </c>
      <c r="G56" s="33" t="b">
        <v>0</v>
      </c>
      <c r="H56" s="33" t="b">
        <v>0</v>
      </c>
      <c r="I56" s="33" t="b">
        <v>0</v>
      </c>
      <c r="J56" s="33" t="b">
        <v>0</v>
      </c>
      <c r="K56" s="33" t="b">
        <v>0</v>
      </c>
      <c r="L56" s="33" t="b">
        <v>0</v>
      </c>
      <c r="M56" s="33" t="b">
        <v>0</v>
      </c>
      <c r="N56" s="33" t="b">
        <v>0</v>
      </c>
      <c r="O56" s="33" t="b">
        <v>0</v>
      </c>
      <c r="P56" s="33" t="b">
        <v>0</v>
      </c>
      <c r="Q56" s="33" t="b">
        <v>0</v>
      </c>
      <c r="R56" s="33" t="b">
        <v>0</v>
      </c>
      <c r="S56" s="33" t="b">
        <v>0</v>
      </c>
      <c r="T56" s="33" t="b">
        <v>0</v>
      </c>
      <c r="U56" s="33" t="b">
        <v>0</v>
      </c>
      <c r="V56" s="33" t="b">
        <v>0</v>
      </c>
      <c r="W56" s="33" t="b">
        <v>0</v>
      </c>
      <c r="X56" s="33" t="b">
        <v>0</v>
      </c>
      <c r="Y56" s="33" t="b">
        <v>0</v>
      </c>
      <c r="Z56" s="33" t="b">
        <v>0</v>
      </c>
      <c r="AA56" s="33" t="b">
        <v>0</v>
      </c>
      <c r="AB56" s="34">
        <f t="shared" si="1"/>
        <v>0</v>
      </c>
      <c r="AC56" s="34">
        <f t="shared" si="2"/>
        <v>22</v>
      </c>
      <c r="AD56" s="32" t="s">
        <v>17</v>
      </c>
      <c r="AE56" s="35">
        <f t="shared" ref="AE56:AE57" si="6">AC56*8500</f>
        <v>187000</v>
      </c>
      <c r="AF56" s="36" t="s">
        <v>17</v>
      </c>
    </row>
    <row r="57">
      <c r="A57" s="29">
        <v>52.0</v>
      </c>
      <c r="B57" s="31" t="s">
        <v>134</v>
      </c>
      <c r="C57" s="31" t="s">
        <v>124</v>
      </c>
      <c r="D57" s="32" t="s">
        <v>135</v>
      </c>
      <c r="E57" s="33"/>
      <c r="F57" s="33" t="b">
        <v>0</v>
      </c>
      <c r="G57" s="33" t="b">
        <v>0</v>
      </c>
      <c r="H57" s="33" t="b">
        <v>0</v>
      </c>
      <c r="I57" s="33" t="b">
        <v>0</v>
      </c>
      <c r="J57" s="33" t="b">
        <v>0</v>
      </c>
      <c r="K57" s="33" t="b">
        <v>0</v>
      </c>
      <c r="L57" s="33" t="b">
        <v>0</v>
      </c>
      <c r="M57" s="33" t="b">
        <v>0</v>
      </c>
      <c r="N57" s="33" t="b">
        <v>0</v>
      </c>
      <c r="O57" s="33" t="b">
        <v>0</v>
      </c>
      <c r="P57" s="33" t="b">
        <v>0</v>
      </c>
      <c r="Q57" s="33" t="b">
        <v>0</v>
      </c>
      <c r="R57" s="33" t="b">
        <v>0</v>
      </c>
      <c r="S57" s="33" t="b">
        <v>0</v>
      </c>
      <c r="T57" s="33" t="b">
        <v>0</v>
      </c>
      <c r="U57" s="33" t="b">
        <v>0</v>
      </c>
      <c r="V57" s="33" t="b">
        <v>0</v>
      </c>
      <c r="W57" s="33" t="b">
        <v>0</v>
      </c>
      <c r="X57" s="33" t="b">
        <v>0</v>
      </c>
      <c r="Y57" s="33" t="b">
        <v>0</v>
      </c>
      <c r="Z57" s="33" t="b">
        <v>0</v>
      </c>
      <c r="AA57" s="33" t="b">
        <v>0</v>
      </c>
      <c r="AB57" s="34">
        <f t="shared" si="1"/>
        <v>0</v>
      </c>
      <c r="AC57" s="34">
        <f t="shared" si="2"/>
        <v>22</v>
      </c>
      <c r="AD57" s="32" t="s">
        <v>17</v>
      </c>
      <c r="AE57" s="35">
        <f t="shared" si="6"/>
        <v>187000</v>
      </c>
      <c r="AF57" s="36" t="s">
        <v>17</v>
      </c>
    </row>
    <row r="58">
      <c r="A58" s="29">
        <v>53.0</v>
      </c>
      <c r="B58" s="37" t="s">
        <v>136</v>
      </c>
      <c r="C58" s="37" t="s">
        <v>124</v>
      </c>
      <c r="D58" s="29" t="s">
        <v>137</v>
      </c>
      <c r="E58" s="38"/>
      <c r="F58" s="38" t="b">
        <v>0</v>
      </c>
      <c r="G58" s="38" t="b">
        <v>0</v>
      </c>
      <c r="H58" s="38" t="b">
        <v>0</v>
      </c>
      <c r="I58" s="38" t="b">
        <v>0</v>
      </c>
      <c r="J58" s="38" t="b">
        <v>0</v>
      </c>
      <c r="K58" s="38" t="b">
        <v>0</v>
      </c>
      <c r="L58" s="38" t="b">
        <v>0</v>
      </c>
      <c r="M58" s="38" t="b">
        <v>0</v>
      </c>
      <c r="N58" s="38" t="b">
        <v>0</v>
      </c>
      <c r="O58" s="38" t="b">
        <v>0</v>
      </c>
      <c r="P58" s="38" t="b">
        <v>0</v>
      </c>
      <c r="Q58" s="38" t="b">
        <v>0</v>
      </c>
      <c r="R58" s="38" t="b">
        <v>0</v>
      </c>
      <c r="S58" s="38" t="b">
        <v>0</v>
      </c>
      <c r="T58" s="38" t="b">
        <v>0</v>
      </c>
      <c r="U58" s="38" t="b">
        <v>0</v>
      </c>
      <c r="V58" s="38" t="b">
        <v>0</v>
      </c>
      <c r="W58" s="38" t="b">
        <v>0</v>
      </c>
      <c r="X58" s="38" t="b">
        <v>0</v>
      </c>
      <c r="Y58" s="38" t="b">
        <v>0</v>
      </c>
      <c r="Z58" s="38" t="b">
        <v>0</v>
      </c>
      <c r="AA58" s="38" t="b">
        <v>0</v>
      </c>
      <c r="AB58" s="39">
        <f t="shared" si="1"/>
        <v>0</v>
      </c>
      <c r="AC58" s="39">
        <f t="shared" si="2"/>
        <v>22</v>
      </c>
      <c r="AD58" s="38"/>
      <c r="AE58" s="40">
        <f t="shared" ref="AE58:AE63" si="7">sum(AC58*8500)</f>
        <v>187000</v>
      </c>
      <c r="AF58" s="36" t="s">
        <v>20</v>
      </c>
    </row>
    <row r="59">
      <c r="A59" s="29">
        <v>54.0</v>
      </c>
      <c r="B59" s="37" t="s">
        <v>138</v>
      </c>
      <c r="C59" s="37" t="s">
        <v>139</v>
      </c>
      <c r="D59" s="29" t="s">
        <v>140</v>
      </c>
      <c r="E59" s="38"/>
      <c r="F59" s="38" t="b">
        <v>0</v>
      </c>
      <c r="G59" s="38" t="b">
        <v>0</v>
      </c>
      <c r="H59" s="38" t="b">
        <v>0</v>
      </c>
      <c r="I59" s="38" t="b">
        <v>0</v>
      </c>
      <c r="J59" s="38" t="b">
        <v>0</v>
      </c>
      <c r="K59" s="38" t="b">
        <v>0</v>
      </c>
      <c r="L59" s="38" t="b">
        <v>0</v>
      </c>
      <c r="M59" s="38" t="b">
        <v>0</v>
      </c>
      <c r="N59" s="38" t="b">
        <v>0</v>
      </c>
      <c r="O59" s="38" t="b">
        <v>0</v>
      </c>
      <c r="P59" s="38" t="b">
        <v>0</v>
      </c>
      <c r="Q59" s="38" t="b">
        <v>0</v>
      </c>
      <c r="R59" s="38" t="b">
        <v>0</v>
      </c>
      <c r="S59" s="38" t="b">
        <v>0</v>
      </c>
      <c r="T59" s="38" t="b">
        <v>0</v>
      </c>
      <c r="U59" s="38" t="b">
        <v>0</v>
      </c>
      <c r="V59" s="38" t="b">
        <v>0</v>
      </c>
      <c r="W59" s="38" t="b">
        <v>0</v>
      </c>
      <c r="X59" s="38" t="b">
        <v>0</v>
      </c>
      <c r="Y59" s="38" t="b">
        <v>0</v>
      </c>
      <c r="Z59" s="38" t="b">
        <v>0</v>
      </c>
      <c r="AA59" s="38" t="b">
        <v>0</v>
      </c>
      <c r="AB59" s="39">
        <f t="shared" si="1"/>
        <v>0</v>
      </c>
      <c r="AC59" s="39">
        <f t="shared" si="2"/>
        <v>22</v>
      </c>
      <c r="AD59" s="38"/>
      <c r="AE59" s="40">
        <f t="shared" si="7"/>
        <v>187000</v>
      </c>
      <c r="AF59" s="36" t="s">
        <v>20</v>
      </c>
    </row>
    <row r="60">
      <c r="A60" s="29">
        <v>55.0</v>
      </c>
      <c r="B60" s="37" t="s">
        <v>141</v>
      </c>
      <c r="C60" s="37" t="s">
        <v>139</v>
      </c>
      <c r="D60" s="29" t="s">
        <v>142</v>
      </c>
      <c r="E60" s="38"/>
      <c r="F60" s="38" t="b">
        <v>0</v>
      </c>
      <c r="G60" s="38" t="b">
        <v>0</v>
      </c>
      <c r="H60" s="38" t="b">
        <v>0</v>
      </c>
      <c r="I60" s="38" t="b">
        <v>0</v>
      </c>
      <c r="J60" s="38" t="b">
        <v>0</v>
      </c>
      <c r="K60" s="38" t="b">
        <v>0</v>
      </c>
      <c r="L60" s="38" t="b">
        <v>0</v>
      </c>
      <c r="M60" s="38" t="b">
        <v>0</v>
      </c>
      <c r="N60" s="38" t="b">
        <v>0</v>
      </c>
      <c r="O60" s="38" t="b">
        <v>0</v>
      </c>
      <c r="P60" s="38" t="b">
        <v>0</v>
      </c>
      <c r="Q60" s="38" t="b">
        <v>0</v>
      </c>
      <c r="R60" s="38" t="b">
        <v>0</v>
      </c>
      <c r="S60" s="38" t="b">
        <v>0</v>
      </c>
      <c r="T60" s="38" t="b">
        <v>0</v>
      </c>
      <c r="U60" s="38" t="b">
        <v>0</v>
      </c>
      <c r="V60" s="38" t="b">
        <v>0</v>
      </c>
      <c r="W60" s="38" t="b">
        <v>0</v>
      </c>
      <c r="X60" s="38" t="b">
        <v>0</v>
      </c>
      <c r="Y60" s="38" t="b">
        <v>0</v>
      </c>
      <c r="Z60" s="38" t="b">
        <v>0</v>
      </c>
      <c r="AA60" s="29" t="b">
        <v>0</v>
      </c>
      <c r="AB60" s="39">
        <f t="shared" si="1"/>
        <v>0</v>
      </c>
      <c r="AC60" s="39">
        <f t="shared" si="2"/>
        <v>22</v>
      </c>
      <c r="AD60" s="38"/>
      <c r="AE60" s="40">
        <f t="shared" si="7"/>
        <v>187000</v>
      </c>
      <c r="AF60" s="36" t="s">
        <v>20</v>
      </c>
    </row>
    <row r="61">
      <c r="A61" s="29">
        <v>56.0</v>
      </c>
      <c r="B61" s="37" t="s">
        <v>143</v>
      </c>
      <c r="C61" s="37" t="s">
        <v>139</v>
      </c>
      <c r="D61" s="29" t="s">
        <v>144</v>
      </c>
      <c r="E61" s="38"/>
      <c r="F61" s="38" t="b">
        <v>0</v>
      </c>
      <c r="G61" s="38" t="b">
        <v>0</v>
      </c>
      <c r="H61" s="38" t="b">
        <v>0</v>
      </c>
      <c r="I61" s="38" t="b">
        <v>0</v>
      </c>
      <c r="J61" s="38" t="b">
        <v>0</v>
      </c>
      <c r="K61" s="38" t="b">
        <v>0</v>
      </c>
      <c r="L61" s="38" t="b">
        <v>0</v>
      </c>
      <c r="M61" s="38" t="b">
        <v>0</v>
      </c>
      <c r="N61" s="38" t="b">
        <v>0</v>
      </c>
      <c r="O61" s="38" t="b">
        <v>0</v>
      </c>
      <c r="P61" s="38" t="b">
        <v>0</v>
      </c>
      <c r="Q61" s="38" t="b">
        <v>0</v>
      </c>
      <c r="R61" s="38" t="b">
        <v>0</v>
      </c>
      <c r="S61" s="38" t="b">
        <v>0</v>
      </c>
      <c r="T61" s="38" t="b">
        <v>0</v>
      </c>
      <c r="U61" s="38" t="b">
        <v>0</v>
      </c>
      <c r="V61" s="38" t="b">
        <v>0</v>
      </c>
      <c r="W61" s="38" t="b">
        <v>0</v>
      </c>
      <c r="X61" s="38" t="b">
        <v>0</v>
      </c>
      <c r="Y61" s="38" t="b">
        <v>0</v>
      </c>
      <c r="Z61" s="38" t="b">
        <v>0</v>
      </c>
      <c r="AA61" s="38" t="b">
        <v>0</v>
      </c>
      <c r="AB61" s="39">
        <f t="shared" si="1"/>
        <v>0</v>
      </c>
      <c r="AC61" s="39">
        <f t="shared" si="2"/>
        <v>22</v>
      </c>
      <c r="AD61" s="38"/>
      <c r="AE61" s="40">
        <f t="shared" si="7"/>
        <v>187000</v>
      </c>
      <c r="AF61" s="36" t="s">
        <v>20</v>
      </c>
    </row>
    <row r="62">
      <c r="A62" s="29">
        <v>57.0</v>
      </c>
      <c r="B62" s="37" t="s">
        <v>145</v>
      </c>
      <c r="C62" s="37" t="s">
        <v>139</v>
      </c>
      <c r="D62" s="29" t="s">
        <v>146</v>
      </c>
      <c r="E62" s="38"/>
      <c r="F62" s="38" t="b">
        <v>0</v>
      </c>
      <c r="G62" s="38" t="b">
        <v>0</v>
      </c>
      <c r="H62" s="38" t="b">
        <v>0</v>
      </c>
      <c r="I62" s="38" t="b">
        <v>0</v>
      </c>
      <c r="J62" s="38" t="b">
        <v>0</v>
      </c>
      <c r="K62" s="38" t="b">
        <v>0</v>
      </c>
      <c r="L62" s="38" t="b">
        <v>0</v>
      </c>
      <c r="M62" s="38" t="b">
        <v>0</v>
      </c>
      <c r="N62" s="38" t="b">
        <v>0</v>
      </c>
      <c r="O62" s="38" t="b">
        <v>0</v>
      </c>
      <c r="P62" s="38" t="b">
        <v>0</v>
      </c>
      <c r="Q62" s="38" t="b">
        <v>0</v>
      </c>
      <c r="R62" s="38" t="b">
        <v>0</v>
      </c>
      <c r="S62" s="38" t="b">
        <v>0</v>
      </c>
      <c r="T62" s="38" t="b">
        <v>0</v>
      </c>
      <c r="U62" s="38" t="b">
        <v>0</v>
      </c>
      <c r="V62" s="38" t="b">
        <v>0</v>
      </c>
      <c r="W62" s="38" t="b">
        <v>0</v>
      </c>
      <c r="X62" s="38" t="b">
        <v>0</v>
      </c>
      <c r="Y62" s="38" t="b">
        <v>0</v>
      </c>
      <c r="Z62" s="38" t="b">
        <v>0</v>
      </c>
      <c r="AA62" s="38" t="b">
        <v>0</v>
      </c>
      <c r="AB62" s="39">
        <f t="shared" si="1"/>
        <v>0</v>
      </c>
      <c r="AC62" s="39">
        <f t="shared" si="2"/>
        <v>22</v>
      </c>
      <c r="AD62" s="38"/>
      <c r="AE62" s="40">
        <f t="shared" si="7"/>
        <v>187000</v>
      </c>
      <c r="AF62" s="36" t="s">
        <v>20</v>
      </c>
    </row>
    <row r="63">
      <c r="A63" s="29">
        <v>58.0</v>
      </c>
      <c r="B63" s="37" t="s">
        <v>147</v>
      </c>
      <c r="C63" s="37" t="s">
        <v>148</v>
      </c>
      <c r="D63" s="29" t="s">
        <v>149</v>
      </c>
      <c r="E63" s="29" t="s">
        <v>150</v>
      </c>
      <c r="F63" s="38" t="b">
        <v>0</v>
      </c>
      <c r="G63" s="38" t="b">
        <v>0</v>
      </c>
      <c r="H63" s="38" t="b">
        <v>0</v>
      </c>
      <c r="I63" s="38" t="b">
        <v>0</v>
      </c>
      <c r="J63" s="38" t="b">
        <v>0</v>
      </c>
      <c r="K63" s="38" t="b">
        <v>0</v>
      </c>
      <c r="L63" s="38" t="b">
        <v>0</v>
      </c>
      <c r="M63" s="38" t="b">
        <v>0</v>
      </c>
      <c r="N63" s="38" t="b">
        <v>0</v>
      </c>
      <c r="O63" s="38" t="b">
        <v>0</v>
      </c>
      <c r="P63" s="38" t="b">
        <v>0</v>
      </c>
      <c r="Q63" s="38" t="b">
        <v>0</v>
      </c>
      <c r="R63" s="38" t="b">
        <v>0</v>
      </c>
      <c r="S63" s="38" t="b">
        <v>0</v>
      </c>
      <c r="T63" s="38" t="b">
        <v>0</v>
      </c>
      <c r="U63" s="38" t="b">
        <v>0</v>
      </c>
      <c r="V63" s="38" t="b">
        <v>0</v>
      </c>
      <c r="W63" s="38" t="b">
        <v>0</v>
      </c>
      <c r="X63" s="38" t="b">
        <v>0</v>
      </c>
      <c r="Y63" s="38" t="b">
        <v>0</v>
      </c>
      <c r="Z63" s="38" t="b">
        <v>0</v>
      </c>
      <c r="AA63" s="38" t="b">
        <v>0</v>
      </c>
      <c r="AB63" s="39">
        <f t="shared" si="1"/>
        <v>0</v>
      </c>
      <c r="AC63" s="39">
        <f t="shared" si="2"/>
        <v>22</v>
      </c>
      <c r="AD63" s="38"/>
      <c r="AE63" s="40">
        <f t="shared" si="7"/>
        <v>187000</v>
      </c>
      <c r="AF63" s="36" t="s">
        <v>20</v>
      </c>
    </row>
    <row r="64">
      <c r="A64" s="29">
        <v>59.0</v>
      </c>
      <c r="B64" s="31" t="s">
        <v>151</v>
      </c>
      <c r="C64" s="31" t="s">
        <v>148</v>
      </c>
      <c r="D64" s="32" t="s">
        <v>242</v>
      </c>
      <c r="E64" s="33"/>
      <c r="F64" s="33" t="b">
        <v>0</v>
      </c>
      <c r="G64" s="33" t="b">
        <v>0</v>
      </c>
      <c r="H64" s="33" t="b">
        <v>0</v>
      </c>
      <c r="I64" s="33" t="b">
        <v>0</v>
      </c>
      <c r="J64" s="33" t="b">
        <v>0</v>
      </c>
      <c r="K64" s="33" t="b">
        <v>0</v>
      </c>
      <c r="L64" s="33" t="b">
        <v>0</v>
      </c>
      <c r="M64" s="33" t="b">
        <v>0</v>
      </c>
      <c r="N64" s="33" t="b">
        <v>0</v>
      </c>
      <c r="O64" s="33" t="b">
        <v>0</v>
      </c>
      <c r="P64" s="33" t="b">
        <v>0</v>
      </c>
      <c r="Q64" s="33" t="b">
        <v>0</v>
      </c>
      <c r="R64" s="33" t="b">
        <v>0</v>
      </c>
      <c r="S64" s="33" t="b">
        <v>0</v>
      </c>
      <c r="T64" s="33" t="b">
        <v>0</v>
      </c>
      <c r="U64" s="33" t="b">
        <v>0</v>
      </c>
      <c r="V64" s="33" t="b">
        <v>0</v>
      </c>
      <c r="W64" s="33" t="b">
        <v>0</v>
      </c>
      <c r="X64" s="33" t="b">
        <v>0</v>
      </c>
      <c r="Y64" s="33" t="b">
        <v>0</v>
      </c>
      <c r="Z64" s="33" t="b">
        <v>0</v>
      </c>
      <c r="AA64" s="33" t="b">
        <v>0</v>
      </c>
      <c r="AB64" s="34">
        <f t="shared" si="1"/>
        <v>0</v>
      </c>
      <c r="AC64" s="34">
        <f t="shared" si="2"/>
        <v>22</v>
      </c>
      <c r="AD64" s="32" t="s">
        <v>17</v>
      </c>
      <c r="AE64" s="35">
        <f>AC64*8500</f>
        <v>187000</v>
      </c>
      <c r="AF64" s="36" t="s">
        <v>17</v>
      </c>
    </row>
    <row r="65">
      <c r="A65" s="29">
        <v>60.0</v>
      </c>
      <c r="B65" s="37" t="s">
        <v>153</v>
      </c>
      <c r="C65" s="37" t="s">
        <v>148</v>
      </c>
      <c r="D65" s="29" t="s">
        <v>154</v>
      </c>
      <c r="E65" s="38"/>
      <c r="F65" s="38" t="b">
        <v>0</v>
      </c>
      <c r="G65" s="38" t="b">
        <v>0</v>
      </c>
      <c r="H65" s="38" t="b">
        <v>0</v>
      </c>
      <c r="I65" s="38" t="b">
        <v>0</v>
      </c>
      <c r="J65" s="38" t="b">
        <v>0</v>
      </c>
      <c r="K65" s="38" t="b">
        <v>0</v>
      </c>
      <c r="L65" s="38" t="b">
        <v>0</v>
      </c>
      <c r="M65" s="38" t="b">
        <v>0</v>
      </c>
      <c r="N65" s="38" t="b">
        <v>0</v>
      </c>
      <c r="O65" s="38" t="b">
        <v>0</v>
      </c>
      <c r="P65" s="38" t="b">
        <v>0</v>
      </c>
      <c r="Q65" s="38" t="b">
        <v>0</v>
      </c>
      <c r="R65" s="38" t="b">
        <v>0</v>
      </c>
      <c r="S65" s="38" t="b">
        <v>0</v>
      </c>
      <c r="T65" s="38" t="b">
        <v>0</v>
      </c>
      <c r="U65" s="38" t="b">
        <v>0</v>
      </c>
      <c r="V65" s="38" t="b">
        <v>0</v>
      </c>
      <c r="W65" s="38" t="b">
        <v>0</v>
      </c>
      <c r="X65" s="38" t="b">
        <v>0</v>
      </c>
      <c r="Y65" s="38" t="b">
        <v>0</v>
      </c>
      <c r="Z65" s="38" t="b">
        <v>0</v>
      </c>
      <c r="AA65" s="38" t="b">
        <v>0</v>
      </c>
      <c r="AB65" s="39">
        <f t="shared" si="1"/>
        <v>0</v>
      </c>
      <c r="AC65" s="39">
        <f t="shared" si="2"/>
        <v>22</v>
      </c>
      <c r="AD65" s="38"/>
      <c r="AE65" s="40">
        <f t="shared" ref="AE65:AE66" si="8">sum(AC65*8500)</f>
        <v>187000</v>
      </c>
      <c r="AF65" s="36" t="s">
        <v>20</v>
      </c>
    </row>
    <row r="66">
      <c r="A66" s="29">
        <v>61.0</v>
      </c>
      <c r="B66" s="37" t="s">
        <v>155</v>
      </c>
      <c r="C66" s="37" t="s">
        <v>156</v>
      </c>
      <c r="D66" s="29" t="s">
        <v>157</v>
      </c>
      <c r="E66" s="38"/>
      <c r="F66" s="38" t="b">
        <v>0</v>
      </c>
      <c r="G66" s="38" t="b">
        <v>0</v>
      </c>
      <c r="H66" s="38" t="b">
        <v>0</v>
      </c>
      <c r="I66" s="38" t="b">
        <v>0</v>
      </c>
      <c r="J66" s="38" t="b">
        <v>0</v>
      </c>
      <c r="K66" s="38" t="b">
        <v>0</v>
      </c>
      <c r="L66" s="38" t="b">
        <v>0</v>
      </c>
      <c r="M66" s="38" t="b">
        <v>0</v>
      </c>
      <c r="N66" s="38" t="b">
        <v>0</v>
      </c>
      <c r="O66" s="38" t="b">
        <v>0</v>
      </c>
      <c r="P66" s="38" t="b">
        <v>0</v>
      </c>
      <c r="Q66" s="38" t="b">
        <v>0</v>
      </c>
      <c r="R66" s="38" t="b">
        <v>0</v>
      </c>
      <c r="S66" s="38" t="b">
        <v>0</v>
      </c>
      <c r="T66" s="38" t="b">
        <v>0</v>
      </c>
      <c r="U66" s="38" t="b">
        <v>0</v>
      </c>
      <c r="V66" s="38" t="b">
        <v>0</v>
      </c>
      <c r="W66" s="38" t="b">
        <v>0</v>
      </c>
      <c r="X66" s="38" t="b">
        <v>0</v>
      </c>
      <c r="Y66" s="38" t="b">
        <v>0</v>
      </c>
      <c r="Z66" s="38" t="b">
        <v>0</v>
      </c>
      <c r="AA66" s="38" t="b">
        <v>0</v>
      </c>
      <c r="AB66" s="39">
        <f t="shared" si="1"/>
        <v>0</v>
      </c>
      <c r="AC66" s="39">
        <f t="shared" si="2"/>
        <v>22</v>
      </c>
      <c r="AD66" s="38"/>
      <c r="AE66" s="40">
        <f t="shared" si="8"/>
        <v>187000</v>
      </c>
      <c r="AF66" s="36" t="s">
        <v>20</v>
      </c>
    </row>
    <row r="67">
      <c r="A67" s="29">
        <v>62.0</v>
      </c>
      <c r="B67" s="31" t="s">
        <v>158</v>
      </c>
      <c r="C67" s="31" t="s">
        <v>156</v>
      </c>
      <c r="D67" s="32" t="s">
        <v>159</v>
      </c>
      <c r="E67" s="33"/>
      <c r="F67" s="33" t="b">
        <v>0</v>
      </c>
      <c r="G67" s="33" t="b">
        <v>0</v>
      </c>
      <c r="H67" s="33" t="b">
        <v>0</v>
      </c>
      <c r="I67" s="33" t="b">
        <v>0</v>
      </c>
      <c r="J67" s="33" t="b">
        <v>0</v>
      </c>
      <c r="K67" s="33" t="b">
        <v>0</v>
      </c>
      <c r="L67" s="33" t="b">
        <v>0</v>
      </c>
      <c r="M67" s="33" t="b">
        <v>0</v>
      </c>
      <c r="N67" s="33" t="b">
        <v>0</v>
      </c>
      <c r="O67" s="33" t="b">
        <v>0</v>
      </c>
      <c r="P67" s="33" t="b">
        <v>0</v>
      </c>
      <c r="Q67" s="33" t="b">
        <v>0</v>
      </c>
      <c r="R67" s="33" t="b">
        <v>0</v>
      </c>
      <c r="S67" s="33" t="b">
        <v>0</v>
      </c>
      <c r="T67" s="33" t="b">
        <v>0</v>
      </c>
      <c r="U67" s="33" t="b">
        <v>0</v>
      </c>
      <c r="V67" s="33" t="b">
        <v>0</v>
      </c>
      <c r="W67" s="33" t="b">
        <v>0</v>
      </c>
      <c r="X67" s="33" t="b">
        <v>0</v>
      </c>
      <c r="Y67" s="33" t="b">
        <v>0</v>
      </c>
      <c r="Z67" s="33" t="b">
        <v>0</v>
      </c>
      <c r="AA67" s="33" t="b">
        <v>0</v>
      </c>
      <c r="AB67" s="34">
        <f t="shared" si="1"/>
        <v>0</v>
      </c>
      <c r="AC67" s="34">
        <f t="shared" si="2"/>
        <v>22</v>
      </c>
      <c r="AD67" s="32" t="s">
        <v>17</v>
      </c>
      <c r="AE67" s="35">
        <f>AC67*8500</f>
        <v>187000</v>
      </c>
      <c r="AF67" s="36" t="s">
        <v>17</v>
      </c>
    </row>
    <row r="68">
      <c r="A68" s="29">
        <v>63.0</v>
      </c>
      <c r="B68" s="37" t="s">
        <v>160</v>
      </c>
      <c r="C68" s="37" t="s">
        <v>156</v>
      </c>
      <c r="D68" s="29" t="s">
        <v>161</v>
      </c>
      <c r="E68" s="38"/>
      <c r="F68" s="38" t="b">
        <v>0</v>
      </c>
      <c r="G68" s="38" t="b">
        <v>0</v>
      </c>
      <c r="H68" s="38" t="b">
        <v>0</v>
      </c>
      <c r="I68" s="38" t="b">
        <v>0</v>
      </c>
      <c r="J68" s="38" t="b">
        <v>0</v>
      </c>
      <c r="K68" s="38" t="b">
        <v>0</v>
      </c>
      <c r="L68" s="38" t="b">
        <v>0</v>
      </c>
      <c r="M68" s="38" t="b">
        <v>0</v>
      </c>
      <c r="N68" s="38" t="b">
        <v>0</v>
      </c>
      <c r="O68" s="38" t="b">
        <v>0</v>
      </c>
      <c r="P68" s="38" t="b">
        <v>0</v>
      </c>
      <c r="Q68" s="38" t="b">
        <v>0</v>
      </c>
      <c r="R68" s="38" t="b">
        <v>0</v>
      </c>
      <c r="S68" s="38" t="b">
        <v>0</v>
      </c>
      <c r="T68" s="38" t="b">
        <v>0</v>
      </c>
      <c r="U68" s="38" t="b">
        <v>0</v>
      </c>
      <c r="V68" s="38" t="b">
        <v>0</v>
      </c>
      <c r="W68" s="38" t="b">
        <v>0</v>
      </c>
      <c r="X68" s="38" t="b">
        <v>0</v>
      </c>
      <c r="Y68" s="38" t="b">
        <v>0</v>
      </c>
      <c r="Z68" s="38" t="b">
        <v>0</v>
      </c>
      <c r="AA68" s="38" t="b">
        <v>0</v>
      </c>
      <c r="AB68" s="39">
        <f t="shared" si="1"/>
        <v>0</v>
      </c>
      <c r="AC68" s="39">
        <f t="shared" si="2"/>
        <v>22</v>
      </c>
      <c r="AD68" s="38"/>
      <c r="AE68" s="40">
        <f t="shared" ref="AE68:AE73" si="9">sum(AC68*8500)</f>
        <v>187000</v>
      </c>
      <c r="AF68" s="36" t="s">
        <v>20</v>
      </c>
    </row>
    <row r="69">
      <c r="A69" s="29">
        <v>64.0</v>
      </c>
      <c r="B69" s="37" t="s">
        <v>162</v>
      </c>
      <c r="C69" s="37" t="s">
        <v>156</v>
      </c>
      <c r="D69" s="29" t="s">
        <v>163</v>
      </c>
      <c r="E69" s="38"/>
      <c r="F69" s="38" t="b">
        <v>0</v>
      </c>
      <c r="G69" s="38" t="b">
        <v>0</v>
      </c>
      <c r="H69" s="38" t="b">
        <v>0</v>
      </c>
      <c r="I69" s="38" t="b">
        <v>0</v>
      </c>
      <c r="J69" s="38" t="b">
        <v>0</v>
      </c>
      <c r="K69" s="38" t="b">
        <v>0</v>
      </c>
      <c r="L69" s="38" t="b">
        <v>0</v>
      </c>
      <c r="M69" s="38" t="b">
        <v>0</v>
      </c>
      <c r="N69" s="38" t="b">
        <v>0</v>
      </c>
      <c r="O69" s="38" t="b">
        <v>0</v>
      </c>
      <c r="P69" s="38" t="b">
        <v>0</v>
      </c>
      <c r="Q69" s="38" t="b">
        <v>0</v>
      </c>
      <c r="R69" s="38" t="b">
        <v>0</v>
      </c>
      <c r="S69" s="38" t="b">
        <v>0</v>
      </c>
      <c r="T69" s="38" t="b">
        <v>0</v>
      </c>
      <c r="U69" s="38" t="b">
        <v>0</v>
      </c>
      <c r="V69" s="38" t="b">
        <v>0</v>
      </c>
      <c r="W69" s="38" t="b">
        <v>0</v>
      </c>
      <c r="X69" s="38" t="b">
        <v>0</v>
      </c>
      <c r="Y69" s="38" t="b">
        <v>0</v>
      </c>
      <c r="Z69" s="38" t="b">
        <v>0</v>
      </c>
      <c r="AA69" s="38" t="b">
        <v>0</v>
      </c>
      <c r="AB69" s="39">
        <f t="shared" si="1"/>
        <v>0</v>
      </c>
      <c r="AC69" s="39">
        <f t="shared" si="2"/>
        <v>22</v>
      </c>
      <c r="AD69" s="38"/>
      <c r="AE69" s="40">
        <f t="shared" si="9"/>
        <v>187000</v>
      </c>
      <c r="AF69" s="36" t="s">
        <v>20</v>
      </c>
    </row>
    <row r="70">
      <c r="A70" s="29">
        <v>65.0</v>
      </c>
      <c r="B70" s="37" t="s">
        <v>164</v>
      </c>
      <c r="C70" s="37" t="s">
        <v>156</v>
      </c>
      <c r="D70" s="29" t="s">
        <v>165</v>
      </c>
      <c r="E70" s="38"/>
      <c r="F70" s="38" t="b">
        <v>0</v>
      </c>
      <c r="G70" s="38" t="b">
        <v>0</v>
      </c>
      <c r="H70" s="38" t="b">
        <v>0</v>
      </c>
      <c r="I70" s="38" t="b">
        <v>0</v>
      </c>
      <c r="J70" s="38" t="b">
        <v>0</v>
      </c>
      <c r="K70" s="38" t="b">
        <v>0</v>
      </c>
      <c r="L70" s="38" t="b">
        <v>0</v>
      </c>
      <c r="M70" s="38" t="b">
        <v>0</v>
      </c>
      <c r="N70" s="38" t="b">
        <v>0</v>
      </c>
      <c r="O70" s="38" t="b">
        <v>0</v>
      </c>
      <c r="P70" s="38" t="b">
        <v>0</v>
      </c>
      <c r="Q70" s="38" t="b">
        <v>0</v>
      </c>
      <c r="R70" s="38" t="b">
        <v>0</v>
      </c>
      <c r="S70" s="38" t="b">
        <v>0</v>
      </c>
      <c r="T70" s="38" t="b">
        <v>0</v>
      </c>
      <c r="U70" s="38" t="b">
        <v>0</v>
      </c>
      <c r="V70" s="38" t="b">
        <v>0</v>
      </c>
      <c r="W70" s="38" t="b">
        <v>0</v>
      </c>
      <c r="X70" s="38" t="b">
        <v>0</v>
      </c>
      <c r="Y70" s="38" t="b">
        <v>0</v>
      </c>
      <c r="Z70" s="38" t="b">
        <v>0</v>
      </c>
      <c r="AA70" s="38" t="b">
        <v>0</v>
      </c>
      <c r="AB70" s="39">
        <f t="shared" si="1"/>
        <v>0</v>
      </c>
      <c r="AC70" s="39">
        <f t="shared" si="2"/>
        <v>22</v>
      </c>
      <c r="AD70" s="38"/>
      <c r="AE70" s="40">
        <f t="shared" si="9"/>
        <v>187000</v>
      </c>
      <c r="AF70" s="36" t="s">
        <v>20</v>
      </c>
    </row>
    <row r="71">
      <c r="A71" s="29">
        <v>66.0</v>
      </c>
      <c r="B71" s="59" t="s">
        <v>166</v>
      </c>
      <c r="C71" s="59" t="s">
        <v>156</v>
      </c>
      <c r="D71" s="60" t="s">
        <v>167</v>
      </c>
      <c r="E71" s="61"/>
      <c r="F71" s="38" t="b">
        <v>0</v>
      </c>
      <c r="G71" s="38" t="b">
        <v>0</v>
      </c>
      <c r="H71" s="38" t="b">
        <v>0</v>
      </c>
      <c r="I71" s="38" t="b">
        <v>0</v>
      </c>
      <c r="J71" s="38" t="b">
        <v>0</v>
      </c>
      <c r="K71" s="38" t="b">
        <v>0</v>
      </c>
      <c r="L71" s="38" t="b">
        <v>0</v>
      </c>
      <c r="M71" s="29" t="b">
        <v>0</v>
      </c>
      <c r="N71" s="60" t="b">
        <v>1</v>
      </c>
      <c r="O71" s="60" t="b">
        <v>1</v>
      </c>
      <c r="P71" s="60" t="b">
        <v>1</v>
      </c>
      <c r="Q71" s="60" t="b">
        <v>1</v>
      </c>
      <c r="R71" s="60" t="b">
        <v>1</v>
      </c>
      <c r="S71" s="60" t="b">
        <v>1</v>
      </c>
      <c r="T71" s="60" t="b">
        <v>1</v>
      </c>
      <c r="U71" s="60" t="b">
        <v>1</v>
      </c>
      <c r="V71" s="60" t="b">
        <v>1</v>
      </c>
      <c r="W71" s="60" t="b">
        <v>1</v>
      </c>
      <c r="X71" s="60" t="b">
        <v>1</v>
      </c>
      <c r="Y71" s="60" t="b">
        <v>1</v>
      </c>
      <c r="Z71" s="60" t="b">
        <v>1</v>
      </c>
      <c r="AA71" s="60" t="b">
        <v>1</v>
      </c>
      <c r="AB71" s="62">
        <f t="shared" si="1"/>
        <v>14</v>
      </c>
      <c r="AC71" s="62">
        <f t="shared" si="2"/>
        <v>8</v>
      </c>
      <c r="AD71" s="60" t="s">
        <v>243</v>
      </c>
      <c r="AE71" s="40">
        <f t="shared" si="9"/>
        <v>68000</v>
      </c>
      <c r="AF71" s="36" t="s">
        <v>20</v>
      </c>
    </row>
    <row r="72">
      <c r="A72" s="29"/>
      <c r="B72" s="43" t="s">
        <v>168</v>
      </c>
      <c r="C72" s="44" t="s">
        <v>156</v>
      </c>
      <c r="D72" s="45" t="s">
        <v>169</v>
      </c>
      <c r="E72" s="38"/>
      <c r="F72" s="38" t="b">
        <v>0</v>
      </c>
      <c r="G72" s="38" t="b">
        <v>0</v>
      </c>
      <c r="H72" s="38" t="b">
        <v>0</v>
      </c>
      <c r="I72" s="38" t="b">
        <v>0</v>
      </c>
      <c r="J72" s="38" t="b">
        <v>0</v>
      </c>
      <c r="K72" s="38" t="b">
        <v>0</v>
      </c>
      <c r="L72" s="38" t="b">
        <v>0</v>
      </c>
      <c r="M72" s="29" t="b">
        <v>0</v>
      </c>
      <c r="N72" s="29" t="b">
        <v>0</v>
      </c>
      <c r="O72" s="29" t="b">
        <v>0</v>
      </c>
      <c r="P72" s="29" t="b">
        <v>0</v>
      </c>
      <c r="Q72" s="29" t="b">
        <v>0</v>
      </c>
      <c r="R72" s="29" t="b">
        <v>0</v>
      </c>
      <c r="S72" s="29" t="b">
        <v>0</v>
      </c>
      <c r="T72" s="29" t="b">
        <v>0</v>
      </c>
      <c r="U72" s="29" t="b">
        <v>0</v>
      </c>
      <c r="V72" s="29" t="b">
        <v>0</v>
      </c>
      <c r="W72" s="29" t="b">
        <v>0</v>
      </c>
      <c r="X72" s="29" t="b">
        <v>0</v>
      </c>
      <c r="Y72" s="29" t="b">
        <v>0</v>
      </c>
      <c r="Z72" s="29" t="b">
        <v>0</v>
      </c>
      <c r="AA72" s="29" t="b">
        <v>0</v>
      </c>
      <c r="AB72" s="39">
        <f t="shared" si="1"/>
        <v>0</v>
      </c>
      <c r="AC72" s="39">
        <f t="shared" si="2"/>
        <v>22</v>
      </c>
      <c r="AD72" s="29"/>
      <c r="AE72" s="40">
        <f t="shared" si="9"/>
        <v>187000</v>
      </c>
      <c r="AF72" s="36" t="s">
        <v>20</v>
      </c>
    </row>
    <row r="73">
      <c r="A73" s="29">
        <v>67.0</v>
      </c>
      <c r="B73" s="37" t="s">
        <v>170</v>
      </c>
      <c r="C73" s="37" t="s">
        <v>171</v>
      </c>
      <c r="D73" s="29" t="s">
        <v>172</v>
      </c>
      <c r="E73" s="29" t="s">
        <v>32</v>
      </c>
      <c r="F73" s="38" t="b">
        <v>0</v>
      </c>
      <c r="G73" s="38" t="b">
        <v>0</v>
      </c>
      <c r="H73" s="38" t="b">
        <v>0</v>
      </c>
      <c r="I73" s="38" t="b">
        <v>0</v>
      </c>
      <c r="J73" s="38" t="b">
        <v>0</v>
      </c>
      <c r="K73" s="38" t="b">
        <v>0</v>
      </c>
      <c r="L73" s="38" t="b">
        <v>0</v>
      </c>
      <c r="M73" s="38" t="b">
        <v>0</v>
      </c>
      <c r="N73" s="38" t="b">
        <v>0</v>
      </c>
      <c r="O73" s="38" t="b">
        <v>0</v>
      </c>
      <c r="P73" s="38" t="b">
        <v>0</v>
      </c>
      <c r="Q73" s="38" t="b">
        <v>0</v>
      </c>
      <c r="R73" s="38" t="b">
        <v>0</v>
      </c>
      <c r="S73" s="38" t="b">
        <v>0</v>
      </c>
      <c r="T73" s="38" t="b">
        <v>0</v>
      </c>
      <c r="U73" s="38" t="b">
        <v>0</v>
      </c>
      <c r="V73" s="38" t="b">
        <v>0</v>
      </c>
      <c r="W73" s="38" t="b">
        <v>0</v>
      </c>
      <c r="X73" s="38" t="b">
        <v>0</v>
      </c>
      <c r="Y73" s="38" t="b">
        <v>0</v>
      </c>
      <c r="Z73" s="38" t="b">
        <v>0</v>
      </c>
      <c r="AA73" s="38" t="b">
        <v>0</v>
      </c>
      <c r="AB73" s="39">
        <f t="shared" si="1"/>
        <v>0</v>
      </c>
      <c r="AC73" s="39">
        <f t="shared" si="2"/>
        <v>22</v>
      </c>
      <c r="AD73" s="38"/>
      <c r="AE73" s="40">
        <f t="shared" si="9"/>
        <v>187000</v>
      </c>
      <c r="AF73" s="36" t="s">
        <v>20</v>
      </c>
    </row>
    <row r="74">
      <c r="A74" s="29">
        <v>68.0</v>
      </c>
      <c r="B74" s="31" t="s">
        <v>173</v>
      </c>
      <c r="C74" s="31" t="s">
        <v>171</v>
      </c>
      <c r="D74" s="32" t="s">
        <v>174</v>
      </c>
      <c r="E74" s="33"/>
      <c r="F74" s="33" t="b">
        <v>0</v>
      </c>
      <c r="G74" s="33" t="b">
        <v>0</v>
      </c>
      <c r="H74" s="33" t="b">
        <v>0</v>
      </c>
      <c r="I74" s="33" t="b">
        <v>0</v>
      </c>
      <c r="J74" s="33" t="b">
        <v>0</v>
      </c>
      <c r="K74" s="33" t="b">
        <v>0</v>
      </c>
      <c r="L74" s="33" t="b">
        <v>0</v>
      </c>
      <c r="M74" s="33" t="b">
        <v>0</v>
      </c>
      <c r="N74" s="33" t="b">
        <v>0</v>
      </c>
      <c r="O74" s="33" t="b">
        <v>0</v>
      </c>
      <c r="P74" s="33" t="b">
        <v>0</v>
      </c>
      <c r="Q74" s="33" t="b">
        <v>0</v>
      </c>
      <c r="R74" s="33" t="b">
        <v>0</v>
      </c>
      <c r="S74" s="33" t="b">
        <v>0</v>
      </c>
      <c r="T74" s="33" t="b">
        <v>0</v>
      </c>
      <c r="U74" s="33" t="b">
        <v>0</v>
      </c>
      <c r="V74" s="33" t="b">
        <v>0</v>
      </c>
      <c r="W74" s="33" t="b">
        <v>0</v>
      </c>
      <c r="X74" s="33" t="b">
        <v>0</v>
      </c>
      <c r="Y74" s="33" t="b">
        <v>0</v>
      </c>
      <c r="Z74" s="33" t="b">
        <v>0</v>
      </c>
      <c r="AA74" s="33" t="b">
        <v>0</v>
      </c>
      <c r="AB74" s="34">
        <f t="shared" si="1"/>
        <v>0</v>
      </c>
      <c r="AC74" s="34">
        <f t="shared" si="2"/>
        <v>22</v>
      </c>
      <c r="AD74" s="32" t="s">
        <v>17</v>
      </c>
      <c r="AE74" s="35">
        <f>AC74*8500</f>
        <v>187000</v>
      </c>
      <c r="AF74" s="36" t="s">
        <v>17</v>
      </c>
    </row>
    <row r="75">
      <c r="A75" s="29">
        <v>69.0</v>
      </c>
      <c r="B75" s="59" t="s">
        <v>175</v>
      </c>
      <c r="C75" s="59" t="s">
        <v>171</v>
      </c>
      <c r="D75" s="60" t="s">
        <v>176</v>
      </c>
      <c r="E75" s="61"/>
      <c r="F75" s="38" t="b">
        <v>0</v>
      </c>
      <c r="G75" s="38" t="b">
        <v>0</v>
      </c>
      <c r="H75" s="38" t="b">
        <v>0</v>
      </c>
      <c r="I75" s="38" t="b">
        <v>0</v>
      </c>
      <c r="J75" s="38" t="b">
        <v>0</v>
      </c>
      <c r="K75" s="38" t="b">
        <v>0</v>
      </c>
      <c r="L75" s="38" t="b">
        <v>0</v>
      </c>
      <c r="M75" s="38" t="b">
        <v>0</v>
      </c>
      <c r="N75" s="38" t="b">
        <v>0</v>
      </c>
      <c r="O75" s="38" t="b">
        <v>0</v>
      </c>
      <c r="P75" s="38" t="b">
        <v>0</v>
      </c>
      <c r="Q75" s="38" t="b">
        <v>0</v>
      </c>
      <c r="R75" s="29" t="b">
        <v>0</v>
      </c>
      <c r="S75" s="60" t="b">
        <v>1</v>
      </c>
      <c r="T75" s="60" t="b">
        <v>1</v>
      </c>
      <c r="U75" s="60" t="b">
        <v>1</v>
      </c>
      <c r="V75" s="60" t="b">
        <v>1</v>
      </c>
      <c r="W75" s="60" t="b">
        <v>1</v>
      </c>
      <c r="X75" s="60" t="b">
        <v>1</v>
      </c>
      <c r="Y75" s="60" t="b">
        <v>1</v>
      </c>
      <c r="Z75" s="60" t="b">
        <v>1</v>
      </c>
      <c r="AA75" s="60" t="b">
        <v>1</v>
      </c>
      <c r="AB75" s="62">
        <f t="shared" si="1"/>
        <v>9</v>
      </c>
      <c r="AC75" s="62">
        <f t="shared" si="2"/>
        <v>13</v>
      </c>
      <c r="AD75" s="60" t="s">
        <v>244</v>
      </c>
      <c r="AE75" s="40">
        <f t="shared" ref="AE75:AE83" si="10">sum(AC75*8500)</f>
        <v>110500</v>
      </c>
      <c r="AF75" s="36" t="s">
        <v>20</v>
      </c>
    </row>
    <row r="76">
      <c r="A76" s="29">
        <v>70.0</v>
      </c>
      <c r="B76" s="37" t="s">
        <v>177</v>
      </c>
      <c r="C76" s="37" t="s">
        <v>171</v>
      </c>
      <c r="D76" s="29" t="s">
        <v>178</v>
      </c>
      <c r="E76" s="29" t="s">
        <v>150</v>
      </c>
      <c r="F76" s="38" t="b">
        <v>0</v>
      </c>
      <c r="G76" s="38" t="b">
        <v>0</v>
      </c>
      <c r="H76" s="38" t="b">
        <v>0</v>
      </c>
      <c r="I76" s="38" t="b">
        <v>0</v>
      </c>
      <c r="J76" s="38" t="b">
        <v>0</v>
      </c>
      <c r="K76" s="38" t="b">
        <v>0</v>
      </c>
      <c r="L76" s="38" t="b">
        <v>0</v>
      </c>
      <c r="M76" s="38" t="b">
        <v>0</v>
      </c>
      <c r="N76" s="38" t="b">
        <v>0</v>
      </c>
      <c r="O76" s="38" t="b">
        <v>0</v>
      </c>
      <c r="P76" s="38" t="b">
        <v>0</v>
      </c>
      <c r="Q76" s="38" t="b">
        <v>0</v>
      </c>
      <c r="R76" s="29" t="b">
        <v>0</v>
      </c>
      <c r="S76" s="29" t="b">
        <v>0</v>
      </c>
      <c r="T76" s="38" t="b">
        <v>0</v>
      </c>
      <c r="U76" s="38" t="b">
        <v>0</v>
      </c>
      <c r="V76" s="38" t="b">
        <v>0</v>
      </c>
      <c r="W76" s="38" t="b">
        <v>0</v>
      </c>
      <c r="X76" s="38" t="b">
        <v>0</v>
      </c>
      <c r="Y76" s="38" t="b">
        <v>0</v>
      </c>
      <c r="Z76" s="38" t="b">
        <v>0</v>
      </c>
      <c r="AA76" s="38" t="b">
        <v>0</v>
      </c>
      <c r="AB76" s="39">
        <f t="shared" si="1"/>
        <v>0</v>
      </c>
      <c r="AC76" s="39">
        <f t="shared" si="2"/>
        <v>22</v>
      </c>
      <c r="AD76" s="38"/>
      <c r="AE76" s="40">
        <f t="shared" si="10"/>
        <v>187000</v>
      </c>
      <c r="AF76" s="36" t="s">
        <v>20</v>
      </c>
    </row>
    <row r="77">
      <c r="A77" s="29">
        <v>71.0</v>
      </c>
      <c r="B77" s="37" t="s">
        <v>179</v>
      </c>
      <c r="C77" s="37" t="s">
        <v>171</v>
      </c>
      <c r="D77" s="29" t="s">
        <v>180</v>
      </c>
      <c r="E77" s="38"/>
      <c r="F77" s="38" t="b">
        <v>0</v>
      </c>
      <c r="G77" s="38" t="b">
        <v>0</v>
      </c>
      <c r="H77" s="38" t="b">
        <v>0</v>
      </c>
      <c r="I77" s="38" t="b">
        <v>0</v>
      </c>
      <c r="J77" s="38" t="b">
        <v>0</v>
      </c>
      <c r="K77" s="38" t="b">
        <v>0</v>
      </c>
      <c r="L77" s="38" t="b">
        <v>0</v>
      </c>
      <c r="M77" s="38" t="b">
        <v>0</v>
      </c>
      <c r="N77" s="38" t="b">
        <v>0</v>
      </c>
      <c r="O77" s="38" t="b">
        <v>0</v>
      </c>
      <c r="P77" s="38" t="b">
        <v>0</v>
      </c>
      <c r="Q77" s="38" t="b">
        <v>0</v>
      </c>
      <c r="R77" s="29" t="b">
        <v>0</v>
      </c>
      <c r="S77" s="38" t="b">
        <v>0</v>
      </c>
      <c r="T77" s="38" t="b">
        <v>0</v>
      </c>
      <c r="U77" s="38" t="b">
        <v>0</v>
      </c>
      <c r="V77" s="38" t="b">
        <v>0</v>
      </c>
      <c r="W77" s="38" t="b">
        <v>0</v>
      </c>
      <c r="X77" s="38" t="b">
        <v>0</v>
      </c>
      <c r="Y77" s="38" t="b">
        <v>0</v>
      </c>
      <c r="Z77" s="38" t="b">
        <v>0</v>
      </c>
      <c r="AA77" s="38" t="b">
        <v>0</v>
      </c>
      <c r="AB77" s="39">
        <f t="shared" si="1"/>
        <v>0</v>
      </c>
      <c r="AC77" s="39">
        <f t="shared" si="2"/>
        <v>22</v>
      </c>
      <c r="AD77" s="38"/>
      <c r="AE77" s="40">
        <f t="shared" si="10"/>
        <v>187000</v>
      </c>
      <c r="AF77" s="36" t="s">
        <v>20</v>
      </c>
    </row>
    <row r="78">
      <c r="A78" s="29">
        <v>72.0</v>
      </c>
      <c r="B78" s="37" t="s">
        <v>181</v>
      </c>
      <c r="C78" s="37" t="s">
        <v>171</v>
      </c>
      <c r="D78" s="29" t="s">
        <v>182</v>
      </c>
      <c r="E78" s="38"/>
      <c r="F78" s="38" t="b">
        <v>0</v>
      </c>
      <c r="G78" s="38" t="b">
        <v>0</v>
      </c>
      <c r="H78" s="38" t="b">
        <v>0</v>
      </c>
      <c r="I78" s="38" t="b">
        <v>0</v>
      </c>
      <c r="J78" s="38" t="b">
        <v>0</v>
      </c>
      <c r="K78" s="38" t="b">
        <v>0</v>
      </c>
      <c r="L78" s="38" t="b">
        <v>0</v>
      </c>
      <c r="M78" s="38" t="b">
        <v>0</v>
      </c>
      <c r="N78" s="38" t="b">
        <v>0</v>
      </c>
      <c r="O78" s="38" t="b">
        <v>0</v>
      </c>
      <c r="P78" s="38" t="b">
        <v>0</v>
      </c>
      <c r="Q78" s="38" t="b">
        <v>0</v>
      </c>
      <c r="R78" s="38" t="b">
        <v>0</v>
      </c>
      <c r="S78" s="38" t="b">
        <v>0</v>
      </c>
      <c r="T78" s="38" t="b">
        <v>0</v>
      </c>
      <c r="U78" s="38" t="b">
        <v>0</v>
      </c>
      <c r="V78" s="38" t="b">
        <v>0</v>
      </c>
      <c r="W78" s="38" t="b">
        <v>0</v>
      </c>
      <c r="X78" s="38" t="b">
        <v>0</v>
      </c>
      <c r="Y78" s="38" t="b">
        <v>0</v>
      </c>
      <c r="Z78" s="38" t="b">
        <v>0</v>
      </c>
      <c r="AA78" s="38" t="b">
        <v>0</v>
      </c>
      <c r="AB78" s="39">
        <f t="shared" si="1"/>
        <v>0</v>
      </c>
      <c r="AC78" s="39">
        <f t="shared" si="2"/>
        <v>22</v>
      </c>
      <c r="AD78" s="38"/>
      <c r="AE78" s="40">
        <f t="shared" si="10"/>
        <v>187000</v>
      </c>
      <c r="AF78" s="36" t="s">
        <v>20</v>
      </c>
    </row>
    <row r="79">
      <c r="A79" s="29">
        <v>73.0</v>
      </c>
      <c r="B79" s="37" t="s">
        <v>183</v>
      </c>
      <c r="C79" s="37" t="s">
        <v>171</v>
      </c>
      <c r="D79" s="29" t="s">
        <v>184</v>
      </c>
      <c r="E79" s="38"/>
      <c r="F79" s="38" t="b">
        <v>0</v>
      </c>
      <c r="G79" s="38" t="b">
        <v>0</v>
      </c>
      <c r="H79" s="38" t="b">
        <v>0</v>
      </c>
      <c r="I79" s="38" t="b">
        <v>0</v>
      </c>
      <c r="J79" s="38" t="b">
        <v>0</v>
      </c>
      <c r="K79" s="38" t="b">
        <v>0</v>
      </c>
      <c r="L79" s="38" t="b">
        <v>0</v>
      </c>
      <c r="M79" s="38" t="b">
        <v>0</v>
      </c>
      <c r="N79" s="38" t="b">
        <v>0</v>
      </c>
      <c r="O79" s="38" t="b">
        <v>0</v>
      </c>
      <c r="P79" s="38" t="b">
        <v>0</v>
      </c>
      <c r="Q79" s="38" t="b">
        <v>0</v>
      </c>
      <c r="R79" s="38" t="b">
        <v>0</v>
      </c>
      <c r="S79" s="38" t="b">
        <v>0</v>
      </c>
      <c r="T79" s="38" t="b">
        <v>0</v>
      </c>
      <c r="U79" s="38" t="b">
        <v>0</v>
      </c>
      <c r="V79" s="38" t="b">
        <v>0</v>
      </c>
      <c r="W79" s="38" t="b">
        <v>0</v>
      </c>
      <c r="X79" s="38" t="b">
        <v>0</v>
      </c>
      <c r="Y79" s="38" t="b">
        <v>0</v>
      </c>
      <c r="Z79" s="38" t="b">
        <v>0</v>
      </c>
      <c r="AA79" s="38" t="b">
        <v>0</v>
      </c>
      <c r="AB79" s="39">
        <f t="shared" si="1"/>
        <v>0</v>
      </c>
      <c r="AC79" s="39">
        <f t="shared" si="2"/>
        <v>22</v>
      </c>
      <c r="AD79" s="38"/>
      <c r="AE79" s="40">
        <f t="shared" si="10"/>
        <v>187000</v>
      </c>
      <c r="AF79" s="36" t="s">
        <v>20</v>
      </c>
    </row>
    <row r="80">
      <c r="A80" s="29">
        <v>74.0</v>
      </c>
      <c r="B80" s="37" t="s">
        <v>185</v>
      </c>
      <c r="C80" s="37" t="s">
        <v>171</v>
      </c>
      <c r="D80" s="29" t="s">
        <v>186</v>
      </c>
      <c r="E80" s="38"/>
      <c r="F80" s="38" t="b">
        <v>0</v>
      </c>
      <c r="G80" s="38" t="b">
        <v>0</v>
      </c>
      <c r="H80" s="38" t="b">
        <v>0</v>
      </c>
      <c r="I80" s="38" t="b">
        <v>0</v>
      </c>
      <c r="J80" s="38" t="b">
        <v>0</v>
      </c>
      <c r="K80" s="38" t="b">
        <v>0</v>
      </c>
      <c r="L80" s="38" t="b">
        <v>0</v>
      </c>
      <c r="M80" s="38" t="b">
        <v>0</v>
      </c>
      <c r="N80" s="38" t="b">
        <v>0</v>
      </c>
      <c r="O80" s="38" t="b">
        <v>0</v>
      </c>
      <c r="P80" s="38" t="b">
        <v>0</v>
      </c>
      <c r="Q80" s="38" t="b">
        <v>0</v>
      </c>
      <c r="R80" s="38" t="b">
        <v>0</v>
      </c>
      <c r="S80" s="38" t="b">
        <v>0</v>
      </c>
      <c r="T80" s="38" t="b">
        <v>0</v>
      </c>
      <c r="U80" s="38" t="b">
        <v>0</v>
      </c>
      <c r="V80" s="38" t="b">
        <v>0</v>
      </c>
      <c r="W80" s="38" t="b">
        <v>0</v>
      </c>
      <c r="X80" s="38" t="b">
        <v>0</v>
      </c>
      <c r="Y80" s="38" t="b">
        <v>0</v>
      </c>
      <c r="Z80" s="38" t="b">
        <v>0</v>
      </c>
      <c r="AA80" s="38" t="b">
        <v>0</v>
      </c>
      <c r="AB80" s="39">
        <f t="shared" si="1"/>
        <v>0</v>
      </c>
      <c r="AC80" s="39">
        <f t="shared" si="2"/>
        <v>22</v>
      </c>
      <c r="AD80" s="38"/>
      <c r="AE80" s="40">
        <f t="shared" si="10"/>
        <v>187000</v>
      </c>
      <c r="AF80" s="36" t="s">
        <v>20</v>
      </c>
    </row>
    <row r="81">
      <c r="A81" s="29">
        <v>75.0</v>
      </c>
      <c r="B81" s="37" t="s">
        <v>187</v>
      </c>
      <c r="C81" s="37" t="s">
        <v>171</v>
      </c>
      <c r="D81" s="29" t="s">
        <v>188</v>
      </c>
      <c r="E81" s="38"/>
      <c r="F81" s="38" t="b">
        <v>0</v>
      </c>
      <c r="G81" s="38" t="b">
        <v>0</v>
      </c>
      <c r="H81" s="38" t="b">
        <v>0</v>
      </c>
      <c r="I81" s="38" t="b">
        <v>0</v>
      </c>
      <c r="J81" s="38" t="b">
        <v>0</v>
      </c>
      <c r="K81" s="38" t="b">
        <v>0</v>
      </c>
      <c r="L81" s="38" t="b">
        <v>0</v>
      </c>
      <c r="M81" s="38" t="b">
        <v>0</v>
      </c>
      <c r="N81" s="38" t="b">
        <v>0</v>
      </c>
      <c r="O81" s="38" t="b">
        <v>0</v>
      </c>
      <c r="P81" s="38" t="b">
        <v>0</v>
      </c>
      <c r="Q81" s="38" t="b">
        <v>0</v>
      </c>
      <c r="R81" s="38" t="b">
        <v>0</v>
      </c>
      <c r="S81" s="38" t="b">
        <v>0</v>
      </c>
      <c r="T81" s="38" t="b">
        <v>0</v>
      </c>
      <c r="U81" s="38" t="b">
        <v>0</v>
      </c>
      <c r="V81" s="38" t="b">
        <v>0</v>
      </c>
      <c r="W81" s="38" t="b">
        <v>0</v>
      </c>
      <c r="X81" s="38" t="b">
        <v>0</v>
      </c>
      <c r="Y81" s="38" t="b">
        <v>0</v>
      </c>
      <c r="Z81" s="38" t="b">
        <v>0</v>
      </c>
      <c r="AA81" s="38" t="b">
        <v>0</v>
      </c>
      <c r="AB81" s="39">
        <f t="shared" si="1"/>
        <v>0</v>
      </c>
      <c r="AC81" s="39">
        <f t="shared" si="2"/>
        <v>22</v>
      </c>
      <c r="AD81" s="38"/>
      <c r="AE81" s="40">
        <f t="shared" si="10"/>
        <v>187000</v>
      </c>
      <c r="AF81" s="36" t="s">
        <v>20</v>
      </c>
    </row>
    <row r="82">
      <c r="A82" s="29">
        <v>76.0</v>
      </c>
      <c r="B82" s="46" t="s">
        <v>189</v>
      </c>
      <c r="C82" s="44" t="s">
        <v>171</v>
      </c>
      <c r="D82" s="47" t="s">
        <v>190</v>
      </c>
      <c r="E82" s="38"/>
      <c r="F82" s="38" t="b">
        <v>0</v>
      </c>
      <c r="G82" s="38" t="b">
        <v>0</v>
      </c>
      <c r="H82" s="38" t="b">
        <v>0</v>
      </c>
      <c r="I82" s="38" t="b">
        <v>0</v>
      </c>
      <c r="J82" s="38" t="b">
        <v>0</v>
      </c>
      <c r="K82" s="38" t="b">
        <v>0</v>
      </c>
      <c r="L82" s="38" t="b">
        <v>0</v>
      </c>
      <c r="M82" s="38" t="b">
        <v>0</v>
      </c>
      <c r="N82" s="38" t="b">
        <v>0</v>
      </c>
      <c r="O82" s="38" t="b">
        <v>0</v>
      </c>
      <c r="P82" s="38" t="b">
        <v>0</v>
      </c>
      <c r="Q82" s="38" t="b">
        <v>0</v>
      </c>
      <c r="R82" s="38" t="b">
        <v>0</v>
      </c>
      <c r="S82" s="38" t="b">
        <v>0</v>
      </c>
      <c r="T82" s="38" t="b">
        <v>0</v>
      </c>
      <c r="U82" s="38" t="b">
        <v>0</v>
      </c>
      <c r="V82" s="38" t="b">
        <v>0</v>
      </c>
      <c r="W82" s="38" t="b">
        <v>0</v>
      </c>
      <c r="X82" s="38" t="b">
        <v>0</v>
      </c>
      <c r="Y82" s="38" t="b">
        <v>0</v>
      </c>
      <c r="Z82" s="38" t="b">
        <v>0</v>
      </c>
      <c r="AA82" s="38" t="b">
        <v>0</v>
      </c>
      <c r="AB82" s="39">
        <f t="shared" si="1"/>
        <v>0</v>
      </c>
      <c r="AC82" s="39">
        <f t="shared" si="2"/>
        <v>22</v>
      </c>
      <c r="AD82" s="38"/>
      <c r="AE82" s="40">
        <f t="shared" si="10"/>
        <v>187000</v>
      </c>
      <c r="AF82" s="36" t="s">
        <v>20</v>
      </c>
    </row>
    <row r="83">
      <c r="A83" s="29">
        <v>77.0</v>
      </c>
      <c r="B83" s="37" t="s">
        <v>191</v>
      </c>
      <c r="C83" s="37" t="s">
        <v>192</v>
      </c>
      <c r="D83" s="29" t="s">
        <v>193</v>
      </c>
      <c r="E83" s="38"/>
      <c r="F83" s="38" t="b">
        <v>0</v>
      </c>
      <c r="G83" s="38" t="b">
        <v>0</v>
      </c>
      <c r="H83" s="38" t="b">
        <v>0</v>
      </c>
      <c r="I83" s="38" t="b">
        <v>0</v>
      </c>
      <c r="J83" s="38" t="b">
        <v>0</v>
      </c>
      <c r="K83" s="38" t="b">
        <v>0</v>
      </c>
      <c r="L83" s="38" t="b">
        <v>0</v>
      </c>
      <c r="M83" s="38" t="b">
        <v>0</v>
      </c>
      <c r="N83" s="38" t="b">
        <v>0</v>
      </c>
      <c r="O83" s="38" t="b">
        <v>0</v>
      </c>
      <c r="P83" s="38" t="b">
        <v>0</v>
      </c>
      <c r="Q83" s="38" t="b">
        <v>0</v>
      </c>
      <c r="R83" s="38" t="b">
        <v>0</v>
      </c>
      <c r="S83" s="38" t="b">
        <v>0</v>
      </c>
      <c r="T83" s="38" t="b">
        <v>0</v>
      </c>
      <c r="U83" s="38" t="b">
        <v>0</v>
      </c>
      <c r="V83" s="38" t="b">
        <v>0</v>
      </c>
      <c r="W83" s="38" t="b">
        <v>0</v>
      </c>
      <c r="X83" s="38" t="b">
        <v>0</v>
      </c>
      <c r="Y83" s="38" t="b">
        <v>0</v>
      </c>
      <c r="Z83" s="38" t="b">
        <v>0</v>
      </c>
      <c r="AA83" s="38" t="b">
        <v>0</v>
      </c>
      <c r="AB83" s="39">
        <f t="shared" si="1"/>
        <v>0</v>
      </c>
      <c r="AC83" s="39">
        <f t="shared" si="2"/>
        <v>22</v>
      </c>
      <c r="AD83" s="38"/>
      <c r="AE83" s="40">
        <f t="shared" si="10"/>
        <v>187000</v>
      </c>
      <c r="AF83" s="36" t="s">
        <v>20</v>
      </c>
    </row>
    <row r="84">
      <c r="A84" s="29">
        <v>78.0</v>
      </c>
      <c r="B84" s="31" t="s">
        <v>194</v>
      </c>
      <c r="C84" s="31" t="s">
        <v>192</v>
      </c>
      <c r="D84" s="32" t="s">
        <v>195</v>
      </c>
      <c r="E84" s="32" t="s">
        <v>32</v>
      </c>
      <c r="F84" s="33" t="b">
        <v>0</v>
      </c>
      <c r="G84" s="33" t="b">
        <v>0</v>
      </c>
      <c r="H84" s="33" t="b">
        <v>0</v>
      </c>
      <c r="I84" s="33" t="b">
        <v>0</v>
      </c>
      <c r="J84" s="33" t="b">
        <v>0</v>
      </c>
      <c r="K84" s="33" t="b">
        <v>0</v>
      </c>
      <c r="L84" s="33" t="b">
        <v>0</v>
      </c>
      <c r="M84" s="33" t="b">
        <v>0</v>
      </c>
      <c r="N84" s="33" t="b">
        <v>0</v>
      </c>
      <c r="O84" s="33" t="b">
        <v>0</v>
      </c>
      <c r="P84" s="33" t="b">
        <v>0</v>
      </c>
      <c r="Q84" s="33" t="b">
        <v>0</v>
      </c>
      <c r="R84" s="33" t="b">
        <v>0</v>
      </c>
      <c r="S84" s="33" t="b">
        <v>0</v>
      </c>
      <c r="T84" s="33" t="b">
        <v>0</v>
      </c>
      <c r="U84" s="33" t="b">
        <v>0</v>
      </c>
      <c r="V84" s="33" t="b">
        <v>0</v>
      </c>
      <c r="W84" s="33" t="b">
        <v>0</v>
      </c>
      <c r="X84" s="33" t="b">
        <v>0</v>
      </c>
      <c r="Y84" s="33" t="b">
        <v>0</v>
      </c>
      <c r="Z84" s="33" t="b">
        <v>0</v>
      </c>
      <c r="AA84" s="33" t="b">
        <v>0</v>
      </c>
      <c r="AB84" s="34">
        <f t="shared" si="1"/>
        <v>0</v>
      </c>
      <c r="AC84" s="34">
        <f t="shared" si="2"/>
        <v>22</v>
      </c>
      <c r="AD84" s="48" t="s">
        <v>17</v>
      </c>
      <c r="AE84" s="35">
        <f>AC84*8500</f>
        <v>187000</v>
      </c>
      <c r="AF84" s="36" t="s">
        <v>17</v>
      </c>
    </row>
    <row r="85">
      <c r="A85" s="29">
        <v>79.0</v>
      </c>
      <c r="B85" s="37" t="s">
        <v>196</v>
      </c>
      <c r="C85" s="37" t="s">
        <v>192</v>
      </c>
      <c r="D85" s="29" t="s">
        <v>197</v>
      </c>
      <c r="E85" s="38"/>
      <c r="F85" s="38" t="b">
        <v>0</v>
      </c>
      <c r="G85" s="38" t="b">
        <v>0</v>
      </c>
      <c r="H85" s="38" t="b">
        <v>0</v>
      </c>
      <c r="I85" s="38" t="b">
        <v>0</v>
      </c>
      <c r="J85" s="38" t="b">
        <v>0</v>
      </c>
      <c r="K85" s="38" t="b">
        <v>0</v>
      </c>
      <c r="L85" s="38" t="b">
        <v>0</v>
      </c>
      <c r="M85" s="38" t="b">
        <v>0</v>
      </c>
      <c r="N85" s="38" t="b">
        <v>0</v>
      </c>
      <c r="O85" s="38" t="b">
        <v>0</v>
      </c>
      <c r="P85" s="38" t="b">
        <v>0</v>
      </c>
      <c r="Q85" s="38" t="b">
        <v>0</v>
      </c>
      <c r="R85" s="38" t="b">
        <v>0</v>
      </c>
      <c r="S85" s="38" t="b">
        <v>0</v>
      </c>
      <c r="T85" s="38" t="b">
        <v>0</v>
      </c>
      <c r="U85" s="38" t="b">
        <v>0</v>
      </c>
      <c r="V85" s="38" t="b">
        <v>0</v>
      </c>
      <c r="W85" s="38" t="b">
        <v>0</v>
      </c>
      <c r="X85" s="38" t="b">
        <v>0</v>
      </c>
      <c r="Y85" s="38" t="b">
        <v>0</v>
      </c>
      <c r="Z85" s="38" t="b">
        <v>0</v>
      </c>
      <c r="AA85" s="38" t="b">
        <v>0</v>
      </c>
      <c r="AB85" s="39">
        <f t="shared" si="1"/>
        <v>0</v>
      </c>
      <c r="AC85" s="39">
        <f t="shared" si="2"/>
        <v>22</v>
      </c>
      <c r="AD85" s="49"/>
      <c r="AE85" s="40">
        <f>sum(AC85*8500)</f>
        <v>187000</v>
      </c>
      <c r="AF85" s="36" t="s">
        <v>20</v>
      </c>
    </row>
    <row r="86">
      <c r="A86" s="29">
        <v>80.0</v>
      </c>
      <c r="B86" s="31" t="s">
        <v>198</v>
      </c>
      <c r="C86" s="31" t="s">
        <v>192</v>
      </c>
      <c r="D86" s="32" t="s">
        <v>199</v>
      </c>
      <c r="E86" s="33"/>
      <c r="F86" s="33" t="b">
        <v>0</v>
      </c>
      <c r="G86" s="33" t="b">
        <v>0</v>
      </c>
      <c r="H86" s="33" t="b">
        <v>0</v>
      </c>
      <c r="I86" s="33" t="b">
        <v>0</v>
      </c>
      <c r="J86" s="33" t="b">
        <v>0</v>
      </c>
      <c r="K86" s="33" t="b">
        <v>0</v>
      </c>
      <c r="L86" s="33" t="b">
        <v>0</v>
      </c>
      <c r="M86" s="33" t="b">
        <v>0</v>
      </c>
      <c r="N86" s="33" t="b">
        <v>0</v>
      </c>
      <c r="O86" s="33" t="b">
        <v>0</v>
      </c>
      <c r="P86" s="33" t="b">
        <v>0</v>
      </c>
      <c r="Q86" s="33" t="b">
        <v>0</v>
      </c>
      <c r="R86" s="33" t="b">
        <v>0</v>
      </c>
      <c r="S86" s="33" t="b">
        <v>0</v>
      </c>
      <c r="T86" s="33" t="b">
        <v>0</v>
      </c>
      <c r="U86" s="33" t="b">
        <v>0</v>
      </c>
      <c r="V86" s="33" t="b">
        <v>0</v>
      </c>
      <c r="W86" s="33" t="b">
        <v>0</v>
      </c>
      <c r="X86" s="33" t="b">
        <v>0</v>
      </c>
      <c r="Y86" s="33" t="b">
        <v>0</v>
      </c>
      <c r="Z86" s="33" t="b">
        <v>0</v>
      </c>
      <c r="AA86" s="33" t="b">
        <v>0</v>
      </c>
      <c r="AB86" s="34">
        <f t="shared" si="1"/>
        <v>0</v>
      </c>
      <c r="AC86" s="34">
        <f t="shared" si="2"/>
        <v>22</v>
      </c>
      <c r="AD86" s="48" t="s">
        <v>17</v>
      </c>
      <c r="AE86" s="35">
        <f>AC86*8500</f>
        <v>187000</v>
      </c>
      <c r="AF86" s="36" t="s">
        <v>17</v>
      </c>
    </row>
    <row r="87">
      <c r="A87" s="29">
        <v>81.0</v>
      </c>
      <c r="B87" s="37" t="s">
        <v>200</v>
      </c>
      <c r="C87" s="37" t="s">
        <v>201</v>
      </c>
      <c r="D87" s="29" t="s">
        <v>202</v>
      </c>
      <c r="E87" s="38"/>
      <c r="F87" s="38" t="b">
        <v>0</v>
      </c>
      <c r="G87" s="38" t="b">
        <v>0</v>
      </c>
      <c r="H87" s="38" t="b">
        <v>0</v>
      </c>
      <c r="I87" s="38" t="b">
        <v>0</v>
      </c>
      <c r="J87" s="38" t="b">
        <v>0</v>
      </c>
      <c r="K87" s="38" t="b">
        <v>0</v>
      </c>
      <c r="L87" s="38" t="b">
        <v>0</v>
      </c>
      <c r="M87" s="38" t="b">
        <v>0</v>
      </c>
      <c r="N87" s="38" t="b">
        <v>0</v>
      </c>
      <c r="O87" s="38" t="b">
        <v>0</v>
      </c>
      <c r="P87" s="38" t="b">
        <v>0</v>
      </c>
      <c r="Q87" s="38" t="b">
        <v>0</v>
      </c>
      <c r="R87" s="38" t="b">
        <v>0</v>
      </c>
      <c r="S87" s="29" t="b">
        <v>0</v>
      </c>
      <c r="T87" s="38" t="b">
        <v>0</v>
      </c>
      <c r="U87" s="38" t="b">
        <v>0</v>
      </c>
      <c r="V87" s="38" t="b">
        <v>0</v>
      </c>
      <c r="W87" s="38" t="b">
        <v>0</v>
      </c>
      <c r="X87" s="38" t="b">
        <v>0</v>
      </c>
      <c r="Y87" s="38" t="b">
        <v>0</v>
      </c>
      <c r="Z87" s="38" t="b">
        <v>0</v>
      </c>
      <c r="AA87" s="38" t="b">
        <v>0</v>
      </c>
      <c r="AB87" s="39">
        <f t="shared" si="1"/>
        <v>0</v>
      </c>
      <c r="AC87" s="39">
        <f t="shared" si="2"/>
        <v>22</v>
      </c>
      <c r="AD87" s="49"/>
      <c r="AE87" s="40">
        <f t="shared" ref="AE87:AE89" si="11">sum(AC87*8500)</f>
        <v>187000</v>
      </c>
      <c r="AF87" s="36" t="s">
        <v>20</v>
      </c>
    </row>
    <row r="88">
      <c r="A88" s="29">
        <v>82.0</v>
      </c>
      <c r="B88" s="37" t="s">
        <v>203</v>
      </c>
      <c r="C88" s="37" t="s">
        <v>201</v>
      </c>
      <c r="D88" s="29" t="s">
        <v>204</v>
      </c>
      <c r="E88" s="38"/>
      <c r="F88" s="38" t="b">
        <v>0</v>
      </c>
      <c r="G88" s="38" t="b">
        <v>0</v>
      </c>
      <c r="H88" s="38" t="b">
        <v>0</v>
      </c>
      <c r="I88" s="38" t="b">
        <v>0</v>
      </c>
      <c r="J88" s="38" t="b">
        <v>0</v>
      </c>
      <c r="K88" s="38" t="b">
        <v>0</v>
      </c>
      <c r="L88" s="38" t="b">
        <v>0</v>
      </c>
      <c r="M88" s="38" t="b">
        <v>0</v>
      </c>
      <c r="N88" s="38" t="b">
        <v>0</v>
      </c>
      <c r="O88" s="38" t="b">
        <v>0</v>
      </c>
      <c r="P88" s="38" t="b">
        <v>0</v>
      </c>
      <c r="Q88" s="38" t="b">
        <v>0</v>
      </c>
      <c r="R88" s="38" t="b">
        <v>0</v>
      </c>
      <c r="S88" s="38" t="b">
        <v>0</v>
      </c>
      <c r="T88" s="38" t="b">
        <v>0</v>
      </c>
      <c r="U88" s="38" t="b">
        <v>0</v>
      </c>
      <c r="V88" s="38" t="b">
        <v>0</v>
      </c>
      <c r="W88" s="38" t="b">
        <v>0</v>
      </c>
      <c r="X88" s="38" t="b">
        <v>0</v>
      </c>
      <c r="Y88" s="38" t="b">
        <v>0</v>
      </c>
      <c r="Z88" s="38" t="b">
        <v>0</v>
      </c>
      <c r="AA88" s="29" t="b">
        <v>0</v>
      </c>
      <c r="AB88" s="39">
        <f t="shared" si="1"/>
        <v>0</v>
      </c>
      <c r="AC88" s="39">
        <f t="shared" si="2"/>
        <v>22</v>
      </c>
      <c r="AD88" s="49"/>
      <c r="AE88" s="40">
        <f t="shared" si="11"/>
        <v>187000</v>
      </c>
      <c r="AF88" s="36" t="s">
        <v>20</v>
      </c>
    </row>
    <row r="89">
      <c r="A89" s="29">
        <v>83.0</v>
      </c>
      <c r="B89" s="37" t="s">
        <v>205</v>
      </c>
      <c r="C89" s="37" t="s">
        <v>201</v>
      </c>
      <c r="D89" s="29" t="s">
        <v>206</v>
      </c>
      <c r="E89" s="38"/>
      <c r="F89" s="38" t="b">
        <v>0</v>
      </c>
      <c r="G89" s="38" t="b">
        <v>0</v>
      </c>
      <c r="H89" s="38" t="b">
        <v>0</v>
      </c>
      <c r="I89" s="38" t="b">
        <v>0</v>
      </c>
      <c r="J89" s="38" t="b">
        <v>0</v>
      </c>
      <c r="K89" s="38" t="b">
        <v>0</v>
      </c>
      <c r="L89" s="38" t="b">
        <v>0</v>
      </c>
      <c r="M89" s="38" t="b">
        <v>0</v>
      </c>
      <c r="N89" s="38" t="b">
        <v>0</v>
      </c>
      <c r="O89" s="38" t="b">
        <v>0</v>
      </c>
      <c r="P89" s="38" t="b">
        <v>0</v>
      </c>
      <c r="Q89" s="38" t="b">
        <v>0</v>
      </c>
      <c r="R89" s="38" t="b">
        <v>0</v>
      </c>
      <c r="S89" s="38" t="b">
        <v>0</v>
      </c>
      <c r="T89" s="38" t="b">
        <v>0</v>
      </c>
      <c r="U89" s="38" t="b">
        <v>0</v>
      </c>
      <c r="V89" s="38" t="b">
        <v>0</v>
      </c>
      <c r="W89" s="38" t="b">
        <v>0</v>
      </c>
      <c r="X89" s="38" t="b">
        <v>0</v>
      </c>
      <c r="Y89" s="38" t="b">
        <v>0</v>
      </c>
      <c r="Z89" s="38" t="b">
        <v>0</v>
      </c>
      <c r="AA89" s="29" t="b">
        <v>0</v>
      </c>
      <c r="AB89" s="39">
        <f t="shared" si="1"/>
        <v>0</v>
      </c>
      <c r="AC89" s="39">
        <f t="shared" si="2"/>
        <v>22</v>
      </c>
      <c r="AD89" s="49"/>
      <c r="AE89" s="40">
        <f t="shared" si="11"/>
        <v>187000</v>
      </c>
      <c r="AF89" s="36" t="s">
        <v>20</v>
      </c>
    </row>
    <row r="90">
      <c r="A90" s="29">
        <v>84.0</v>
      </c>
      <c r="B90" s="31" t="s">
        <v>207</v>
      </c>
      <c r="C90" s="31" t="s">
        <v>201</v>
      </c>
      <c r="D90" s="32" t="s">
        <v>208</v>
      </c>
      <c r="E90" s="33"/>
      <c r="F90" s="33" t="b">
        <v>0</v>
      </c>
      <c r="G90" s="33" t="b">
        <v>0</v>
      </c>
      <c r="H90" s="33" t="b">
        <v>0</v>
      </c>
      <c r="I90" s="33" t="b">
        <v>0</v>
      </c>
      <c r="J90" s="33" t="b">
        <v>0</v>
      </c>
      <c r="K90" s="33" t="b">
        <v>0</v>
      </c>
      <c r="L90" s="33" t="b">
        <v>0</v>
      </c>
      <c r="M90" s="33" t="b">
        <v>0</v>
      </c>
      <c r="N90" s="33" t="b">
        <v>0</v>
      </c>
      <c r="O90" s="33" t="b">
        <v>0</v>
      </c>
      <c r="P90" s="33" t="b">
        <v>0</v>
      </c>
      <c r="Q90" s="33" t="b">
        <v>0</v>
      </c>
      <c r="R90" s="33" t="b">
        <v>0</v>
      </c>
      <c r="S90" s="33" t="b">
        <v>0</v>
      </c>
      <c r="T90" s="33" t="b">
        <v>0</v>
      </c>
      <c r="U90" s="33" t="b">
        <v>0</v>
      </c>
      <c r="V90" s="33" t="b">
        <v>0</v>
      </c>
      <c r="W90" s="33" t="b">
        <v>0</v>
      </c>
      <c r="X90" s="33" t="b">
        <v>0</v>
      </c>
      <c r="Y90" s="33" t="b">
        <v>0</v>
      </c>
      <c r="Z90" s="33" t="b">
        <v>0</v>
      </c>
      <c r="AA90" s="33" t="b">
        <v>0</v>
      </c>
      <c r="AB90" s="34">
        <f t="shared" si="1"/>
        <v>0</v>
      </c>
      <c r="AC90" s="34">
        <f t="shared" si="2"/>
        <v>22</v>
      </c>
      <c r="AD90" s="48" t="s">
        <v>17</v>
      </c>
      <c r="AE90" s="35">
        <f t="shared" ref="AE90:AE91" si="12">AC90*8500</f>
        <v>187000</v>
      </c>
      <c r="AF90" s="36" t="s">
        <v>17</v>
      </c>
    </row>
    <row r="91">
      <c r="A91" s="29">
        <v>85.0</v>
      </c>
      <c r="B91" s="31" t="s">
        <v>209</v>
      </c>
      <c r="C91" s="31" t="s">
        <v>210</v>
      </c>
      <c r="D91" s="32" t="s">
        <v>211</v>
      </c>
      <c r="E91" s="33"/>
      <c r="F91" s="33" t="b">
        <v>0</v>
      </c>
      <c r="G91" s="33" t="b">
        <v>0</v>
      </c>
      <c r="H91" s="33" t="b">
        <v>0</v>
      </c>
      <c r="I91" s="33" t="b">
        <v>0</v>
      </c>
      <c r="J91" s="33" t="b">
        <v>0</v>
      </c>
      <c r="K91" s="33" t="b">
        <v>0</v>
      </c>
      <c r="L91" s="33" t="b">
        <v>0</v>
      </c>
      <c r="M91" s="33" t="b">
        <v>0</v>
      </c>
      <c r="N91" s="33" t="b">
        <v>0</v>
      </c>
      <c r="O91" s="33" t="b">
        <v>0</v>
      </c>
      <c r="P91" s="33" t="b">
        <v>0</v>
      </c>
      <c r="Q91" s="33" t="b">
        <v>0</v>
      </c>
      <c r="R91" s="33" t="b">
        <v>0</v>
      </c>
      <c r="S91" s="33" t="b">
        <v>0</v>
      </c>
      <c r="T91" s="33" t="b">
        <v>0</v>
      </c>
      <c r="U91" s="33" t="b">
        <v>0</v>
      </c>
      <c r="V91" s="33" t="b">
        <v>0</v>
      </c>
      <c r="W91" s="33" t="b">
        <v>0</v>
      </c>
      <c r="X91" s="33" t="b">
        <v>0</v>
      </c>
      <c r="Y91" s="33" t="b">
        <v>0</v>
      </c>
      <c r="Z91" s="33" t="b">
        <v>0</v>
      </c>
      <c r="AA91" s="33" t="b">
        <v>0</v>
      </c>
      <c r="AB91" s="34">
        <f t="shared" si="1"/>
        <v>0</v>
      </c>
      <c r="AC91" s="34">
        <f t="shared" si="2"/>
        <v>22</v>
      </c>
      <c r="AD91" s="48" t="s">
        <v>17</v>
      </c>
      <c r="AE91" s="35">
        <f t="shared" si="12"/>
        <v>187000</v>
      </c>
      <c r="AF91" s="36" t="s">
        <v>17</v>
      </c>
    </row>
    <row r="92">
      <c r="A92" s="29">
        <v>86.0</v>
      </c>
      <c r="B92" s="37" t="s">
        <v>212</v>
      </c>
      <c r="C92" s="37" t="s">
        <v>210</v>
      </c>
      <c r="D92" s="29" t="s">
        <v>213</v>
      </c>
      <c r="E92" s="38"/>
      <c r="F92" s="38" t="b">
        <v>0</v>
      </c>
      <c r="G92" s="38" t="b">
        <v>0</v>
      </c>
      <c r="H92" s="38" t="b">
        <v>0</v>
      </c>
      <c r="I92" s="38" t="b">
        <v>0</v>
      </c>
      <c r="J92" s="38" t="b">
        <v>0</v>
      </c>
      <c r="K92" s="38" t="b">
        <v>0</v>
      </c>
      <c r="L92" s="38" t="b">
        <v>0</v>
      </c>
      <c r="M92" s="38" t="b">
        <v>0</v>
      </c>
      <c r="N92" s="38" t="b">
        <v>0</v>
      </c>
      <c r="O92" s="38" t="b">
        <v>0</v>
      </c>
      <c r="P92" s="38" t="b">
        <v>0</v>
      </c>
      <c r="Q92" s="38" t="b">
        <v>0</v>
      </c>
      <c r="R92" s="38" t="b">
        <v>0</v>
      </c>
      <c r="S92" s="38" t="b">
        <v>0</v>
      </c>
      <c r="T92" s="38" t="b">
        <v>0</v>
      </c>
      <c r="U92" s="38" t="b">
        <v>0</v>
      </c>
      <c r="V92" s="38" t="b">
        <v>0</v>
      </c>
      <c r="W92" s="38" t="b">
        <v>0</v>
      </c>
      <c r="X92" s="38" t="b">
        <v>0</v>
      </c>
      <c r="Y92" s="38" t="b">
        <v>0</v>
      </c>
      <c r="Z92" s="38" t="b">
        <v>0</v>
      </c>
      <c r="AA92" s="38" t="b">
        <v>0</v>
      </c>
      <c r="AB92" s="39">
        <f t="shared" si="1"/>
        <v>0</v>
      </c>
      <c r="AC92" s="39">
        <f t="shared" si="2"/>
        <v>22</v>
      </c>
      <c r="AD92" s="49"/>
      <c r="AE92" s="40">
        <f t="shared" ref="AE92:AE93" si="13">sum(AC92*8500)</f>
        <v>187000</v>
      </c>
      <c r="AF92" s="36" t="s">
        <v>20</v>
      </c>
    </row>
    <row r="93">
      <c r="A93" s="29">
        <v>87.0</v>
      </c>
      <c r="B93" s="37" t="s">
        <v>214</v>
      </c>
      <c r="C93" s="37" t="s">
        <v>215</v>
      </c>
      <c r="D93" s="29" t="s">
        <v>216</v>
      </c>
      <c r="E93" s="38"/>
      <c r="F93" s="38" t="b">
        <v>0</v>
      </c>
      <c r="G93" s="38" t="b">
        <v>0</v>
      </c>
      <c r="H93" s="38" t="b">
        <v>0</v>
      </c>
      <c r="I93" s="38" t="b">
        <v>0</v>
      </c>
      <c r="J93" s="38" t="b">
        <v>0</v>
      </c>
      <c r="K93" s="38" t="b">
        <v>0</v>
      </c>
      <c r="L93" s="38" t="b">
        <v>0</v>
      </c>
      <c r="M93" s="38" t="b">
        <v>0</v>
      </c>
      <c r="N93" s="38" t="b">
        <v>0</v>
      </c>
      <c r="O93" s="38" t="b">
        <v>0</v>
      </c>
      <c r="P93" s="38" t="b">
        <v>0</v>
      </c>
      <c r="Q93" s="38" t="b">
        <v>0</v>
      </c>
      <c r="R93" s="38" t="b">
        <v>0</v>
      </c>
      <c r="S93" s="38" t="b">
        <v>0</v>
      </c>
      <c r="T93" s="38" t="b">
        <v>0</v>
      </c>
      <c r="U93" s="38" t="b">
        <v>0</v>
      </c>
      <c r="V93" s="38" t="b">
        <v>0</v>
      </c>
      <c r="W93" s="38" t="b">
        <v>0</v>
      </c>
      <c r="X93" s="38" t="b">
        <v>0</v>
      </c>
      <c r="Y93" s="38" t="b">
        <v>0</v>
      </c>
      <c r="Z93" s="38" t="b">
        <v>0</v>
      </c>
      <c r="AA93" s="38" t="b">
        <v>0</v>
      </c>
      <c r="AB93" s="39">
        <f t="shared" si="1"/>
        <v>0</v>
      </c>
      <c r="AC93" s="39">
        <f t="shared" si="2"/>
        <v>22</v>
      </c>
      <c r="AD93" s="49"/>
      <c r="AE93" s="40">
        <f t="shared" si="13"/>
        <v>187000</v>
      </c>
      <c r="AF93" s="36" t="s">
        <v>20</v>
      </c>
    </row>
    <row r="94">
      <c r="A94" s="29">
        <v>88.0</v>
      </c>
      <c r="B94" s="31" t="s">
        <v>217</v>
      </c>
      <c r="C94" s="31" t="s">
        <v>215</v>
      </c>
      <c r="D94" s="32" t="s">
        <v>218</v>
      </c>
      <c r="E94" s="33"/>
      <c r="F94" s="33" t="b">
        <v>0</v>
      </c>
      <c r="G94" s="33" t="b">
        <v>0</v>
      </c>
      <c r="H94" s="33" t="b">
        <v>0</v>
      </c>
      <c r="I94" s="33" t="b">
        <v>0</v>
      </c>
      <c r="J94" s="33" t="b">
        <v>0</v>
      </c>
      <c r="K94" s="33" t="b">
        <v>0</v>
      </c>
      <c r="L94" s="33" t="b">
        <v>0</v>
      </c>
      <c r="M94" s="33" t="b">
        <v>0</v>
      </c>
      <c r="N94" s="33" t="b">
        <v>0</v>
      </c>
      <c r="O94" s="33" t="b">
        <v>0</v>
      </c>
      <c r="P94" s="33" t="b">
        <v>0</v>
      </c>
      <c r="Q94" s="33" t="b">
        <v>0</v>
      </c>
      <c r="R94" s="33" t="b">
        <v>0</v>
      </c>
      <c r="S94" s="33" t="b">
        <v>0</v>
      </c>
      <c r="T94" s="33" t="b">
        <v>0</v>
      </c>
      <c r="U94" s="33" t="b">
        <v>0</v>
      </c>
      <c r="V94" s="33" t="b">
        <v>0</v>
      </c>
      <c r="W94" s="33" t="b">
        <v>0</v>
      </c>
      <c r="X94" s="33" t="b">
        <v>0</v>
      </c>
      <c r="Y94" s="33" t="b">
        <v>0</v>
      </c>
      <c r="Z94" s="33" t="b">
        <v>0</v>
      </c>
      <c r="AA94" s="33" t="b">
        <v>0</v>
      </c>
      <c r="AB94" s="34">
        <f t="shared" si="1"/>
        <v>0</v>
      </c>
      <c r="AC94" s="34">
        <f t="shared" si="2"/>
        <v>22</v>
      </c>
      <c r="AD94" s="48" t="s">
        <v>17</v>
      </c>
      <c r="AE94" s="35">
        <f>AC94*8500</f>
        <v>187000</v>
      </c>
      <c r="AF94" s="36" t="s">
        <v>17</v>
      </c>
    </row>
    <row r="95">
      <c r="A95" s="29">
        <v>89.0</v>
      </c>
      <c r="B95" s="37" t="s">
        <v>219</v>
      </c>
      <c r="C95" s="37" t="s">
        <v>215</v>
      </c>
      <c r="D95" s="29" t="s">
        <v>220</v>
      </c>
      <c r="E95" s="38"/>
      <c r="F95" s="38" t="b">
        <v>0</v>
      </c>
      <c r="G95" s="38" t="b">
        <v>0</v>
      </c>
      <c r="H95" s="38" t="b">
        <v>0</v>
      </c>
      <c r="I95" s="38" t="b">
        <v>0</v>
      </c>
      <c r="J95" s="38" t="b">
        <v>0</v>
      </c>
      <c r="K95" s="38" t="b">
        <v>0</v>
      </c>
      <c r="L95" s="38" t="b">
        <v>0</v>
      </c>
      <c r="M95" s="38" t="b">
        <v>0</v>
      </c>
      <c r="N95" s="38" t="b">
        <v>0</v>
      </c>
      <c r="O95" s="38" t="b">
        <v>0</v>
      </c>
      <c r="P95" s="38" t="b">
        <v>0</v>
      </c>
      <c r="Q95" s="38" t="b">
        <v>0</v>
      </c>
      <c r="R95" s="38" t="b">
        <v>0</v>
      </c>
      <c r="S95" s="38" t="b">
        <v>0</v>
      </c>
      <c r="T95" s="38" t="b">
        <v>0</v>
      </c>
      <c r="U95" s="38" t="b">
        <v>0</v>
      </c>
      <c r="V95" s="38" t="b">
        <v>0</v>
      </c>
      <c r="W95" s="38" t="b">
        <v>0</v>
      </c>
      <c r="X95" s="38" t="b">
        <v>0</v>
      </c>
      <c r="Y95" s="38" t="b">
        <v>0</v>
      </c>
      <c r="Z95" s="38" t="b">
        <v>0</v>
      </c>
      <c r="AA95" s="38" t="b">
        <v>0</v>
      </c>
      <c r="AB95" s="39">
        <f t="shared" si="1"/>
        <v>0</v>
      </c>
      <c r="AC95" s="39">
        <f t="shared" si="2"/>
        <v>22</v>
      </c>
      <c r="AD95" s="49"/>
      <c r="AE95" s="40">
        <f>sum(AC95*8500)</f>
        <v>187000</v>
      </c>
      <c r="AF95" s="36" t="s">
        <v>20</v>
      </c>
    </row>
    <row r="96">
      <c r="A96" s="29">
        <v>90.0</v>
      </c>
      <c r="B96" s="31" t="s">
        <v>221</v>
      </c>
      <c r="C96" s="31" t="s">
        <v>222</v>
      </c>
      <c r="D96" s="32" t="s">
        <v>223</v>
      </c>
      <c r="E96" s="33"/>
      <c r="F96" s="33" t="b">
        <v>0</v>
      </c>
      <c r="G96" s="33" t="b">
        <v>0</v>
      </c>
      <c r="H96" s="33" t="b">
        <v>0</v>
      </c>
      <c r="I96" s="33" t="b">
        <v>0</v>
      </c>
      <c r="J96" s="33" t="b">
        <v>0</v>
      </c>
      <c r="K96" s="33" t="b">
        <v>0</v>
      </c>
      <c r="L96" s="33" t="b">
        <v>0</v>
      </c>
      <c r="M96" s="33" t="b">
        <v>0</v>
      </c>
      <c r="N96" s="33" t="b">
        <v>0</v>
      </c>
      <c r="O96" s="33" t="b">
        <v>0</v>
      </c>
      <c r="P96" s="33" t="b">
        <v>0</v>
      </c>
      <c r="Q96" s="33" t="b">
        <v>0</v>
      </c>
      <c r="R96" s="33" t="b">
        <v>0</v>
      </c>
      <c r="S96" s="33" t="b">
        <v>0</v>
      </c>
      <c r="T96" s="33" t="b">
        <v>0</v>
      </c>
      <c r="U96" s="33" t="b">
        <v>0</v>
      </c>
      <c r="V96" s="33" t="b">
        <v>0</v>
      </c>
      <c r="W96" s="33" t="b">
        <v>0</v>
      </c>
      <c r="X96" s="33" t="b">
        <v>0</v>
      </c>
      <c r="Y96" s="33" t="b">
        <v>0</v>
      </c>
      <c r="Z96" s="33" t="b">
        <v>0</v>
      </c>
      <c r="AA96" s="33" t="b">
        <v>0</v>
      </c>
      <c r="AB96" s="34">
        <f t="shared" si="1"/>
        <v>0</v>
      </c>
      <c r="AC96" s="34">
        <f t="shared" si="2"/>
        <v>22</v>
      </c>
      <c r="AD96" s="48" t="s">
        <v>17</v>
      </c>
      <c r="AE96" s="35">
        <f>AC96*8500</f>
        <v>187000</v>
      </c>
      <c r="AF96" s="36" t="s">
        <v>17</v>
      </c>
    </row>
    <row r="97">
      <c r="A97" s="29">
        <v>91.0</v>
      </c>
      <c r="B97" s="37" t="s">
        <v>224</v>
      </c>
      <c r="C97" s="37" t="s">
        <v>222</v>
      </c>
      <c r="D97" s="29" t="s">
        <v>225</v>
      </c>
      <c r="E97" s="38"/>
      <c r="F97" s="38" t="b">
        <v>0</v>
      </c>
      <c r="G97" s="38" t="b">
        <v>0</v>
      </c>
      <c r="H97" s="38" t="b">
        <v>0</v>
      </c>
      <c r="I97" s="38" t="b">
        <v>0</v>
      </c>
      <c r="J97" s="38" t="b">
        <v>0</v>
      </c>
      <c r="K97" s="38" t="b">
        <v>0</v>
      </c>
      <c r="L97" s="38" t="b">
        <v>0</v>
      </c>
      <c r="M97" s="38" t="b">
        <v>0</v>
      </c>
      <c r="N97" s="38" t="b">
        <v>0</v>
      </c>
      <c r="O97" s="38" t="b">
        <v>0</v>
      </c>
      <c r="P97" s="38" t="b">
        <v>0</v>
      </c>
      <c r="Q97" s="38" t="b">
        <v>0</v>
      </c>
      <c r="R97" s="38" t="b">
        <v>0</v>
      </c>
      <c r="S97" s="38" t="b">
        <v>0</v>
      </c>
      <c r="T97" s="38" t="b">
        <v>0</v>
      </c>
      <c r="U97" s="38" t="b">
        <v>0</v>
      </c>
      <c r="V97" s="38" t="b">
        <v>0</v>
      </c>
      <c r="W97" s="38" t="b">
        <v>0</v>
      </c>
      <c r="X97" s="38" t="b">
        <v>0</v>
      </c>
      <c r="Y97" s="38" t="b">
        <v>0</v>
      </c>
      <c r="Z97" s="38" t="b">
        <v>0</v>
      </c>
      <c r="AA97" s="38" t="b">
        <v>0</v>
      </c>
      <c r="AB97" s="39">
        <f t="shared" si="1"/>
        <v>0</v>
      </c>
      <c r="AC97" s="39">
        <f t="shared" si="2"/>
        <v>22</v>
      </c>
      <c r="AD97" s="49"/>
      <c r="AE97" s="40">
        <f t="shared" ref="AE97:AE98" si="14">sum(AC97*8500)</f>
        <v>187000</v>
      </c>
      <c r="AF97" s="36" t="s">
        <v>20</v>
      </c>
    </row>
    <row r="98">
      <c r="A98" s="29">
        <v>92.0</v>
      </c>
      <c r="B98" s="37" t="s">
        <v>226</v>
      </c>
      <c r="C98" s="37" t="s">
        <v>227</v>
      </c>
      <c r="D98" s="29" t="s">
        <v>228</v>
      </c>
      <c r="E98" s="38"/>
      <c r="F98" s="38" t="b">
        <v>0</v>
      </c>
      <c r="G98" s="38" t="b">
        <v>0</v>
      </c>
      <c r="H98" s="38" t="b">
        <v>0</v>
      </c>
      <c r="I98" s="38" t="b">
        <v>0</v>
      </c>
      <c r="J98" s="38" t="b">
        <v>0</v>
      </c>
      <c r="K98" s="38" t="b">
        <v>0</v>
      </c>
      <c r="L98" s="38" t="b">
        <v>0</v>
      </c>
      <c r="M98" s="38" t="b">
        <v>0</v>
      </c>
      <c r="N98" s="38" t="b">
        <v>0</v>
      </c>
      <c r="O98" s="38" t="b">
        <v>0</v>
      </c>
      <c r="P98" s="38" t="b">
        <v>0</v>
      </c>
      <c r="Q98" s="38" t="b">
        <v>0</v>
      </c>
      <c r="R98" s="38" t="b">
        <v>0</v>
      </c>
      <c r="S98" s="38" t="b">
        <v>0</v>
      </c>
      <c r="T98" s="38" t="b">
        <v>0</v>
      </c>
      <c r="U98" s="38" t="b">
        <v>0</v>
      </c>
      <c r="V98" s="38" t="b">
        <v>0</v>
      </c>
      <c r="W98" s="38" t="b">
        <v>0</v>
      </c>
      <c r="X98" s="38" t="b">
        <v>0</v>
      </c>
      <c r="Y98" s="38" t="b">
        <v>0</v>
      </c>
      <c r="Z98" s="38" t="b">
        <v>0</v>
      </c>
      <c r="AA98" s="38" t="b">
        <v>0</v>
      </c>
      <c r="AB98" s="39">
        <f t="shared" si="1"/>
        <v>0</v>
      </c>
      <c r="AC98" s="39">
        <f t="shared" si="2"/>
        <v>22</v>
      </c>
      <c r="AD98" s="49"/>
      <c r="AE98" s="40">
        <f t="shared" si="14"/>
        <v>187000</v>
      </c>
      <c r="AF98" s="36" t="s">
        <v>20</v>
      </c>
    </row>
    <row r="99">
      <c r="A99" s="29">
        <v>93.0</v>
      </c>
      <c r="B99" s="31" t="s">
        <v>229</v>
      </c>
      <c r="C99" s="31" t="s">
        <v>227</v>
      </c>
      <c r="D99" s="32" t="s">
        <v>230</v>
      </c>
      <c r="E99" s="33"/>
      <c r="F99" s="33" t="b">
        <v>0</v>
      </c>
      <c r="G99" s="33" t="b">
        <v>0</v>
      </c>
      <c r="H99" s="33" t="b">
        <v>0</v>
      </c>
      <c r="I99" s="33" t="b">
        <v>0</v>
      </c>
      <c r="J99" s="33" t="b">
        <v>0</v>
      </c>
      <c r="K99" s="33" t="b">
        <v>0</v>
      </c>
      <c r="L99" s="33" t="b">
        <v>0</v>
      </c>
      <c r="M99" s="33" t="b">
        <v>0</v>
      </c>
      <c r="N99" s="33" t="b">
        <v>0</v>
      </c>
      <c r="O99" s="33" t="b">
        <v>0</v>
      </c>
      <c r="P99" s="33" t="b">
        <v>0</v>
      </c>
      <c r="Q99" s="33" t="b">
        <v>0</v>
      </c>
      <c r="R99" s="33" t="b">
        <v>0</v>
      </c>
      <c r="S99" s="33" t="b">
        <v>0</v>
      </c>
      <c r="T99" s="33" t="b">
        <v>0</v>
      </c>
      <c r="U99" s="33" t="b">
        <v>0</v>
      </c>
      <c r="V99" s="33" t="b">
        <v>0</v>
      </c>
      <c r="W99" s="33" t="b">
        <v>0</v>
      </c>
      <c r="X99" s="33" t="b">
        <v>0</v>
      </c>
      <c r="Y99" s="33" t="b">
        <v>0</v>
      </c>
      <c r="Z99" s="33" t="b">
        <v>0</v>
      </c>
      <c r="AA99" s="33" t="b">
        <v>0</v>
      </c>
      <c r="AB99" s="34">
        <f t="shared" si="1"/>
        <v>0</v>
      </c>
      <c r="AC99" s="34">
        <f t="shared" si="2"/>
        <v>22</v>
      </c>
      <c r="AD99" s="48" t="s">
        <v>17</v>
      </c>
      <c r="AE99" s="35">
        <f>AC99*8500</f>
        <v>187000</v>
      </c>
      <c r="AF99" s="36" t="s">
        <v>17</v>
      </c>
    </row>
    <row r="100">
      <c r="A100" s="29">
        <v>94.0</v>
      </c>
      <c r="B100" s="37" t="s">
        <v>231</v>
      </c>
      <c r="C100" s="37" t="s">
        <v>227</v>
      </c>
      <c r="D100" s="29" t="s">
        <v>232</v>
      </c>
      <c r="E100" s="38"/>
      <c r="F100" s="38" t="b">
        <v>0</v>
      </c>
      <c r="G100" s="38" t="b">
        <v>0</v>
      </c>
      <c r="H100" s="38" t="b">
        <v>0</v>
      </c>
      <c r="I100" s="38" t="b">
        <v>0</v>
      </c>
      <c r="J100" s="38" t="b">
        <v>0</v>
      </c>
      <c r="K100" s="38" t="b">
        <v>0</v>
      </c>
      <c r="L100" s="38" t="b">
        <v>0</v>
      </c>
      <c r="M100" s="38" t="b">
        <v>0</v>
      </c>
      <c r="N100" s="38" t="b">
        <v>0</v>
      </c>
      <c r="O100" s="38" t="b">
        <v>0</v>
      </c>
      <c r="P100" s="38" t="b">
        <v>0</v>
      </c>
      <c r="Q100" s="38" t="b">
        <v>0</v>
      </c>
      <c r="R100" s="38" t="b">
        <v>0</v>
      </c>
      <c r="S100" s="38" t="b">
        <v>0</v>
      </c>
      <c r="T100" s="38" t="b">
        <v>0</v>
      </c>
      <c r="U100" s="38" t="b">
        <v>0</v>
      </c>
      <c r="V100" s="38" t="b">
        <v>0</v>
      </c>
      <c r="W100" s="38" t="b">
        <v>0</v>
      </c>
      <c r="X100" s="38" t="b">
        <v>0</v>
      </c>
      <c r="Y100" s="38" t="b">
        <v>0</v>
      </c>
      <c r="Z100" s="38" t="b">
        <v>0</v>
      </c>
      <c r="AA100" s="38" t="b">
        <v>0</v>
      </c>
      <c r="AB100" s="39">
        <f t="shared" si="1"/>
        <v>0</v>
      </c>
      <c r="AC100" s="39">
        <f t="shared" si="2"/>
        <v>22</v>
      </c>
      <c r="AD100" s="49"/>
      <c r="AE100" s="40">
        <f t="shared" ref="AE100:AE102" si="15">sum(AC100*8500)</f>
        <v>187000</v>
      </c>
      <c r="AF100" s="36" t="s">
        <v>20</v>
      </c>
    </row>
    <row r="101">
      <c r="A101" s="29">
        <v>95.0</v>
      </c>
      <c r="B101" s="37" t="s">
        <v>233</v>
      </c>
      <c r="C101" s="37" t="s">
        <v>227</v>
      </c>
      <c r="D101" s="29" t="s">
        <v>234</v>
      </c>
      <c r="E101" s="38"/>
      <c r="F101" s="38" t="b">
        <v>0</v>
      </c>
      <c r="G101" s="38" t="b">
        <v>0</v>
      </c>
      <c r="H101" s="38" t="b">
        <v>0</v>
      </c>
      <c r="I101" s="38" t="b">
        <v>0</v>
      </c>
      <c r="J101" s="38" t="b">
        <v>0</v>
      </c>
      <c r="K101" s="38" t="b">
        <v>0</v>
      </c>
      <c r="L101" s="38" t="b">
        <v>0</v>
      </c>
      <c r="M101" s="38" t="b">
        <v>0</v>
      </c>
      <c r="N101" s="38" t="b">
        <v>0</v>
      </c>
      <c r="O101" s="38" t="b">
        <v>0</v>
      </c>
      <c r="P101" s="38" t="b">
        <v>0</v>
      </c>
      <c r="Q101" s="38" t="b">
        <v>0</v>
      </c>
      <c r="R101" s="38" t="b">
        <v>0</v>
      </c>
      <c r="S101" s="38" t="b">
        <v>0</v>
      </c>
      <c r="T101" s="38" t="b">
        <v>0</v>
      </c>
      <c r="U101" s="38" t="b">
        <v>0</v>
      </c>
      <c r="V101" s="38" t="b">
        <v>0</v>
      </c>
      <c r="W101" s="38" t="b">
        <v>0</v>
      </c>
      <c r="X101" s="38" t="b">
        <v>0</v>
      </c>
      <c r="Y101" s="38" t="b">
        <v>0</v>
      </c>
      <c r="Z101" s="38" t="b">
        <v>0</v>
      </c>
      <c r="AA101" s="38" t="b">
        <v>0</v>
      </c>
      <c r="AB101" s="39">
        <f t="shared" si="1"/>
        <v>0</v>
      </c>
      <c r="AC101" s="39">
        <f t="shared" si="2"/>
        <v>22</v>
      </c>
      <c r="AD101" s="49"/>
      <c r="AE101" s="40">
        <f t="shared" si="15"/>
        <v>187000</v>
      </c>
      <c r="AF101" s="36" t="s">
        <v>20</v>
      </c>
    </row>
    <row r="102">
      <c r="A102" s="29">
        <v>96.0</v>
      </c>
      <c r="B102" s="37" t="s">
        <v>235</v>
      </c>
      <c r="C102" s="37" t="s">
        <v>227</v>
      </c>
      <c r="D102" s="29" t="s">
        <v>236</v>
      </c>
      <c r="E102" s="38"/>
      <c r="F102" s="38" t="b">
        <v>0</v>
      </c>
      <c r="G102" s="38" t="b">
        <v>0</v>
      </c>
      <c r="H102" s="38" t="b">
        <v>0</v>
      </c>
      <c r="I102" s="38" t="b">
        <v>0</v>
      </c>
      <c r="J102" s="38" t="b">
        <v>0</v>
      </c>
      <c r="K102" s="38" t="b">
        <v>0</v>
      </c>
      <c r="L102" s="38" t="b">
        <v>0</v>
      </c>
      <c r="M102" s="38" t="b">
        <v>0</v>
      </c>
      <c r="N102" s="38" t="b">
        <v>0</v>
      </c>
      <c r="O102" s="38" t="b">
        <v>0</v>
      </c>
      <c r="P102" s="38" t="b">
        <v>0</v>
      </c>
      <c r="Q102" s="38" t="b">
        <v>0</v>
      </c>
      <c r="R102" s="38" t="b">
        <v>0</v>
      </c>
      <c r="S102" s="38" t="b">
        <v>0</v>
      </c>
      <c r="T102" s="38" t="b">
        <v>0</v>
      </c>
      <c r="U102" s="38" t="b">
        <v>0</v>
      </c>
      <c r="V102" s="38" t="b">
        <v>0</v>
      </c>
      <c r="W102" s="38" t="b">
        <v>0</v>
      </c>
      <c r="X102" s="38" t="b">
        <v>0</v>
      </c>
      <c r="Y102" s="38" t="b">
        <v>0</v>
      </c>
      <c r="Z102" s="38" t="b">
        <v>0</v>
      </c>
      <c r="AA102" s="38" t="b">
        <v>0</v>
      </c>
      <c r="AB102" s="39">
        <f t="shared" si="1"/>
        <v>0</v>
      </c>
      <c r="AC102" s="39">
        <f t="shared" si="2"/>
        <v>22</v>
      </c>
      <c r="AD102" s="49"/>
      <c r="AE102" s="40">
        <f t="shared" si="15"/>
        <v>187000</v>
      </c>
      <c r="AF102" s="36" t="s">
        <v>20</v>
      </c>
    </row>
    <row r="103">
      <c r="A103" s="50"/>
      <c r="B103" s="51"/>
      <c r="C103" s="51"/>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2" t="s">
        <v>237</v>
      </c>
      <c r="AC103" s="4"/>
      <c r="AD103" s="5"/>
      <c r="AE103" s="53">
        <f>sum(AE6:AE102)</f>
        <v>17756500</v>
      </c>
    </row>
    <row r="104">
      <c r="A104" s="63"/>
      <c r="B104" s="64"/>
      <c r="C104" s="64"/>
      <c r="D104" s="65" t="s">
        <v>245</v>
      </c>
      <c r="E104" s="66" t="s">
        <v>246</v>
      </c>
      <c r="AB104" s="63"/>
      <c r="AC104" s="63"/>
      <c r="AD104" s="67"/>
      <c r="AE104" s="63"/>
    </row>
    <row r="105">
      <c r="B105" s="65"/>
      <c r="C105" s="65"/>
      <c r="AA105" s="66"/>
      <c r="AB105" s="50"/>
      <c r="AC105" s="50"/>
      <c r="AD105" s="68"/>
      <c r="AE105" s="50"/>
      <c r="AF105" s="50"/>
      <c r="AG105" s="50"/>
    </row>
    <row r="106">
      <c r="B106" s="69"/>
      <c r="C106" s="69"/>
    </row>
    <row r="107">
      <c r="B107" s="69"/>
      <c r="C107" s="69"/>
    </row>
    <row r="108">
      <c r="B108" s="69"/>
      <c r="C108" s="69"/>
    </row>
    <row r="109">
      <c r="B109" s="69"/>
      <c r="C109" s="69"/>
    </row>
    <row r="110">
      <c r="B110" s="69"/>
      <c r="C110" s="69"/>
    </row>
    <row r="111">
      <c r="B111" s="69"/>
      <c r="C111" s="69"/>
    </row>
    <row r="112">
      <c r="B112" s="69"/>
      <c r="C112" s="69"/>
    </row>
    <row r="113">
      <c r="B113" s="69"/>
      <c r="C113" s="69"/>
    </row>
    <row r="114">
      <c r="B114" s="69"/>
      <c r="C114" s="69"/>
    </row>
    <row r="115">
      <c r="B115" s="69"/>
      <c r="C115" s="69"/>
    </row>
    <row r="116">
      <c r="B116" s="69"/>
      <c r="C116" s="69"/>
    </row>
    <row r="117">
      <c r="B117" s="69"/>
      <c r="C117" s="69"/>
    </row>
  </sheetData>
  <mergeCells count="14">
    <mergeCell ref="AB4:AB5"/>
    <mergeCell ref="AC4:AC5"/>
    <mergeCell ref="AB103:AD103"/>
    <mergeCell ref="E104:AA104"/>
    <mergeCell ref="AD4:AD5"/>
    <mergeCell ref="AE4:AE5"/>
    <mergeCell ref="E1:AF1"/>
    <mergeCell ref="A4:A5"/>
    <mergeCell ref="B4:B5"/>
    <mergeCell ref="C4:C5"/>
    <mergeCell ref="D4:D5"/>
    <mergeCell ref="E4:E5"/>
    <mergeCell ref="F4:AA4"/>
    <mergeCell ref="AF4:AF5"/>
  </mergeCells>
  <dataValidations>
    <dataValidation type="list" allowBlank="1" showErrorMessage="1" sqref="AF6:AF102">
      <formula1>"Lunas,Belum Lunas,Anak Guru"</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topLeftCell="E1" activePane="topRight" state="frozen"/>
      <selection activeCell="F2" sqref="F2" pane="topRight"/>
    </sheetView>
  </sheetViews>
  <sheetFormatPr customHeight="1" defaultColWidth="12.63" defaultRowHeight="15.75"/>
  <cols>
    <col customWidth="1" min="1" max="1" width="4.75"/>
    <col customWidth="1" min="2" max="2" width="9.25"/>
    <col customWidth="1" min="3" max="3" width="5.5"/>
    <col customWidth="1" min="4" max="4" width="30.0"/>
    <col customWidth="1" min="5" max="5" width="13.38"/>
    <col customWidth="1" min="6" max="19" width="2.63"/>
    <col customWidth="1" min="20" max="20" width="10.13"/>
    <col customWidth="1" min="21" max="21" width="6.25"/>
    <col customWidth="1" min="22" max="22" width="11.75"/>
    <col customWidth="1" min="23" max="23" width="11.5"/>
    <col customWidth="1" min="24" max="24" width="15.63"/>
  </cols>
  <sheetData>
    <row r="1">
      <c r="A1" s="70"/>
      <c r="B1" s="71"/>
      <c r="C1" s="71"/>
      <c r="D1" s="71"/>
      <c r="E1" s="70" t="s">
        <v>247</v>
      </c>
      <c r="F1" s="4"/>
      <c r="G1" s="4"/>
      <c r="H1" s="4"/>
      <c r="I1" s="4"/>
      <c r="J1" s="4"/>
      <c r="K1" s="4"/>
      <c r="L1" s="4"/>
      <c r="M1" s="4"/>
      <c r="N1" s="4"/>
      <c r="O1" s="4"/>
      <c r="P1" s="4"/>
      <c r="Q1" s="4"/>
      <c r="R1" s="4"/>
      <c r="S1" s="4"/>
      <c r="T1" s="4"/>
      <c r="U1" s="4"/>
      <c r="V1" s="4"/>
      <c r="W1" s="4"/>
      <c r="X1" s="5"/>
    </row>
    <row r="2">
      <c r="A2" s="72" t="s">
        <v>248</v>
      </c>
      <c r="B2" s="4"/>
      <c r="C2" s="4"/>
      <c r="D2" s="5"/>
      <c r="E2" s="73"/>
      <c r="F2" s="73"/>
      <c r="G2" s="73"/>
      <c r="H2" s="73"/>
      <c r="I2" s="73"/>
      <c r="J2" s="73"/>
      <c r="K2" s="73"/>
      <c r="L2" s="73"/>
      <c r="M2" s="73"/>
      <c r="N2" s="73"/>
      <c r="O2" s="73"/>
      <c r="P2" s="73"/>
      <c r="Q2" s="73"/>
      <c r="R2" s="73"/>
      <c r="S2" s="73"/>
      <c r="T2" s="74"/>
      <c r="U2" s="73"/>
      <c r="V2" s="69"/>
    </row>
    <row r="3">
      <c r="A3" s="75"/>
      <c r="B3" s="76"/>
      <c r="C3" s="76"/>
      <c r="D3" s="76"/>
      <c r="E3" s="76"/>
      <c r="F3" s="76"/>
      <c r="G3" s="76"/>
      <c r="H3" s="76"/>
      <c r="I3" s="76"/>
      <c r="J3" s="76"/>
      <c r="K3" s="76"/>
      <c r="L3" s="76"/>
      <c r="M3" s="76"/>
      <c r="N3" s="76"/>
      <c r="O3" s="76"/>
      <c r="P3" s="76"/>
      <c r="Q3" s="76"/>
      <c r="R3" s="76"/>
      <c r="S3" s="76"/>
      <c r="T3" s="16" t="s">
        <v>2</v>
      </c>
      <c r="U3" s="73"/>
      <c r="V3" s="69"/>
    </row>
    <row r="4">
      <c r="A4" s="77" t="s">
        <v>3</v>
      </c>
      <c r="B4" s="78" t="s">
        <v>4</v>
      </c>
      <c r="C4" s="77" t="s">
        <v>5</v>
      </c>
      <c r="D4" s="77" t="s">
        <v>6</v>
      </c>
      <c r="E4" s="78" t="s">
        <v>7</v>
      </c>
      <c r="F4" s="79" t="s">
        <v>239</v>
      </c>
      <c r="G4" s="4"/>
      <c r="H4" s="4"/>
      <c r="I4" s="4"/>
      <c r="J4" s="4"/>
      <c r="K4" s="4"/>
      <c r="L4" s="4"/>
      <c r="M4" s="4"/>
      <c r="N4" s="4"/>
      <c r="O4" s="4"/>
      <c r="P4" s="4"/>
      <c r="Q4" s="4"/>
      <c r="R4" s="4"/>
      <c r="S4" s="5"/>
      <c r="T4" s="80" t="s">
        <v>8</v>
      </c>
      <c r="U4" s="81" t="s">
        <v>249</v>
      </c>
      <c r="V4" s="77" t="s">
        <v>10</v>
      </c>
      <c r="W4" s="81" t="s">
        <v>11</v>
      </c>
      <c r="X4" s="25" t="s">
        <v>12</v>
      </c>
    </row>
    <row r="5">
      <c r="A5" s="26"/>
      <c r="B5" s="26"/>
      <c r="C5" s="26"/>
      <c r="D5" s="26"/>
      <c r="E5" s="26"/>
      <c r="F5" s="82">
        <v>2.0</v>
      </c>
      <c r="G5" s="82">
        <v>3.0</v>
      </c>
      <c r="H5" s="82">
        <v>4.0</v>
      </c>
      <c r="I5" s="82">
        <v>5.0</v>
      </c>
      <c r="J5" s="83">
        <v>6.0</v>
      </c>
      <c r="K5" s="82">
        <v>9.0</v>
      </c>
      <c r="L5" s="82">
        <v>10.0</v>
      </c>
      <c r="M5" s="82">
        <v>11.0</v>
      </c>
      <c r="N5" s="82">
        <v>12.0</v>
      </c>
      <c r="O5" s="83">
        <v>13.0</v>
      </c>
      <c r="P5" s="82">
        <v>17.0</v>
      </c>
      <c r="Q5" s="82">
        <v>18.0</v>
      </c>
      <c r="R5" s="82">
        <v>19.0</v>
      </c>
      <c r="S5" s="83">
        <v>20.0</v>
      </c>
      <c r="T5" s="26"/>
      <c r="U5" s="26"/>
      <c r="V5" s="26"/>
      <c r="W5" s="26"/>
      <c r="X5" s="26"/>
    </row>
    <row r="6">
      <c r="A6" s="47">
        <v>1.0</v>
      </c>
      <c r="B6" s="84" t="s">
        <v>13</v>
      </c>
      <c r="C6" s="85" t="s">
        <v>14</v>
      </c>
      <c r="D6" s="86" t="s">
        <v>15</v>
      </c>
      <c r="E6" s="86"/>
      <c r="F6" s="87" t="b">
        <v>0</v>
      </c>
      <c r="G6" s="87" t="b">
        <v>0</v>
      </c>
      <c r="H6" s="87" t="b">
        <v>0</v>
      </c>
      <c r="I6" s="87" t="b">
        <v>0</v>
      </c>
      <c r="J6" s="86" t="b">
        <v>0</v>
      </c>
      <c r="K6" s="86" t="b">
        <v>0</v>
      </c>
      <c r="L6" s="86" t="b">
        <v>0</v>
      </c>
      <c r="M6" s="86" t="b">
        <v>0</v>
      </c>
      <c r="N6" s="87" t="b">
        <v>0</v>
      </c>
      <c r="O6" s="87" t="b">
        <v>0</v>
      </c>
      <c r="P6" s="87" t="b">
        <v>0</v>
      </c>
      <c r="Q6" s="87" t="b">
        <v>0</v>
      </c>
      <c r="R6" s="87" t="b">
        <v>0</v>
      </c>
      <c r="S6" s="87" t="b">
        <v>0</v>
      </c>
      <c r="T6" s="88">
        <f t="shared" ref="T6:T98" si="1">countif(F6:S6,True)</f>
        <v>0</v>
      </c>
      <c r="U6" s="88">
        <f t="shared" ref="U6:U98" si="2">countif(F6:S6,false)</f>
        <v>14</v>
      </c>
      <c r="V6" s="88" t="s">
        <v>17</v>
      </c>
      <c r="W6" s="89">
        <f>sum(U6*8500)</f>
        <v>119000</v>
      </c>
      <c r="X6" s="36" t="s">
        <v>17</v>
      </c>
    </row>
    <row r="7">
      <c r="A7" s="47">
        <v>2.0</v>
      </c>
      <c r="B7" s="84" t="s">
        <v>18</v>
      </c>
      <c r="C7" s="84" t="s">
        <v>14</v>
      </c>
      <c r="D7" s="47" t="s">
        <v>19</v>
      </c>
      <c r="E7" s="47"/>
      <c r="F7" s="90" t="b">
        <v>0</v>
      </c>
      <c r="G7" s="90" t="b">
        <v>0</v>
      </c>
      <c r="H7" s="90" t="b">
        <v>0</v>
      </c>
      <c r="I7" s="90" t="b">
        <v>0</v>
      </c>
      <c r="J7" s="90" t="b">
        <v>0</v>
      </c>
      <c r="K7" s="90" t="b">
        <v>0</v>
      </c>
      <c r="L7" s="90" t="b">
        <v>0</v>
      </c>
      <c r="M7" s="90" t="b">
        <v>0</v>
      </c>
      <c r="N7" s="90" t="b">
        <v>0</v>
      </c>
      <c r="O7" s="90" t="b">
        <v>0</v>
      </c>
      <c r="P7" s="90" t="b">
        <v>0</v>
      </c>
      <c r="Q7" s="90" t="b">
        <v>0</v>
      </c>
      <c r="R7" s="90" t="b">
        <v>0</v>
      </c>
      <c r="S7" s="90" t="b">
        <v>0</v>
      </c>
      <c r="T7" s="36">
        <f t="shared" si="1"/>
        <v>0</v>
      </c>
      <c r="U7" s="36">
        <f t="shared" si="2"/>
        <v>14</v>
      </c>
      <c r="V7" s="91"/>
      <c r="W7" s="92">
        <f t="shared" ref="W7:W9" si="3">U7*8500</f>
        <v>119000</v>
      </c>
      <c r="X7" s="36" t="s">
        <v>20</v>
      </c>
    </row>
    <row r="8">
      <c r="A8" s="47">
        <v>3.0</v>
      </c>
      <c r="B8" s="84" t="s">
        <v>21</v>
      </c>
      <c r="C8" s="84" t="s">
        <v>14</v>
      </c>
      <c r="D8" s="47" t="s">
        <v>22</v>
      </c>
      <c r="E8" s="47"/>
      <c r="F8" s="90" t="b">
        <v>0</v>
      </c>
      <c r="G8" s="90" t="b">
        <v>0</v>
      </c>
      <c r="H8" s="90" t="b">
        <v>0</v>
      </c>
      <c r="I8" s="90" t="b">
        <v>0</v>
      </c>
      <c r="J8" s="90" t="b">
        <v>0</v>
      </c>
      <c r="K8" s="90" t="b">
        <v>0</v>
      </c>
      <c r="L8" s="90" t="b">
        <v>0</v>
      </c>
      <c r="M8" s="90" t="b">
        <v>0</v>
      </c>
      <c r="N8" s="90" t="b">
        <v>0</v>
      </c>
      <c r="O8" s="90" t="b">
        <v>0</v>
      </c>
      <c r="P8" s="90" t="b">
        <v>0</v>
      </c>
      <c r="Q8" s="90" t="b">
        <v>0</v>
      </c>
      <c r="R8" s="90" t="b">
        <v>0</v>
      </c>
      <c r="S8" s="90" t="b">
        <v>0</v>
      </c>
      <c r="T8" s="36">
        <f t="shared" si="1"/>
        <v>0</v>
      </c>
      <c r="U8" s="36">
        <f t="shared" si="2"/>
        <v>14</v>
      </c>
      <c r="V8" s="91"/>
      <c r="W8" s="92">
        <f t="shared" si="3"/>
        <v>119000</v>
      </c>
      <c r="X8" s="36" t="s">
        <v>20</v>
      </c>
    </row>
    <row r="9">
      <c r="A9" s="47">
        <v>4.0</v>
      </c>
      <c r="B9" s="84" t="s">
        <v>25</v>
      </c>
      <c r="C9" s="84" t="s">
        <v>14</v>
      </c>
      <c r="D9" s="29" t="s">
        <v>26</v>
      </c>
      <c r="E9" s="47"/>
      <c r="F9" s="90" t="b">
        <v>0</v>
      </c>
      <c r="G9" s="90" t="b">
        <v>0</v>
      </c>
      <c r="H9" s="90" t="b">
        <v>0</v>
      </c>
      <c r="I9" s="90" t="b">
        <v>0</v>
      </c>
      <c r="J9" s="90" t="b">
        <v>0</v>
      </c>
      <c r="K9" s="90" t="b">
        <v>0</v>
      </c>
      <c r="L9" s="90" t="b">
        <v>0</v>
      </c>
      <c r="M9" s="90" t="b">
        <v>0</v>
      </c>
      <c r="N9" s="90" t="b">
        <v>0</v>
      </c>
      <c r="O9" s="90" t="b">
        <v>0</v>
      </c>
      <c r="P9" s="90" t="b">
        <v>0</v>
      </c>
      <c r="Q9" s="90" t="b">
        <v>0</v>
      </c>
      <c r="R9" s="90" t="b">
        <v>0</v>
      </c>
      <c r="S9" s="90" t="b">
        <v>0</v>
      </c>
      <c r="T9" s="36">
        <f t="shared" si="1"/>
        <v>0</v>
      </c>
      <c r="U9" s="36">
        <f t="shared" si="2"/>
        <v>14</v>
      </c>
      <c r="V9" s="91"/>
      <c r="W9" s="92">
        <f t="shared" si="3"/>
        <v>119000</v>
      </c>
      <c r="X9" s="36" t="s">
        <v>20</v>
      </c>
    </row>
    <row r="10">
      <c r="A10" s="47">
        <v>5.0</v>
      </c>
      <c r="B10" s="84" t="s">
        <v>27</v>
      </c>
      <c r="C10" s="85" t="s">
        <v>14</v>
      </c>
      <c r="D10" s="86" t="s">
        <v>28</v>
      </c>
      <c r="E10" s="86"/>
      <c r="F10" s="87" t="b">
        <v>0</v>
      </c>
      <c r="G10" s="87" t="b">
        <v>0</v>
      </c>
      <c r="H10" s="87" t="b">
        <v>0</v>
      </c>
      <c r="I10" s="87" t="b">
        <v>0</v>
      </c>
      <c r="J10" s="87" t="b">
        <v>0</v>
      </c>
      <c r="K10" s="87" t="b">
        <v>0</v>
      </c>
      <c r="L10" s="87" t="b">
        <v>0</v>
      </c>
      <c r="M10" s="87" t="b">
        <v>0</v>
      </c>
      <c r="N10" s="87" t="b">
        <v>0</v>
      </c>
      <c r="O10" s="87" t="b">
        <v>0</v>
      </c>
      <c r="P10" s="87" t="b">
        <v>0</v>
      </c>
      <c r="Q10" s="87" t="b">
        <v>0</v>
      </c>
      <c r="R10" s="87" t="b">
        <v>0</v>
      </c>
      <c r="S10" s="87" t="b">
        <v>0</v>
      </c>
      <c r="T10" s="88">
        <f t="shared" si="1"/>
        <v>0</v>
      </c>
      <c r="U10" s="88">
        <f t="shared" si="2"/>
        <v>14</v>
      </c>
      <c r="V10" s="88" t="s">
        <v>17</v>
      </c>
      <c r="W10" s="89">
        <f>sum(U10*8500)</f>
        <v>119000</v>
      </c>
      <c r="X10" s="36" t="s">
        <v>17</v>
      </c>
    </row>
    <row r="11">
      <c r="A11" s="47">
        <v>6.0</v>
      </c>
      <c r="B11" s="37" t="s">
        <v>29</v>
      </c>
      <c r="C11" s="84" t="s">
        <v>30</v>
      </c>
      <c r="D11" s="47" t="s">
        <v>31</v>
      </c>
      <c r="E11" s="47" t="s">
        <v>32</v>
      </c>
      <c r="F11" s="90" t="b">
        <v>0</v>
      </c>
      <c r="G11" s="90" t="b">
        <v>0</v>
      </c>
      <c r="H11" s="90" t="b">
        <v>0</v>
      </c>
      <c r="I11" s="90" t="b">
        <v>0</v>
      </c>
      <c r="J11" s="90" t="b">
        <v>0</v>
      </c>
      <c r="K11" s="90" t="b">
        <v>0</v>
      </c>
      <c r="L11" s="90" t="b">
        <v>0</v>
      </c>
      <c r="M11" s="90" t="b">
        <v>0</v>
      </c>
      <c r="N11" s="90" t="b">
        <v>0</v>
      </c>
      <c r="O11" s="90" t="b">
        <v>0</v>
      </c>
      <c r="P11" s="90" t="b">
        <v>0</v>
      </c>
      <c r="Q11" s="90" t="b">
        <v>0</v>
      </c>
      <c r="R11" s="90" t="b">
        <v>0</v>
      </c>
      <c r="S11" s="90" t="b">
        <v>0</v>
      </c>
      <c r="T11" s="36">
        <f t="shared" si="1"/>
        <v>0</v>
      </c>
      <c r="U11" s="36">
        <f t="shared" si="2"/>
        <v>14</v>
      </c>
      <c r="V11" s="91"/>
      <c r="W11" s="92">
        <f t="shared" ref="W11:W48" si="4">U11*8500</f>
        <v>119000</v>
      </c>
      <c r="X11" s="36" t="s">
        <v>20</v>
      </c>
    </row>
    <row r="12">
      <c r="A12" s="47">
        <v>7.0</v>
      </c>
      <c r="B12" s="37" t="s">
        <v>33</v>
      </c>
      <c r="C12" s="85" t="s">
        <v>30</v>
      </c>
      <c r="D12" s="86" t="s">
        <v>34</v>
      </c>
      <c r="E12" s="87"/>
      <c r="F12" s="87" t="b">
        <v>0</v>
      </c>
      <c r="G12" s="87" t="b">
        <v>0</v>
      </c>
      <c r="H12" s="87" t="b">
        <v>0</v>
      </c>
      <c r="I12" s="87" t="b">
        <v>0</v>
      </c>
      <c r="J12" s="87" t="b">
        <v>0</v>
      </c>
      <c r="K12" s="87" t="b">
        <v>0</v>
      </c>
      <c r="L12" s="87" t="b">
        <v>0</v>
      </c>
      <c r="M12" s="87" t="b">
        <v>0</v>
      </c>
      <c r="N12" s="87" t="b">
        <v>0</v>
      </c>
      <c r="O12" s="87" t="b">
        <v>0</v>
      </c>
      <c r="P12" s="87" t="b">
        <v>0</v>
      </c>
      <c r="Q12" s="87" t="b">
        <v>0</v>
      </c>
      <c r="R12" s="87" t="b">
        <v>0</v>
      </c>
      <c r="S12" s="87" t="b">
        <v>0</v>
      </c>
      <c r="T12" s="88">
        <f t="shared" si="1"/>
        <v>0</v>
      </c>
      <c r="U12" s="88">
        <f t="shared" si="2"/>
        <v>14</v>
      </c>
      <c r="V12" s="93"/>
      <c r="W12" s="94">
        <f t="shared" si="4"/>
        <v>119000</v>
      </c>
      <c r="X12" s="36" t="s">
        <v>17</v>
      </c>
    </row>
    <row r="13">
      <c r="A13" s="47">
        <v>8.0</v>
      </c>
      <c r="B13" s="37" t="s">
        <v>35</v>
      </c>
      <c r="C13" s="84" t="s">
        <v>30</v>
      </c>
      <c r="D13" s="47" t="s">
        <v>36</v>
      </c>
      <c r="E13" s="90"/>
      <c r="F13" s="90" t="b">
        <v>0</v>
      </c>
      <c r="G13" s="90" t="b">
        <v>0</v>
      </c>
      <c r="H13" s="90" t="b">
        <v>0</v>
      </c>
      <c r="I13" s="90" t="b">
        <v>0</v>
      </c>
      <c r="J13" s="90" t="b">
        <v>0</v>
      </c>
      <c r="K13" s="90" t="b">
        <v>0</v>
      </c>
      <c r="L13" s="90" t="b">
        <v>0</v>
      </c>
      <c r="M13" s="90" t="b">
        <v>0</v>
      </c>
      <c r="N13" s="90" t="b">
        <v>0</v>
      </c>
      <c r="O13" s="90" t="b">
        <v>0</v>
      </c>
      <c r="P13" s="90" t="b">
        <v>0</v>
      </c>
      <c r="Q13" s="90" t="b">
        <v>0</v>
      </c>
      <c r="R13" s="90" t="b">
        <v>0</v>
      </c>
      <c r="S13" s="90" t="b">
        <v>0</v>
      </c>
      <c r="T13" s="36">
        <f t="shared" si="1"/>
        <v>0</v>
      </c>
      <c r="U13" s="36">
        <f t="shared" si="2"/>
        <v>14</v>
      </c>
      <c r="V13" s="91"/>
      <c r="W13" s="92">
        <f t="shared" si="4"/>
        <v>119000</v>
      </c>
      <c r="X13" s="36" t="s">
        <v>20</v>
      </c>
    </row>
    <row r="14">
      <c r="A14" s="47">
        <v>9.0</v>
      </c>
      <c r="B14" s="37" t="s">
        <v>37</v>
      </c>
      <c r="C14" s="84" t="s">
        <v>30</v>
      </c>
      <c r="D14" s="47" t="s">
        <v>38</v>
      </c>
      <c r="E14" s="90"/>
      <c r="F14" s="90" t="b">
        <v>0</v>
      </c>
      <c r="G14" s="90" t="b">
        <v>0</v>
      </c>
      <c r="H14" s="90" t="b">
        <v>0</v>
      </c>
      <c r="I14" s="90" t="b">
        <v>0</v>
      </c>
      <c r="J14" s="90" t="b">
        <v>0</v>
      </c>
      <c r="K14" s="90" t="b">
        <v>0</v>
      </c>
      <c r="L14" s="90" t="b">
        <v>0</v>
      </c>
      <c r="M14" s="90" t="b">
        <v>0</v>
      </c>
      <c r="N14" s="90" t="b">
        <v>0</v>
      </c>
      <c r="O14" s="90" t="b">
        <v>0</v>
      </c>
      <c r="P14" s="90" t="b">
        <v>0</v>
      </c>
      <c r="Q14" s="90" t="b">
        <v>0</v>
      </c>
      <c r="R14" s="90" t="b">
        <v>0</v>
      </c>
      <c r="S14" s="90" t="b">
        <v>0</v>
      </c>
      <c r="T14" s="36">
        <f t="shared" si="1"/>
        <v>0</v>
      </c>
      <c r="U14" s="36">
        <f t="shared" si="2"/>
        <v>14</v>
      </c>
      <c r="V14" s="91"/>
      <c r="W14" s="92">
        <f t="shared" si="4"/>
        <v>119000</v>
      </c>
      <c r="X14" s="36" t="s">
        <v>20</v>
      </c>
    </row>
    <row r="15">
      <c r="A15" s="47">
        <v>10.0</v>
      </c>
      <c r="B15" s="37" t="s">
        <v>39</v>
      </c>
      <c r="C15" s="84" t="s">
        <v>30</v>
      </c>
      <c r="D15" s="47" t="s">
        <v>40</v>
      </c>
      <c r="E15" s="47" t="s">
        <v>41</v>
      </c>
      <c r="F15" s="90" t="b">
        <v>0</v>
      </c>
      <c r="G15" s="90" t="b">
        <v>0</v>
      </c>
      <c r="H15" s="90" t="b">
        <v>0</v>
      </c>
      <c r="I15" s="90" t="b">
        <v>0</v>
      </c>
      <c r="J15" s="90" t="b">
        <v>0</v>
      </c>
      <c r="K15" s="90" t="b">
        <v>0</v>
      </c>
      <c r="L15" s="90" t="b">
        <v>0</v>
      </c>
      <c r="M15" s="90" t="b">
        <v>0</v>
      </c>
      <c r="N15" s="90" t="b">
        <v>0</v>
      </c>
      <c r="O15" s="90" t="b">
        <v>0</v>
      </c>
      <c r="P15" s="90" t="b">
        <v>0</v>
      </c>
      <c r="Q15" s="90" t="b">
        <v>0</v>
      </c>
      <c r="R15" s="90" t="b">
        <v>0</v>
      </c>
      <c r="S15" s="90" t="b">
        <v>0</v>
      </c>
      <c r="T15" s="36">
        <f t="shared" si="1"/>
        <v>0</v>
      </c>
      <c r="U15" s="36">
        <f t="shared" si="2"/>
        <v>14</v>
      </c>
      <c r="V15" s="91"/>
      <c r="W15" s="92">
        <f t="shared" si="4"/>
        <v>119000</v>
      </c>
      <c r="X15" s="36" t="s">
        <v>20</v>
      </c>
    </row>
    <row r="16">
      <c r="A16" s="47">
        <v>11.0</v>
      </c>
      <c r="B16" s="37" t="s">
        <v>42</v>
      </c>
      <c r="C16" s="84" t="s">
        <v>30</v>
      </c>
      <c r="D16" s="47" t="s">
        <v>43</v>
      </c>
      <c r="E16" s="90"/>
      <c r="F16" s="90" t="b">
        <v>0</v>
      </c>
      <c r="G16" s="90" t="b">
        <v>0</v>
      </c>
      <c r="H16" s="90" t="b">
        <v>0</v>
      </c>
      <c r="I16" s="90" t="b">
        <v>0</v>
      </c>
      <c r="J16" s="90" t="b">
        <v>0</v>
      </c>
      <c r="K16" s="90" t="b">
        <v>0</v>
      </c>
      <c r="L16" s="90" t="b">
        <v>0</v>
      </c>
      <c r="M16" s="90" t="b">
        <v>0</v>
      </c>
      <c r="N16" s="90" t="b">
        <v>0</v>
      </c>
      <c r="O16" s="90" t="b">
        <v>0</v>
      </c>
      <c r="P16" s="90" t="b">
        <v>0</v>
      </c>
      <c r="Q16" s="90" t="b">
        <v>0</v>
      </c>
      <c r="R16" s="90" t="b">
        <v>0</v>
      </c>
      <c r="S16" s="90" t="b">
        <v>0</v>
      </c>
      <c r="T16" s="36">
        <f t="shared" si="1"/>
        <v>0</v>
      </c>
      <c r="U16" s="36">
        <f t="shared" si="2"/>
        <v>14</v>
      </c>
      <c r="V16" s="91"/>
      <c r="W16" s="92">
        <f t="shared" si="4"/>
        <v>119000</v>
      </c>
      <c r="X16" s="36" t="s">
        <v>250</v>
      </c>
    </row>
    <row r="17">
      <c r="A17" s="47">
        <v>12.0</v>
      </c>
      <c r="B17" s="56" t="s">
        <v>46</v>
      </c>
      <c r="C17" s="85" t="s">
        <v>30</v>
      </c>
      <c r="D17" s="86" t="s">
        <v>47</v>
      </c>
      <c r="E17" s="90"/>
      <c r="F17" s="90" t="b">
        <v>0</v>
      </c>
      <c r="G17" s="90" t="b">
        <v>0</v>
      </c>
      <c r="H17" s="90" t="b">
        <v>0</v>
      </c>
      <c r="I17" s="90" t="b">
        <v>0</v>
      </c>
      <c r="J17" s="90" t="b">
        <v>0</v>
      </c>
      <c r="K17" s="90" t="b">
        <v>0</v>
      </c>
      <c r="L17" s="90" t="b">
        <v>0</v>
      </c>
      <c r="M17" s="90" t="b">
        <v>0</v>
      </c>
      <c r="N17" s="90" t="b">
        <v>0</v>
      </c>
      <c r="O17" s="90" t="b">
        <v>0</v>
      </c>
      <c r="P17" s="90" t="b">
        <v>0</v>
      </c>
      <c r="Q17" s="90" t="b">
        <v>0</v>
      </c>
      <c r="R17" s="90" t="b">
        <v>0</v>
      </c>
      <c r="S17" s="90" t="b">
        <v>0</v>
      </c>
      <c r="T17" s="36">
        <f t="shared" si="1"/>
        <v>0</v>
      </c>
      <c r="U17" s="36">
        <f t="shared" si="2"/>
        <v>14</v>
      </c>
      <c r="V17" s="91"/>
      <c r="W17" s="92">
        <f t="shared" si="4"/>
        <v>119000</v>
      </c>
      <c r="X17" s="36" t="s">
        <v>17</v>
      </c>
    </row>
    <row r="18">
      <c r="A18" s="47">
        <v>13.0</v>
      </c>
      <c r="B18" s="56" t="s">
        <v>48</v>
      </c>
      <c r="C18" s="85" t="s">
        <v>30</v>
      </c>
      <c r="D18" s="86" t="s">
        <v>49</v>
      </c>
      <c r="E18" s="90"/>
      <c r="F18" s="90" t="b">
        <v>0</v>
      </c>
      <c r="G18" s="90" t="b">
        <v>0</v>
      </c>
      <c r="H18" s="90" t="b">
        <v>0</v>
      </c>
      <c r="I18" s="90" t="b">
        <v>0</v>
      </c>
      <c r="J18" s="90" t="b">
        <v>0</v>
      </c>
      <c r="K18" s="90" t="b">
        <v>0</v>
      </c>
      <c r="L18" s="90" t="b">
        <v>0</v>
      </c>
      <c r="M18" s="90" t="b">
        <v>0</v>
      </c>
      <c r="N18" s="90" t="b">
        <v>0</v>
      </c>
      <c r="O18" s="90" t="b">
        <v>0</v>
      </c>
      <c r="P18" s="90" t="b">
        <v>0</v>
      </c>
      <c r="Q18" s="90" t="b">
        <v>0</v>
      </c>
      <c r="R18" s="90" t="b">
        <v>0</v>
      </c>
      <c r="S18" s="90" t="b">
        <v>0</v>
      </c>
      <c r="T18" s="36">
        <f t="shared" si="1"/>
        <v>0</v>
      </c>
      <c r="U18" s="36">
        <f t="shared" si="2"/>
        <v>14</v>
      </c>
      <c r="V18" s="91"/>
      <c r="W18" s="92">
        <f t="shared" si="4"/>
        <v>119000</v>
      </c>
      <c r="X18" s="36" t="s">
        <v>17</v>
      </c>
    </row>
    <row r="19">
      <c r="A19" s="47">
        <v>14.0</v>
      </c>
      <c r="B19" s="56" t="s">
        <v>50</v>
      </c>
      <c r="C19" s="85" t="s">
        <v>30</v>
      </c>
      <c r="D19" s="86" t="s">
        <v>51</v>
      </c>
      <c r="E19" s="90"/>
      <c r="F19" s="90" t="b">
        <v>0</v>
      </c>
      <c r="G19" s="90" t="b">
        <v>0</v>
      </c>
      <c r="H19" s="90" t="b">
        <v>0</v>
      </c>
      <c r="I19" s="90" t="b">
        <v>0</v>
      </c>
      <c r="J19" s="90" t="b">
        <v>0</v>
      </c>
      <c r="K19" s="90" t="b">
        <v>0</v>
      </c>
      <c r="L19" s="90" t="b">
        <v>0</v>
      </c>
      <c r="M19" s="90" t="b">
        <v>0</v>
      </c>
      <c r="N19" s="90" t="b">
        <v>0</v>
      </c>
      <c r="O19" s="90" t="b">
        <v>0</v>
      </c>
      <c r="P19" s="90" t="b">
        <v>0</v>
      </c>
      <c r="Q19" s="90" t="b">
        <v>0</v>
      </c>
      <c r="R19" s="90" t="b">
        <v>0</v>
      </c>
      <c r="S19" s="90" t="b">
        <v>0</v>
      </c>
      <c r="T19" s="36">
        <f t="shared" si="1"/>
        <v>0</v>
      </c>
      <c r="U19" s="36">
        <f t="shared" si="2"/>
        <v>14</v>
      </c>
      <c r="V19" s="91"/>
      <c r="W19" s="92">
        <f t="shared" si="4"/>
        <v>119000</v>
      </c>
      <c r="X19" s="36" t="s">
        <v>17</v>
      </c>
    </row>
    <row r="20">
      <c r="A20" s="47">
        <v>15.0</v>
      </c>
      <c r="B20" s="37" t="s">
        <v>52</v>
      </c>
      <c r="C20" s="84" t="s">
        <v>30</v>
      </c>
      <c r="D20" s="47" t="s">
        <v>53</v>
      </c>
      <c r="E20" s="90"/>
      <c r="F20" s="90" t="b">
        <v>0</v>
      </c>
      <c r="G20" s="90" t="b">
        <v>0</v>
      </c>
      <c r="H20" s="90" t="b">
        <v>0</v>
      </c>
      <c r="I20" s="90" t="b">
        <v>0</v>
      </c>
      <c r="J20" s="90" t="b">
        <v>0</v>
      </c>
      <c r="K20" s="90" t="b">
        <v>0</v>
      </c>
      <c r="L20" s="90" t="b">
        <v>0</v>
      </c>
      <c r="M20" s="90" t="b">
        <v>0</v>
      </c>
      <c r="N20" s="90" t="b">
        <v>0</v>
      </c>
      <c r="O20" s="90" t="b">
        <v>0</v>
      </c>
      <c r="P20" s="90" t="b">
        <v>0</v>
      </c>
      <c r="Q20" s="90" t="b">
        <v>0</v>
      </c>
      <c r="R20" s="90" t="b">
        <v>0</v>
      </c>
      <c r="S20" s="90" t="b">
        <v>0</v>
      </c>
      <c r="T20" s="36">
        <f t="shared" si="1"/>
        <v>0</v>
      </c>
      <c r="U20" s="36">
        <f t="shared" si="2"/>
        <v>14</v>
      </c>
      <c r="V20" s="91"/>
      <c r="W20" s="92">
        <f t="shared" si="4"/>
        <v>119000</v>
      </c>
      <c r="X20" s="36" t="s">
        <v>20</v>
      </c>
    </row>
    <row r="21">
      <c r="A21" s="47">
        <v>16.0</v>
      </c>
      <c r="B21" s="37" t="s">
        <v>54</v>
      </c>
      <c r="C21" s="84" t="s">
        <v>30</v>
      </c>
      <c r="D21" s="47" t="s">
        <v>251</v>
      </c>
      <c r="E21" s="90"/>
      <c r="F21" s="90" t="b">
        <v>0</v>
      </c>
      <c r="G21" s="90" t="b">
        <v>0</v>
      </c>
      <c r="H21" s="90" t="b">
        <v>0</v>
      </c>
      <c r="I21" s="90" t="b">
        <v>0</v>
      </c>
      <c r="J21" s="90" t="b">
        <v>0</v>
      </c>
      <c r="K21" s="90" t="b">
        <v>0</v>
      </c>
      <c r="L21" s="90" t="b">
        <v>0</v>
      </c>
      <c r="M21" s="90" t="b">
        <v>0</v>
      </c>
      <c r="N21" s="90" t="b">
        <v>0</v>
      </c>
      <c r="O21" s="90" t="b">
        <v>0</v>
      </c>
      <c r="P21" s="90" t="b">
        <v>0</v>
      </c>
      <c r="Q21" s="90" t="b">
        <v>0</v>
      </c>
      <c r="R21" s="90" t="b">
        <v>0</v>
      </c>
      <c r="S21" s="90" t="b">
        <v>0</v>
      </c>
      <c r="T21" s="36">
        <f t="shared" si="1"/>
        <v>0</v>
      </c>
      <c r="U21" s="36">
        <f t="shared" si="2"/>
        <v>14</v>
      </c>
      <c r="V21" s="91"/>
      <c r="W21" s="92">
        <f t="shared" si="4"/>
        <v>119000</v>
      </c>
      <c r="X21" s="36" t="s">
        <v>20</v>
      </c>
    </row>
    <row r="22">
      <c r="A22" s="47">
        <v>17.0</v>
      </c>
      <c r="B22" s="56" t="s">
        <v>57</v>
      </c>
      <c r="C22" s="85" t="s">
        <v>55</v>
      </c>
      <c r="D22" s="86" t="s">
        <v>56</v>
      </c>
      <c r="E22" s="87"/>
      <c r="F22" s="87" t="b">
        <v>0</v>
      </c>
      <c r="G22" s="87" t="b">
        <v>0</v>
      </c>
      <c r="H22" s="87" t="b">
        <v>0</v>
      </c>
      <c r="I22" s="87" t="b">
        <v>0</v>
      </c>
      <c r="J22" s="87" t="b">
        <v>0</v>
      </c>
      <c r="K22" s="87" t="b">
        <v>0</v>
      </c>
      <c r="L22" s="87" t="b">
        <v>0</v>
      </c>
      <c r="M22" s="87" t="b">
        <v>0</v>
      </c>
      <c r="N22" s="87" t="b">
        <v>0</v>
      </c>
      <c r="O22" s="87" t="b">
        <v>0</v>
      </c>
      <c r="P22" s="87" t="b">
        <v>0</v>
      </c>
      <c r="Q22" s="87" t="b">
        <v>0</v>
      </c>
      <c r="R22" s="87" t="b">
        <v>0</v>
      </c>
      <c r="S22" s="87" t="b">
        <v>0</v>
      </c>
      <c r="T22" s="88">
        <f t="shared" si="1"/>
        <v>0</v>
      </c>
      <c r="U22" s="88">
        <f t="shared" si="2"/>
        <v>14</v>
      </c>
      <c r="V22" s="93"/>
      <c r="W22" s="94">
        <f t="shared" si="4"/>
        <v>119000</v>
      </c>
      <c r="X22" s="36" t="s">
        <v>17</v>
      </c>
    </row>
    <row r="23">
      <c r="A23" s="47">
        <v>18.0</v>
      </c>
      <c r="B23" s="56" t="s">
        <v>59</v>
      </c>
      <c r="C23" s="85" t="s">
        <v>55</v>
      </c>
      <c r="D23" s="86" t="s">
        <v>58</v>
      </c>
      <c r="E23" s="87"/>
      <c r="F23" s="87" t="b">
        <v>0</v>
      </c>
      <c r="G23" s="87" t="b">
        <v>0</v>
      </c>
      <c r="H23" s="87" t="b">
        <v>0</v>
      </c>
      <c r="I23" s="87" t="b">
        <v>0</v>
      </c>
      <c r="J23" s="87" t="b">
        <v>0</v>
      </c>
      <c r="K23" s="87" t="b">
        <v>0</v>
      </c>
      <c r="L23" s="87" t="b">
        <v>0</v>
      </c>
      <c r="M23" s="87" t="b">
        <v>0</v>
      </c>
      <c r="N23" s="87" t="b">
        <v>0</v>
      </c>
      <c r="O23" s="87" t="b">
        <v>0</v>
      </c>
      <c r="P23" s="87" t="b">
        <v>0</v>
      </c>
      <c r="Q23" s="87" t="b">
        <v>0</v>
      </c>
      <c r="R23" s="87" t="b">
        <v>0</v>
      </c>
      <c r="S23" s="87" t="b">
        <v>0</v>
      </c>
      <c r="T23" s="88">
        <f t="shared" si="1"/>
        <v>0</v>
      </c>
      <c r="U23" s="88">
        <f t="shared" si="2"/>
        <v>14</v>
      </c>
      <c r="V23" s="93"/>
      <c r="W23" s="94">
        <f t="shared" si="4"/>
        <v>119000</v>
      </c>
      <c r="X23" s="36" t="s">
        <v>17</v>
      </c>
    </row>
    <row r="24">
      <c r="A24" s="47">
        <v>19.0</v>
      </c>
      <c r="B24" s="56" t="s">
        <v>61</v>
      </c>
      <c r="C24" s="85" t="s">
        <v>55</v>
      </c>
      <c r="D24" s="86" t="s">
        <v>252</v>
      </c>
      <c r="E24" s="87"/>
      <c r="F24" s="87" t="b">
        <v>0</v>
      </c>
      <c r="G24" s="87" t="b">
        <v>0</v>
      </c>
      <c r="H24" s="87" t="b">
        <v>0</v>
      </c>
      <c r="I24" s="87" t="b">
        <v>0</v>
      </c>
      <c r="J24" s="87" t="b">
        <v>0</v>
      </c>
      <c r="K24" s="87" t="b">
        <v>0</v>
      </c>
      <c r="L24" s="87" t="b">
        <v>0</v>
      </c>
      <c r="M24" s="87" t="b">
        <v>0</v>
      </c>
      <c r="N24" s="87" t="b">
        <v>0</v>
      </c>
      <c r="O24" s="87" t="b">
        <v>0</v>
      </c>
      <c r="P24" s="87" t="b">
        <v>0</v>
      </c>
      <c r="Q24" s="87" t="b">
        <v>0</v>
      </c>
      <c r="R24" s="87" t="b">
        <v>0</v>
      </c>
      <c r="S24" s="87" t="b">
        <v>0</v>
      </c>
      <c r="T24" s="88">
        <f t="shared" si="1"/>
        <v>0</v>
      </c>
      <c r="U24" s="88">
        <f t="shared" si="2"/>
        <v>14</v>
      </c>
      <c r="V24" s="93"/>
      <c r="W24" s="94">
        <f t="shared" si="4"/>
        <v>119000</v>
      </c>
      <c r="X24" s="36" t="s">
        <v>17</v>
      </c>
    </row>
    <row r="25">
      <c r="A25" s="47">
        <v>20.0</v>
      </c>
      <c r="B25" s="37" t="s">
        <v>64</v>
      </c>
      <c r="C25" s="84" t="s">
        <v>55</v>
      </c>
      <c r="D25" s="47" t="s">
        <v>62</v>
      </c>
      <c r="E25" s="47" t="s">
        <v>253</v>
      </c>
      <c r="F25" s="90" t="b">
        <v>0</v>
      </c>
      <c r="G25" s="90" t="b">
        <v>0</v>
      </c>
      <c r="H25" s="90" t="b">
        <v>0</v>
      </c>
      <c r="I25" s="90" t="b">
        <v>0</v>
      </c>
      <c r="J25" s="90" t="b">
        <v>0</v>
      </c>
      <c r="K25" s="90" t="b">
        <v>0</v>
      </c>
      <c r="L25" s="90" t="b">
        <v>0</v>
      </c>
      <c r="M25" s="90" t="b">
        <v>0</v>
      </c>
      <c r="N25" s="90" t="b">
        <v>0</v>
      </c>
      <c r="O25" s="90" t="b">
        <v>0</v>
      </c>
      <c r="P25" s="90" t="b">
        <v>0</v>
      </c>
      <c r="Q25" s="90" t="b">
        <v>0</v>
      </c>
      <c r="R25" s="90" t="b">
        <v>0</v>
      </c>
      <c r="S25" s="90" t="b">
        <v>0</v>
      </c>
      <c r="T25" s="36">
        <f t="shared" si="1"/>
        <v>0</v>
      </c>
      <c r="U25" s="36">
        <f t="shared" si="2"/>
        <v>14</v>
      </c>
      <c r="V25" s="91"/>
      <c r="W25" s="92">
        <f t="shared" si="4"/>
        <v>119000</v>
      </c>
      <c r="X25" s="36" t="s">
        <v>20</v>
      </c>
    </row>
    <row r="26">
      <c r="A26" s="47">
        <v>21.0</v>
      </c>
      <c r="B26" s="37" t="s">
        <v>66</v>
      </c>
      <c r="C26" s="84" t="s">
        <v>55</v>
      </c>
      <c r="D26" s="47" t="s">
        <v>65</v>
      </c>
      <c r="E26" s="90"/>
      <c r="F26" s="90" t="b">
        <v>0</v>
      </c>
      <c r="G26" s="90" t="b">
        <v>0</v>
      </c>
      <c r="H26" s="90" t="b">
        <v>0</v>
      </c>
      <c r="I26" s="90" t="b">
        <v>0</v>
      </c>
      <c r="J26" s="90" t="b">
        <v>0</v>
      </c>
      <c r="K26" s="90" t="b">
        <v>0</v>
      </c>
      <c r="L26" s="90" t="b">
        <v>0</v>
      </c>
      <c r="M26" s="90" t="b">
        <v>0</v>
      </c>
      <c r="N26" s="90" t="b">
        <v>0</v>
      </c>
      <c r="O26" s="90" t="b">
        <v>0</v>
      </c>
      <c r="P26" s="90" t="b">
        <v>0</v>
      </c>
      <c r="Q26" s="90" t="b">
        <v>0</v>
      </c>
      <c r="R26" s="90" t="b">
        <v>0</v>
      </c>
      <c r="S26" s="90" t="b">
        <v>0</v>
      </c>
      <c r="T26" s="36">
        <f t="shared" si="1"/>
        <v>0</v>
      </c>
      <c r="U26" s="36">
        <f t="shared" si="2"/>
        <v>14</v>
      </c>
      <c r="V26" s="91"/>
      <c r="W26" s="92">
        <f t="shared" si="4"/>
        <v>119000</v>
      </c>
      <c r="X26" s="36" t="s">
        <v>20</v>
      </c>
    </row>
    <row r="27">
      <c r="A27" s="47">
        <v>22.0</v>
      </c>
      <c r="B27" s="37" t="s">
        <v>68</v>
      </c>
      <c r="C27" s="84" t="s">
        <v>55</v>
      </c>
      <c r="D27" s="47" t="s">
        <v>67</v>
      </c>
      <c r="E27" s="90"/>
      <c r="F27" s="90" t="b">
        <v>0</v>
      </c>
      <c r="G27" s="90" t="b">
        <v>0</v>
      </c>
      <c r="H27" s="90" t="b">
        <v>0</v>
      </c>
      <c r="I27" s="90" t="b">
        <v>0</v>
      </c>
      <c r="J27" s="90" t="b">
        <v>0</v>
      </c>
      <c r="K27" s="90" t="b">
        <v>0</v>
      </c>
      <c r="L27" s="90" t="b">
        <v>0</v>
      </c>
      <c r="M27" s="90" t="b">
        <v>0</v>
      </c>
      <c r="N27" s="90" t="b">
        <v>0</v>
      </c>
      <c r="O27" s="90" t="b">
        <v>0</v>
      </c>
      <c r="P27" s="90" t="b">
        <v>0</v>
      </c>
      <c r="Q27" s="90" t="b">
        <v>0</v>
      </c>
      <c r="R27" s="90" t="b">
        <v>0</v>
      </c>
      <c r="S27" s="90" t="b">
        <v>0</v>
      </c>
      <c r="T27" s="36">
        <f t="shared" si="1"/>
        <v>0</v>
      </c>
      <c r="U27" s="36">
        <f t="shared" si="2"/>
        <v>14</v>
      </c>
      <c r="V27" s="91"/>
      <c r="W27" s="92">
        <f t="shared" si="4"/>
        <v>119000</v>
      </c>
      <c r="X27" s="36" t="s">
        <v>20</v>
      </c>
    </row>
    <row r="28">
      <c r="A28" s="47">
        <v>23.0</v>
      </c>
      <c r="B28" s="37" t="s">
        <v>70</v>
      </c>
      <c r="C28" s="84" t="s">
        <v>55</v>
      </c>
      <c r="D28" s="47" t="s">
        <v>69</v>
      </c>
      <c r="E28" s="90"/>
      <c r="F28" s="90" t="b">
        <v>0</v>
      </c>
      <c r="G28" s="90" t="b">
        <v>0</v>
      </c>
      <c r="H28" s="90" t="b">
        <v>0</v>
      </c>
      <c r="I28" s="90" t="b">
        <v>0</v>
      </c>
      <c r="J28" s="90" t="b">
        <v>0</v>
      </c>
      <c r="K28" s="90" t="b">
        <v>0</v>
      </c>
      <c r="L28" s="90" t="b">
        <v>0</v>
      </c>
      <c r="M28" s="90" t="b">
        <v>0</v>
      </c>
      <c r="N28" s="90" t="b">
        <v>0</v>
      </c>
      <c r="O28" s="90" t="b">
        <v>0</v>
      </c>
      <c r="P28" s="90" t="b">
        <v>0</v>
      </c>
      <c r="Q28" s="90" t="b">
        <v>0</v>
      </c>
      <c r="R28" s="90" t="b">
        <v>0</v>
      </c>
      <c r="S28" s="90" t="b">
        <v>0</v>
      </c>
      <c r="T28" s="36">
        <f t="shared" si="1"/>
        <v>0</v>
      </c>
      <c r="U28" s="36">
        <f t="shared" si="2"/>
        <v>14</v>
      </c>
      <c r="V28" s="91"/>
      <c r="W28" s="92">
        <f t="shared" si="4"/>
        <v>119000</v>
      </c>
      <c r="X28" s="36" t="s">
        <v>20</v>
      </c>
    </row>
    <row r="29">
      <c r="A29" s="47">
        <v>24.0</v>
      </c>
      <c r="B29" s="37" t="s">
        <v>73</v>
      </c>
      <c r="C29" s="84" t="s">
        <v>71</v>
      </c>
      <c r="D29" s="47" t="s">
        <v>72</v>
      </c>
      <c r="E29" s="90"/>
      <c r="F29" s="90" t="b">
        <v>0</v>
      </c>
      <c r="G29" s="90" t="b">
        <v>0</v>
      </c>
      <c r="H29" s="90" t="b">
        <v>0</v>
      </c>
      <c r="I29" s="90" t="b">
        <v>0</v>
      </c>
      <c r="J29" s="90" t="b">
        <v>0</v>
      </c>
      <c r="K29" s="90" t="b">
        <v>0</v>
      </c>
      <c r="L29" s="90" t="b">
        <v>0</v>
      </c>
      <c r="M29" s="90" t="b">
        <v>0</v>
      </c>
      <c r="N29" s="90" t="b">
        <v>0</v>
      </c>
      <c r="O29" s="90" t="b">
        <v>0</v>
      </c>
      <c r="P29" s="90" t="b">
        <v>0</v>
      </c>
      <c r="Q29" s="90" t="b">
        <v>0</v>
      </c>
      <c r="R29" s="90" t="b">
        <v>0</v>
      </c>
      <c r="S29" s="90" t="b">
        <v>0</v>
      </c>
      <c r="T29" s="36">
        <f t="shared" si="1"/>
        <v>0</v>
      </c>
      <c r="U29" s="36">
        <f t="shared" si="2"/>
        <v>14</v>
      </c>
      <c r="V29" s="91"/>
      <c r="W29" s="92">
        <f t="shared" si="4"/>
        <v>119000</v>
      </c>
      <c r="X29" s="36" t="s">
        <v>20</v>
      </c>
    </row>
    <row r="30">
      <c r="A30" s="47">
        <v>25.0</v>
      </c>
      <c r="B30" s="56" t="s">
        <v>75</v>
      </c>
      <c r="C30" s="85" t="s">
        <v>71</v>
      </c>
      <c r="D30" s="86" t="s">
        <v>74</v>
      </c>
      <c r="E30" s="87"/>
      <c r="F30" s="87" t="b">
        <v>0</v>
      </c>
      <c r="G30" s="87" t="b">
        <v>0</v>
      </c>
      <c r="H30" s="87" t="b">
        <v>0</v>
      </c>
      <c r="I30" s="87" t="b">
        <v>0</v>
      </c>
      <c r="J30" s="87" t="b">
        <v>0</v>
      </c>
      <c r="K30" s="87" t="b">
        <v>0</v>
      </c>
      <c r="L30" s="87" t="b">
        <v>0</v>
      </c>
      <c r="M30" s="87" t="b">
        <v>0</v>
      </c>
      <c r="N30" s="87" t="b">
        <v>0</v>
      </c>
      <c r="O30" s="87" t="b">
        <v>0</v>
      </c>
      <c r="P30" s="87" t="b">
        <v>0</v>
      </c>
      <c r="Q30" s="87" t="b">
        <v>0</v>
      </c>
      <c r="R30" s="87" t="b">
        <v>0</v>
      </c>
      <c r="S30" s="87" t="b">
        <v>0</v>
      </c>
      <c r="T30" s="88">
        <f t="shared" si="1"/>
        <v>0</v>
      </c>
      <c r="U30" s="88">
        <f t="shared" si="2"/>
        <v>14</v>
      </c>
      <c r="V30" s="91"/>
      <c r="W30" s="92">
        <f t="shared" si="4"/>
        <v>119000</v>
      </c>
      <c r="X30" s="36" t="s">
        <v>17</v>
      </c>
    </row>
    <row r="31">
      <c r="A31" s="47">
        <v>26.0</v>
      </c>
      <c r="B31" s="56" t="s">
        <v>77</v>
      </c>
      <c r="C31" s="85" t="s">
        <v>71</v>
      </c>
      <c r="D31" s="86" t="s">
        <v>76</v>
      </c>
      <c r="E31" s="87"/>
      <c r="F31" s="87" t="b">
        <v>0</v>
      </c>
      <c r="G31" s="87" t="b">
        <v>0</v>
      </c>
      <c r="H31" s="87" t="b">
        <v>0</v>
      </c>
      <c r="I31" s="87" t="b">
        <v>0</v>
      </c>
      <c r="J31" s="87" t="b">
        <v>0</v>
      </c>
      <c r="K31" s="87" t="b">
        <v>0</v>
      </c>
      <c r="L31" s="87" t="b">
        <v>0</v>
      </c>
      <c r="M31" s="87" t="b">
        <v>0</v>
      </c>
      <c r="N31" s="87" t="b">
        <v>0</v>
      </c>
      <c r="O31" s="87" t="b">
        <v>0</v>
      </c>
      <c r="P31" s="87" t="b">
        <v>0</v>
      </c>
      <c r="Q31" s="87" t="b">
        <v>0</v>
      </c>
      <c r="R31" s="87" t="b">
        <v>0</v>
      </c>
      <c r="S31" s="87" t="b">
        <v>0</v>
      </c>
      <c r="T31" s="88">
        <f t="shared" si="1"/>
        <v>0</v>
      </c>
      <c r="U31" s="88">
        <f t="shared" si="2"/>
        <v>14</v>
      </c>
      <c r="V31" s="91"/>
      <c r="W31" s="92">
        <f t="shared" si="4"/>
        <v>119000</v>
      </c>
      <c r="X31" s="36" t="s">
        <v>17</v>
      </c>
    </row>
    <row r="32">
      <c r="A32" s="47">
        <v>27.0</v>
      </c>
      <c r="B32" s="37" t="s">
        <v>79</v>
      </c>
      <c r="C32" s="84" t="s">
        <v>71</v>
      </c>
      <c r="D32" s="47" t="s">
        <v>78</v>
      </c>
      <c r="E32" s="90"/>
      <c r="F32" s="90" t="b">
        <v>0</v>
      </c>
      <c r="G32" s="90" t="b">
        <v>0</v>
      </c>
      <c r="H32" s="90" t="b">
        <v>0</v>
      </c>
      <c r="I32" s="90" t="b">
        <v>0</v>
      </c>
      <c r="J32" s="90" t="b">
        <v>0</v>
      </c>
      <c r="K32" s="90" t="b">
        <v>0</v>
      </c>
      <c r="L32" s="90" t="b">
        <v>0</v>
      </c>
      <c r="M32" s="90" t="b">
        <v>0</v>
      </c>
      <c r="N32" s="90" t="b">
        <v>0</v>
      </c>
      <c r="O32" s="90" t="b">
        <v>0</v>
      </c>
      <c r="P32" s="90" t="b">
        <v>0</v>
      </c>
      <c r="Q32" s="90" t="b">
        <v>0</v>
      </c>
      <c r="R32" s="90" t="b">
        <v>0</v>
      </c>
      <c r="S32" s="90" t="b">
        <v>0</v>
      </c>
      <c r="T32" s="36">
        <f t="shared" si="1"/>
        <v>0</v>
      </c>
      <c r="U32" s="36">
        <f t="shared" si="2"/>
        <v>14</v>
      </c>
      <c r="V32" s="91"/>
      <c r="W32" s="92">
        <f t="shared" si="4"/>
        <v>119000</v>
      </c>
      <c r="X32" s="36" t="s">
        <v>20</v>
      </c>
    </row>
    <row r="33">
      <c r="A33" s="47">
        <v>28.0</v>
      </c>
      <c r="B33" s="37" t="s">
        <v>81</v>
      </c>
      <c r="C33" s="84" t="s">
        <v>71</v>
      </c>
      <c r="D33" s="47" t="s">
        <v>80</v>
      </c>
      <c r="E33" s="90"/>
      <c r="F33" s="90" t="b">
        <v>0</v>
      </c>
      <c r="G33" s="90" t="b">
        <v>0</v>
      </c>
      <c r="H33" s="90" t="b">
        <v>0</v>
      </c>
      <c r="I33" s="90" t="b">
        <v>0</v>
      </c>
      <c r="J33" s="90" t="b">
        <v>0</v>
      </c>
      <c r="K33" s="90" t="b">
        <v>0</v>
      </c>
      <c r="L33" s="90" t="b">
        <v>0</v>
      </c>
      <c r="M33" s="90" t="b">
        <v>0</v>
      </c>
      <c r="N33" s="90" t="b">
        <v>0</v>
      </c>
      <c r="O33" s="90" t="b">
        <v>0</v>
      </c>
      <c r="P33" s="90" t="b">
        <v>0</v>
      </c>
      <c r="Q33" s="90" t="b">
        <v>0</v>
      </c>
      <c r="R33" s="90" t="b">
        <v>0</v>
      </c>
      <c r="S33" s="90" t="b">
        <v>0</v>
      </c>
      <c r="T33" s="36">
        <f t="shared" si="1"/>
        <v>0</v>
      </c>
      <c r="U33" s="36">
        <f t="shared" si="2"/>
        <v>14</v>
      </c>
      <c r="V33" s="91"/>
      <c r="W33" s="92">
        <f t="shared" si="4"/>
        <v>119000</v>
      </c>
      <c r="X33" s="36" t="s">
        <v>20</v>
      </c>
    </row>
    <row r="34">
      <c r="A34" s="47">
        <v>29.0</v>
      </c>
      <c r="B34" s="37" t="s">
        <v>83</v>
      </c>
      <c r="C34" s="84" t="s">
        <v>71</v>
      </c>
      <c r="D34" s="47" t="s">
        <v>82</v>
      </c>
      <c r="E34" s="90"/>
      <c r="F34" s="90" t="b">
        <v>0</v>
      </c>
      <c r="G34" s="90" t="b">
        <v>0</v>
      </c>
      <c r="H34" s="90" t="b">
        <v>0</v>
      </c>
      <c r="I34" s="90" t="b">
        <v>0</v>
      </c>
      <c r="J34" s="90" t="b">
        <v>0</v>
      </c>
      <c r="K34" s="90" t="b">
        <v>0</v>
      </c>
      <c r="L34" s="90" t="b">
        <v>0</v>
      </c>
      <c r="M34" s="90" t="b">
        <v>0</v>
      </c>
      <c r="N34" s="90" t="b">
        <v>0</v>
      </c>
      <c r="O34" s="90" t="b">
        <v>0</v>
      </c>
      <c r="P34" s="90" t="b">
        <v>0</v>
      </c>
      <c r="Q34" s="90" t="b">
        <v>0</v>
      </c>
      <c r="R34" s="90" t="b">
        <v>0</v>
      </c>
      <c r="S34" s="90" t="b">
        <v>0</v>
      </c>
      <c r="T34" s="36">
        <f t="shared" si="1"/>
        <v>0</v>
      </c>
      <c r="U34" s="36">
        <f t="shared" si="2"/>
        <v>14</v>
      </c>
      <c r="V34" s="91"/>
      <c r="W34" s="92">
        <f t="shared" si="4"/>
        <v>119000</v>
      </c>
      <c r="X34" s="36" t="s">
        <v>20</v>
      </c>
    </row>
    <row r="35">
      <c r="A35" s="47">
        <v>30.0</v>
      </c>
      <c r="B35" s="37" t="s">
        <v>86</v>
      </c>
      <c r="C35" s="84" t="s">
        <v>84</v>
      </c>
      <c r="D35" s="47" t="s">
        <v>85</v>
      </c>
      <c r="E35" s="90"/>
      <c r="F35" s="90" t="b">
        <v>0</v>
      </c>
      <c r="G35" s="90" t="b">
        <v>0</v>
      </c>
      <c r="H35" s="90" t="b">
        <v>0</v>
      </c>
      <c r="I35" s="90" t="b">
        <v>0</v>
      </c>
      <c r="J35" s="90" t="b">
        <v>0</v>
      </c>
      <c r="K35" s="90" t="b">
        <v>0</v>
      </c>
      <c r="L35" s="90" t="b">
        <v>0</v>
      </c>
      <c r="M35" s="90" t="b">
        <v>0</v>
      </c>
      <c r="N35" s="90" t="b">
        <v>0</v>
      </c>
      <c r="O35" s="90" t="b">
        <v>0</v>
      </c>
      <c r="P35" s="90" t="b">
        <v>0</v>
      </c>
      <c r="Q35" s="90" t="b">
        <v>0</v>
      </c>
      <c r="R35" s="90" t="b">
        <v>0</v>
      </c>
      <c r="S35" s="90" t="b">
        <v>0</v>
      </c>
      <c r="T35" s="36">
        <f t="shared" si="1"/>
        <v>0</v>
      </c>
      <c r="U35" s="36">
        <f t="shared" si="2"/>
        <v>14</v>
      </c>
      <c r="V35" s="91"/>
      <c r="W35" s="92">
        <f t="shared" si="4"/>
        <v>119000</v>
      </c>
      <c r="X35" s="36" t="s">
        <v>20</v>
      </c>
    </row>
    <row r="36">
      <c r="A36" s="47">
        <v>31.0</v>
      </c>
      <c r="B36" s="37" t="s">
        <v>89</v>
      </c>
      <c r="C36" s="84" t="s">
        <v>84</v>
      </c>
      <c r="D36" s="47" t="s">
        <v>87</v>
      </c>
      <c r="E36" s="47" t="s">
        <v>88</v>
      </c>
      <c r="F36" s="90" t="b">
        <v>0</v>
      </c>
      <c r="G36" s="90" t="b">
        <v>0</v>
      </c>
      <c r="H36" s="90" t="b">
        <v>0</v>
      </c>
      <c r="I36" s="90" t="b">
        <v>0</v>
      </c>
      <c r="J36" s="90" t="b">
        <v>0</v>
      </c>
      <c r="K36" s="90" t="b">
        <v>0</v>
      </c>
      <c r="L36" s="90" t="b">
        <v>0</v>
      </c>
      <c r="M36" s="90" t="b">
        <v>0</v>
      </c>
      <c r="N36" s="90" t="b">
        <v>0</v>
      </c>
      <c r="O36" s="90" t="b">
        <v>0</v>
      </c>
      <c r="P36" s="90" t="b">
        <v>0</v>
      </c>
      <c r="Q36" s="90" t="b">
        <v>0</v>
      </c>
      <c r="R36" s="90" t="b">
        <v>0</v>
      </c>
      <c r="S36" s="90" t="b">
        <v>0</v>
      </c>
      <c r="T36" s="36">
        <f t="shared" si="1"/>
        <v>0</v>
      </c>
      <c r="U36" s="36">
        <f t="shared" si="2"/>
        <v>14</v>
      </c>
      <c r="V36" s="91"/>
      <c r="W36" s="92">
        <f t="shared" si="4"/>
        <v>119000</v>
      </c>
      <c r="X36" s="36" t="s">
        <v>20</v>
      </c>
    </row>
    <row r="37">
      <c r="A37" s="47">
        <v>32.0</v>
      </c>
      <c r="B37" s="56" t="s">
        <v>91</v>
      </c>
      <c r="C37" s="85" t="s">
        <v>84</v>
      </c>
      <c r="D37" s="86" t="s">
        <v>90</v>
      </c>
      <c r="E37" s="87"/>
      <c r="F37" s="87" t="b">
        <v>0</v>
      </c>
      <c r="G37" s="87" t="b">
        <v>0</v>
      </c>
      <c r="H37" s="87" t="b">
        <v>0</v>
      </c>
      <c r="I37" s="87" t="b">
        <v>0</v>
      </c>
      <c r="J37" s="87" t="b">
        <v>0</v>
      </c>
      <c r="K37" s="87" t="b">
        <v>0</v>
      </c>
      <c r="L37" s="87" t="b">
        <v>0</v>
      </c>
      <c r="M37" s="87" t="b">
        <v>0</v>
      </c>
      <c r="N37" s="87" t="b">
        <v>0</v>
      </c>
      <c r="O37" s="87" t="b">
        <v>0</v>
      </c>
      <c r="P37" s="87" t="b">
        <v>0</v>
      </c>
      <c r="Q37" s="87" t="b">
        <v>0</v>
      </c>
      <c r="R37" s="87" t="b">
        <v>0</v>
      </c>
      <c r="S37" s="87" t="b">
        <v>0</v>
      </c>
      <c r="T37" s="88">
        <f t="shared" si="1"/>
        <v>0</v>
      </c>
      <c r="U37" s="88">
        <f t="shared" si="2"/>
        <v>14</v>
      </c>
      <c r="V37" s="91"/>
      <c r="W37" s="92">
        <f t="shared" si="4"/>
        <v>119000</v>
      </c>
      <c r="X37" s="36" t="s">
        <v>17</v>
      </c>
    </row>
    <row r="38">
      <c r="A38" s="47">
        <v>33.0</v>
      </c>
      <c r="B38" s="37" t="s">
        <v>94</v>
      </c>
      <c r="C38" s="84" t="s">
        <v>84</v>
      </c>
      <c r="D38" s="47" t="s">
        <v>92</v>
      </c>
      <c r="E38" s="47" t="s">
        <v>93</v>
      </c>
      <c r="F38" s="90" t="b">
        <v>0</v>
      </c>
      <c r="G38" s="90" t="b">
        <v>0</v>
      </c>
      <c r="H38" s="90" t="b">
        <v>0</v>
      </c>
      <c r="I38" s="90" t="b">
        <v>0</v>
      </c>
      <c r="J38" s="90" t="b">
        <v>0</v>
      </c>
      <c r="K38" s="90" t="b">
        <v>0</v>
      </c>
      <c r="L38" s="90" t="b">
        <v>0</v>
      </c>
      <c r="M38" s="90" t="b">
        <v>0</v>
      </c>
      <c r="N38" s="90" t="b">
        <v>0</v>
      </c>
      <c r="O38" s="90" t="b">
        <v>0</v>
      </c>
      <c r="P38" s="90" t="b">
        <v>0</v>
      </c>
      <c r="Q38" s="90" t="b">
        <v>0</v>
      </c>
      <c r="R38" s="90" t="b">
        <v>0</v>
      </c>
      <c r="S38" s="90" t="b">
        <v>0</v>
      </c>
      <c r="T38" s="36">
        <f t="shared" si="1"/>
        <v>0</v>
      </c>
      <c r="U38" s="36">
        <f t="shared" si="2"/>
        <v>14</v>
      </c>
      <c r="V38" s="91"/>
      <c r="W38" s="92">
        <f t="shared" si="4"/>
        <v>119000</v>
      </c>
      <c r="X38" s="36" t="s">
        <v>20</v>
      </c>
    </row>
    <row r="39">
      <c r="A39" s="47">
        <v>34.0</v>
      </c>
      <c r="B39" s="37" t="s">
        <v>96</v>
      </c>
      <c r="C39" s="84" t="s">
        <v>84</v>
      </c>
      <c r="D39" s="47" t="s">
        <v>254</v>
      </c>
      <c r="E39" s="90"/>
      <c r="F39" s="90" t="b">
        <v>0</v>
      </c>
      <c r="G39" s="90" t="b">
        <v>0</v>
      </c>
      <c r="H39" s="90" t="b">
        <v>0</v>
      </c>
      <c r="I39" s="90" t="b">
        <v>0</v>
      </c>
      <c r="J39" s="90" t="b">
        <v>0</v>
      </c>
      <c r="K39" s="90" t="b">
        <v>0</v>
      </c>
      <c r="L39" s="90" t="b">
        <v>0</v>
      </c>
      <c r="M39" s="90" t="b">
        <v>0</v>
      </c>
      <c r="N39" s="90" t="b">
        <v>0</v>
      </c>
      <c r="O39" s="90" t="b">
        <v>0</v>
      </c>
      <c r="P39" s="90" t="b">
        <v>0</v>
      </c>
      <c r="Q39" s="90" t="b">
        <v>0</v>
      </c>
      <c r="R39" s="90" t="b">
        <v>0</v>
      </c>
      <c r="S39" s="90" t="b">
        <v>0</v>
      </c>
      <c r="T39" s="36">
        <f t="shared" si="1"/>
        <v>0</v>
      </c>
      <c r="U39" s="36">
        <f t="shared" si="2"/>
        <v>14</v>
      </c>
      <c r="V39" s="91"/>
      <c r="W39" s="92">
        <f t="shared" si="4"/>
        <v>119000</v>
      </c>
      <c r="X39" s="36" t="s">
        <v>20</v>
      </c>
    </row>
    <row r="40">
      <c r="A40" s="47">
        <v>35.0</v>
      </c>
      <c r="B40" s="37" t="s">
        <v>98</v>
      </c>
      <c r="C40" s="84" t="s">
        <v>84</v>
      </c>
      <c r="D40" s="47" t="s">
        <v>97</v>
      </c>
      <c r="E40" s="90"/>
      <c r="F40" s="90" t="b">
        <v>0</v>
      </c>
      <c r="G40" s="90" t="b">
        <v>0</v>
      </c>
      <c r="H40" s="90" t="b">
        <v>0</v>
      </c>
      <c r="I40" s="90" t="b">
        <v>0</v>
      </c>
      <c r="J40" s="90" t="b">
        <v>0</v>
      </c>
      <c r="K40" s="90" t="b">
        <v>0</v>
      </c>
      <c r="L40" s="90" t="b">
        <v>0</v>
      </c>
      <c r="M40" s="90" t="b">
        <v>0</v>
      </c>
      <c r="N40" s="90" t="b">
        <v>0</v>
      </c>
      <c r="O40" s="90" t="b">
        <v>0</v>
      </c>
      <c r="P40" s="90" t="b">
        <v>0</v>
      </c>
      <c r="Q40" s="90" t="b">
        <v>0</v>
      </c>
      <c r="R40" s="90" t="b">
        <v>0</v>
      </c>
      <c r="S40" s="90" t="b">
        <v>0</v>
      </c>
      <c r="T40" s="36">
        <f t="shared" si="1"/>
        <v>0</v>
      </c>
      <c r="U40" s="36">
        <f t="shared" si="2"/>
        <v>14</v>
      </c>
      <c r="V40" s="91"/>
      <c r="W40" s="92">
        <f t="shared" si="4"/>
        <v>119000</v>
      </c>
      <c r="X40" s="36" t="s">
        <v>20</v>
      </c>
    </row>
    <row r="41">
      <c r="A41" s="47">
        <v>36.0</v>
      </c>
      <c r="B41" s="56" t="s">
        <v>100</v>
      </c>
      <c r="C41" s="85" t="s">
        <v>84</v>
      </c>
      <c r="D41" s="86" t="s">
        <v>99</v>
      </c>
      <c r="E41" s="87"/>
      <c r="F41" s="87" t="b">
        <v>0</v>
      </c>
      <c r="G41" s="87" t="b">
        <v>0</v>
      </c>
      <c r="H41" s="87" t="b">
        <v>0</v>
      </c>
      <c r="I41" s="87" t="b">
        <v>0</v>
      </c>
      <c r="J41" s="87" t="b">
        <v>0</v>
      </c>
      <c r="K41" s="87" t="b">
        <v>0</v>
      </c>
      <c r="L41" s="87" t="b">
        <v>0</v>
      </c>
      <c r="M41" s="87" t="b">
        <v>0</v>
      </c>
      <c r="N41" s="87" t="b">
        <v>0</v>
      </c>
      <c r="O41" s="87" t="b">
        <v>0</v>
      </c>
      <c r="P41" s="87" t="b">
        <v>0</v>
      </c>
      <c r="Q41" s="87" t="b">
        <v>0</v>
      </c>
      <c r="R41" s="87" t="b">
        <v>0</v>
      </c>
      <c r="S41" s="87" t="b">
        <v>0</v>
      </c>
      <c r="T41" s="88">
        <f t="shared" si="1"/>
        <v>0</v>
      </c>
      <c r="U41" s="88">
        <f t="shared" si="2"/>
        <v>14</v>
      </c>
      <c r="V41" s="91"/>
      <c r="W41" s="92">
        <f t="shared" si="4"/>
        <v>119000</v>
      </c>
      <c r="X41" s="36" t="s">
        <v>17</v>
      </c>
    </row>
    <row r="42">
      <c r="A42" s="47">
        <v>37.0</v>
      </c>
      <c r="B42" s="37" t="s">
        <v>104</v>
      </c>
      <c r="C42" s="84" t="s">
        <v>101</v>
      </c>
      <c r="D42" s="95" t="s">
        <v>102</v>
      </c>
      <c r="E42" s="47" t="s">
        <v>103</v>
      </c>
      <c r="F42" s="90" t="b">
        <v>0</v>
      </c>
      <c r="G42" s="90" t="b">
        <v>0</v>
      </c>
      <c r="H42" s="90" t="b">
        <v>0</v>
      </c>
      <c r="I42" s="90" t="b">
        <v>0</v>
      </c>
      <c r="J42" s="90" t="b">
        <v>0</v>
      </c>
      <c r="K42" s="90" t="b">
        <v>0</v>
      </c>
      <c r="L42" s="90" t="b">
        <v>0</v>
      </c>
      <c r="M42" s="90" t="b">
        <v>0</v>
      </c>
      <c r="N42" s="90" t="b">
        <v>0</v>
      </c>
      <c r="O42" s="90" t="b">
        <v>0</v>
      </c>
      <c r="P42" s="90" t="b">
        <v>0</v>
      </c>
      <c r="Q42" s="90" t="b">
        <v>0</v>
      </c>
      <c r="R42" s="90" t="b">
        <v>0</v>
      </c>
      <c r="S42" s="90" t="b">
        <v>0</v>
      </c>
      <c r="T42" s="36">
        <f t="shared" si="1"/>
        <v>0</v>
      </c>
      <c r="U42" s="36">
        <f t="shared" si="2"/>
        <v>14</v>
      </c>
      <c r="V42" s="91"/>
      <c r="W42" s="92">
        <f t="shared" si="4"/>
        <v>119000</v>
      </c>
      <c r="X42" s="36" t="s">
        <v>20</v>
      </c>
    </row>
    <row r="43">
      <c r="A43" s="47">
        <v>38.0</v>
      </c>
      <c r="B43" s="37" t="s">
        <v>107</v>
      </c>
      <c r="C43" s="84" t="s">
        <v>101</v>
      </c>
      <c r="D43" s="47" t="s">
        <v>105</v>
      </c>
      <c r="E43" s="47" t="s">
        <v>106</v>
      </c>
      <c r="F43" s="90" t="b">
        <v>0</v>
      </c>
      <c r="G43" s="90" t="b">
        <v>0</v>
      </c>
      <c r="H43" s="90" t="b">
        <v>0</v>
      </c>
      <c r="I43" s="90" t="b">
        <v>0</v>
      </c>
      <c r="J43" s="90" t="b">
        <v>0</v>
      </c>
      <c r="K43" s="90" t="b">
        <v>0</v>
      </c>
      <c r="L43" s="90" t="b">
        <v>0</v>
      </c>
      <c r="M43" s="90" t="b">
        <v>0</v>
      </c>
      <c r="N43" s="90" t="b">
        <v>0</v>
      </c>
      <c r="O43" s="90" t="b">
        <v>0</v>
      </c>
      <c r="P43" s="90" t="b">
        <v>0</v>
      </c>
      <c r="Q43" s="90" t="b">
        <v>0</v>
      </c>
      <c r="R43" s="90" t="b">
        <v>0</v>
      </c>
      <c r="S43" s="90" t="b">
        <v>0</v>
      </c>
      <c r="T43" s="36">
        <f t="shared" si="1"/>
        <v>0</v>
      </c>
      <c r="U43" s="36">
        <f t="shared" si="2"/>
        <v>14</v>
      </c>
      <c r="V43" s="91"/>
      <c r="W43" s="92">
        <f t="shared" si="4"/>
        <v>119000</v>
      </c>
      <c r="X43" s="36" t="s">
        <v>20</v>
      </c>
    </row>
    <row r="44">
      <c r="A44" s="47">
        <v>39.0</v>
      </c>
      <c r="B44" s="37" t="s">
        <v>240</v>
      </c>
      <c r="C44" s="84" t="s">
        <v>101</v>
      </c>
      <c r="D44" s="47" t="s">
        <v>108</v>
      </c>
      <c r="E44" s="90"/>
      <c r="F44" s="90" t="b">
        <v>0</v>
      </c>
      <c r="G44" s="90" t="b">
        <v>0</v>
      </c>
      <c r="H44" s="90" t="b">
        <v>0</v>
      </c>
      <c r="I44" s="90" t="b">
        <v>0</v>
      </c>
      <c r="J44" s="90" t="b">
        <v>0</v>
      </c>
      <c r="K44" s="90" t="b">
        <v>0</v>
      </c>
      <c r="L44" s="90" t="b">
        <v>0</v>
      </c>
      <c r="M44" s="90" t="b">
        <v>0</v>
      </c>
      <c r="N44" s="90" t="b">
        <v>0</v>
      </c>
      <c r="O44" s="90" t="b">
        <v>0</v>
      </c>
      <c r="P44" s="90" t="b">
        <v>0</v>
      </c>
      <c r="Q44" s="90" t="b">
        <v>0</v>
      </c>
      <c r="R44" s="90" t="b">
        <v>0</v>
      </c>
      <c r="S44" s="90" t="b">
        <v>0</v>
      </c>
      <c r="T44" s="36">
        <f t="shared" si="1"/>
        <v>0</v>
      </c>
      <c r="U44" s="36">
        <f t="shared" si="2"/>
        <v>14</v>
      </c>
      <c r="V44" s="91"/>
      <c r="W44" s="92">
        <f t="shared" si="4"/>
        <v>119000</v>
      </c>
      <c r="X44" s="36" t="s">
        <v>20</v>
      </c>
    </row>
    <row r="45">
      <c r="A45" s="47">
        <v>40.0</v>
      </c>
      <c r="B45" s="56" t="s">
        <v>109</v>
      </c>
      <c r="C45" s="85" t="s">
        <v>101</v>
      </c>
      <c r="D45" s="86" t="s">
        <v>241</v>
      </c>
      <c r="E45" s="86" t="s">
        <v>111</v>
      </c>
      <c r="F45" s="87" t="b">
        <v>0</v>
      </c>
      <c r="G45" s="87" t="b">
        <v>0</v>
      </c>
      <c r="H45" s="87" t="b">
        <v>0</v>
      </c>
      <c r="I45" s="87" t="b">
        <v>0</v>
      </c>
      <c r="J45" s="87" t="b">
        <v>0</v>
      </c>
      <c r="K45" s="87" t="b">
        <v>0</v>
      </c>
      <c r="L45" s="87" t="b">
        <v>0</v>
      </c>
      <c r="M45" s="87" t="b">
        <v>0</v>
      </c>
      <c r="N45" s="87" t="b">
        <v>0</v>
      </c>
      <c r="O45" s="87" t="b">
        <v>0</v>
      </c>
      <c r="P45" s="87" t="b">
        <v>0</v>
      </c>
      <c r="Q45" s="87" t="b">
        <v>0</v>
      </c>
      <c r="R45" s="87" t="b">
        <v>0</v>
      </c>
      <c r="S45" s="87" t="b">
        <v>0</v>
      </c>
      <c r="T45" s="88">
        <f t="shared" si="1"/>
        <v>0</v>
      </c>
      <c r="U45" s="88">
        <f t="shared" si="2"/>
        <v>14</v>
      </c>
      <c r="V45" s="91"/>
      <c r="W45" s="92">
        <f t="shared" si="4"/>
        <v>119000</v>
      </c>
      <c r="X45" s="36" t="s">
        <v>17</v>
      </c>
    </row>
    <row r="46">
      <c r="A46" s="47">
        <v>41.0</v>
      </c>
      <c r="B46" s="37" t="s">
        <v>112</v>
      </c>
      <c r="C46" s="84" t="s">
        <v>113</v>
      </c>
      <c r="D46" s="47" t="s">
        <v>114</v>
      </c>
      <c r="E46" s="90"/>
      <c r="F46" s="90" t="b">
        <v>0</v>
      </c>
      <c r="G46" s="90" t="b">
        <v>0</v>
      </c>
      <c r="H46" s="90" t="b">
        <v>0</v>
      </c>
      <c r="I46" s="90" t="b">
        <v>0</v>
      </c>
      <c r="J46" s="90" t="b">
        <v>0</v>
      </c>
      <c r="K46" s="90" t="b">
        <v>0</v>
      </c>
      <c r="L46" s="90" t="b">
        <v>0</v>
      </c>
      <c r="M46" s="90" t="b">
        <v>0</v>
      </c>
      <c r="N46" s="90" t="b">
        <v>0</v>
      </c>
      <c r="O46" s="90" t="b">
        <v>0</v>
      </c>
      <c r="P46" s="90" t="b">
        <v>0</v>
      </c>
      <c r="Q46" s="90" t="b">
        <v>0</v>
      </c>
      <c r="R46" s="90" t="b">
        <v>0</v>
      </c>
      <c r="S46" s="90" t="b">
        <v>0</v>
      </c>
      <c r="T46" s="36">
        <f t="shared" si="1"/>
        <v>0</v>
      </c>
      <c r="U46" s="36">
        <f t="shared" si="2"/>
        <v>14</v>
      </c>
      <c r="V46" s="91"/>
      <c r="W46" s="92">
        <f t="shared" si="4"/>
        <v>119000</v>
      </c>
      <c r="X46" s="36" t="s">
        <v>20</v>
      </c>
    </row>
    <row r="47">
      <c r="A47" s="47">
        <v>42.0</v>
      </c>
      <c r="B47" s="37" t="s">
        <v>115</v>
      </c>
      <c r="C47" s="84" t="s">
        <v>113</v>
      </c>
      <c r="D47" s="47" t="s">
        <v>116</v>
      </c>
      <c r="E47" s="90"/>
      <c r="F47" s="90" t="b">
        <v>0</v>
      </c>
      <c r="G47" s="90" t="b">
        <v>0</v>
      </c>
      <c r="H47" s="90" t="b">
        <v>0</v>
      </c>
      <c r="I47" s="90" t="b">
        <v>0</v>
      </c>
      <c r="J47" s="90" t="b">
        <v>0</v>
      </c>
      <c r="K47" s="90" t="b">
        <v>0</v>
      </c>
      <c r="L47" s="90" t="b">
        <v>0</v>
      </c>
      <c r="M47" s="90" t="b">
        <v>0</v>
      </c>
      <c r="N47" s="90" t="b">
        <v>0</v>
      </c>
      <c r="O47" s="90" t="b">
        <v>0</v>
      </c>
      <c r="P47" s="90" t="b">
        <v>0</v>
      </c>
      <c r="Q47" s="90" t="b">
        <v>0</v>
      </c>
      <c r="R47" s="90" t="b">
        <v>0</v>
      </c>
      <c r="S47" s="90" t="b">
        <v>0</v>
      </c>
      <c r="T47" s="36">
        <f t="shared" si="1"/>
        <v>0</v>
      </c>
      <c r="U47" s="36">
        <f t="shared" si="2"/>
        <v>14</v>
      </c>
      <c r="V47" s="91"/>
      <c r="W47" s="92">
        <f t="shared" si="4"/>
        <v>119000</v>
      </c>
      <c r="X47" s="36" t="s">
        <v>20</v>
      </c>
    </row>
    <row r="48">
      <c r="A48" s="47">
        <v>43.0</v>
      </c>
      <c r="B48" s="37" t="s">
        <v>117</v>
      </c>
      <c r="C48" s="84" t="s">
        <v>113</v>
      </c>
      <c r="D48" s="47" t="s">
        <v>118</v>
      </c>
      <c r="E48" s="90"/>
      <c r="F48" s="90" t="b">
        <v>0</v>
      </c>
      <c r="G48" s="90" t="b">
        <v>0</v>
      </c>
      <c r="H48" s="90" t="b">
        <v>0</v>
      </c>
      <c r="I48" s="90" t="b">
        <v>0</v>
      </c>
      <c r="J48" s="90" t="b">
        <v>0</v>
      </c>
      <c r="K48" s="90" t="b">
        <v>0</v>
      </c>
      <c r="L48" s="90" t="b">
        <v>0</v>
      </c>
      <c r="M48" s="90" t="b">
        <v>0</v>
      </c>
      <c r="N48" s="90" t="b">
        <v>0</v>
      </c>
      <c r="O48" s="90" t="b">
        <v>0</v>
      </c>
      <c r="P48" s="90" t="b">
        <v>0</v>
      </c>
      <c r="Q48" s="90" t="b">
        <v>0</v>
      </c>
      <c r="R48" s="90" t="b">
        <v>0</v>
      </c>
      <c r="S48" s="90" t="b">
        <v>0</v>
      </c>
      <c r="T48" s="36">
        <f t="shared" si="1"/>
        <v>0</v>
      </c>
      <c r="U48" s="36">
        <f t="shared" si="2"/>
        <v>14</v>
      </c>
      <c r="V48" s="91"/>
      <c r="W48" s="92">
        <f t="shared" si="4"/>
        <v>119000</v>
      </c>
      <c r="X48" s="36" t="s">
        <v>20</v>
      </c>
    </row>
    <row r="49">
      <c r="A49" s="47">
        <v>44.0</v>
      </c>
      <c r="B49" s="31" t="s">
        <v>119</v>
      </c>
      <c r="C49" s="85" t="s">
        <v>113</v>
      </c>
      <c r="D49" s="86" t="s">
        <v>120</v>
      </c>
      <c r="E49" s="87"/>
      <c r="F49" s="87" t="b">
        <v>0</v>
      </c>
      <c r="G49" s="87" t="b">
        <v>0</v>
      </c>
      <c r="H49" s="87" t="b">
        <v>0</v>
      </c>
      <c r="I49" s="87" t="b">
        <v>0</v>
      </c>
      <c r="J49" s="87" t="b">
        <v>0</v>
      </c>
      <c r="K49" s="87" t="b">
        <v>0</v>
      </c>
      <c r="L49" s="87" t="b">
        <v>0</v>
      </c>
      <c r="M49" s="87" t="b">
        <v>0</v>
      </c>
      <c r="N49" s="87" t="b">
        <v>0</v>
      </c>
      <c r="O49" s="87" t="b">
        <v>0</v>
      </c>
      <c r="P49" s="87" t="b">
        <v>0</v>
      </c>
      <c r="Q49" s="87" t="b">
        <v>0</v>
      </c>
      <c r="R49" s="87" t="b">
        <v>0</v>
      </c>
      <c r="S49" s="87" t="b">
        <v>0</v>
      </c>
      <c r="T49" s="88">
        <f t="shared" si="1"/>
        <v>0</v>
      </c>
      <c r="U49" s="88">
        <f t="shared" si="2"/>
        <v>14</v>
      </c>
      <c r="V49" s="88" t="s">
        <v>17</v>
      </c>
      <c r="W49" s="89">
        <f>sum(U49*8500)</f>
        <v>119000</v>
      </c>
      <c r="X49" s="36" t="s">
        <v>17</v>
      </c>
    </row>
    <row r="50">
      <c r="A50" s="47">
        <v>45.0</v>
      </c>
      <c r="B50" s="37" t="s">
        <v>121</v>
      </c>
      <c r="C50" s="84" t="s">
        <v>113</v>
      </c>
      <c r="D50" s="47" t="s">
        <v>122</v>
      </c>
      <c r="E50" s="90"/>
      <c r="F50" s="90" t="b">
        <v>0</v>
      </c>
      <c r="G50" s="90" t="b">
        <v>0</v>
      </c>
      <c r="H50" s="90" t="b">
        <v>0</v>
      </c>
      <c r="I50" s="90" t="b">
        <v>0</v>
      </c>
      <c r="J50" s="90" t="b">
        <v>0</v>
      </c>
      <c r="K50" s="90" t="b">
        <v>0</v>
      </c>
      <c r="L50" s="90" t="b">
        <v>0</v>
      </c>
      <c r="M50" s="90" t="b">
        <v>0</v>
      </c>
      <c r="N50" s="90" t="b">
        <v>0</v>
      </c>
      <c r="O50" s="90" t="b">
        <v>0</v>
      </c>
      <c r="P50" s="90" t="b">
        <v>0</v>
      </c>
      <c r="Q50" s="90" t="b">
        <v>0</v>
      </c>
      <c r="R50" s="90" t="b">
        <v>0</v>
      </c>
      <c r="S50" s="90" t="b">
        <v>0</v>
      </c>
      <c r="T50" s="36">
        <f t="shared" si="1"/>
        <v>0</v>
      </c>
      <c r="U50" s="36">
        <f t="shared" si="2"/>
        <v>14</v>
      </c>
      <c r="V50" s="91"/>
      <c r="W50" s="92">
        <f t="shared" ref="W50:W54" si="5">U50*8500</f>
        <v>119000</v>
      </c>
      <c r="X50" s="36" t="s">
        <v>20</v>
      </c>
    </row>
    <row r="51">
      <c r="A51" s="47">
        <v>46.0</v>
      </c>
      <c r="B51" s="37" t="s">
        <v>123</v>
      </c>
      <c r="C51" s="84" t="s">
        <v>124</v>
      </c>
      <c r="D51" s="47" t="s">
        <v>125</v>
      </c>
      <c r="E51" s="47" t="s">
        <v>41</v>
      </c>
      <c r="F51" s="90" t="b">
        <v>0</v>
      </c>
      <c r="G51" s="90" t="b">
        <v>0</v>
      </c>
      <c r="H51" s="90" t="b">
        <v>0</v>
      </c>
      <c r="I51" s="90" t="b">
        <v>0</v>
      </c>
      <c r="J51" s="90" t="b">
        <v>0</v>
      </c>
      <c r="K51" s="90" t="b">
        <v>0</v>
      </c>
      <c r="L51" s="90" t="b">
        <v>0</v>
      </c>
      <c r="M51" s="90" t="b">
        <v>0</v>
      </c>
      <c r="N51" s="90" t="b">
        <v>0</v>
      </c>
      <c r="O51" s="90" t="b">
        <v>0</v>
      </c>
      <c r="P51" s="90" t="b">
        <v>0</v>
      </c>
      <c r="Q51" s="90" t="b">
        <v>0</v>
      </c>
      <c r="R51" s="90" t="b">
        <v>0</v>
      </c>
      <c r="S51" s="90" t="b">
        <v>0</v>
      </c>
      <c r="T51" s="36">
        <f t="shared" si="1"/>
        <v>0</v>
      </c>
      <c r="U51" s="36">
        <f t="shared" si="2"/>
        <v>14</v>
      </c>
      <c r="V51" s="91"/>
      <c r="W51" s="92">
        <f t="shared" si="5"/>
        <v>119000</v>
      </c>
      <c r="X51" s="36" t="s">
        <v>20</v>
      </c>
    </row>
    <row r="52">
      <c r="A52" s="47">
        <v>47.0</v>
      </c>
      <c r="B52" s="37" t="s">
        <v>126</v>
      </c>
      <c r="C52" s="84" t="s">
        <v>124</v>
      </c>
      <c r="D52" s="47" t="s">
        <v>127</v>
      </c>
      <c r="E52" s="47" t="s">
        <v>41</v>
      </c>
      <c r="F52" s="90" t="b">
        <v>0</v>
      </c>
      <c r="G52" s="90" t="b">
        <v>0</v>
      </c>
      <c r="H52" s="90" t="b">
        <v>0</v>
      </c>
      <c r="I52" s="90" t="b">
        <v>0</v>
      </c>
      <c r="J52" s="90" t="b">
        <v>0</v>
      </c>
      <c r="K52" s="90" t="b">
        <v>0</v>
      </c>
      <c r="L52" s="90" t="b">
        <v>0</v>
      </c>
      <c r="M52" s="90" t="b">
        <v>0</v>
      </c>
      <c r="N52" s="90" t="b">
        <v>0</v>
      </c>
      <c r="O52" s="90" t="b">
        <v>0</v>
      </c>
      <c r="P52" s="90" t="b">
        <v>0</v>
      </c>
      <c r="Q52" s="90" t="b">
        <v>0</v>
      </c>
      <c r="R52" s="90" t="b">
        <v>0</v>
      </c>
      <c r="S52" s="90" t="b">
        <v>0</v>
      </c>
      <c r="T52" s="36">
        <f t="shared" si="1"/>
        <v>0</v>
      </c>
      <c r="U52" s="36">
        <f t="shared" si="2"/>
        <v>14</v>
      </c>
      <c r="V52" s="91"/>
      <c r="W52" s="92">
        <f t="shared" si="5"/>
        <v>119000</v>
      </c>
      <c r="X52" s="36" t="s">
        <v>20</v>
      </c>
    </row>
    <row r="53">
      <c r="A53" s="47">
        <v>48.0</v>
      </c>
      <c r="B53" s="37" t="s">
        <v>128</v>
      </c>
      <c r="C53" s="84" t="s">
        <v>124</v>
      </c>
      <c r="D53" s="47" t="s">
        <v>129</v>
      </c>
      <c r="E53" s="90"/>
      <c r="F53" s="90" t="b">
        <v>0</v>
      </c>
      <c r="G53" s="90" t="b">
        <v>0</v>
      </c>
      <c r="H53" s="90" t="b">
        <v>0</v>
      </c>
      <c r="I53" s="90" t="b">
        <v>0</v>
      </c>
      <c r="J53" s="90" t="b">
        <v>0</v>
      </c>
      <c r="K53" s="90" t="b">
        <v>0</v>
      </c>
      <c r="L53" s="90" t="b">
        <v>0</v>
      </c>
      <c r="M53" s="90" t="b">
        <v>0</v>
      </c>
      <c r="N53" s="90" t="b">
        <v>0</v>
      </c>
      <c r="O53" s="90" t="b">
        <v>0</v>
      </c>
      <c r="P53" s="90" t="b">
        <v>0</v>
      </c>
      <c r="Q53" s="90" t="b">
        <v>0</v>
      </c>
      <c r="R53" s="90" t="b">
        <v>0</v>
      </c>
      <c r="S53" s="90" t="b">
        <v>0</v>
      </c>
      <c r="T53" s="36">
        <f t="shared" si="1"/>
        <v>0</v>
      </c>
      <c r="U53" s="36">
        <f t="shared" si="2"/>
        <v>14</v>
      </c>
      <c r="V53" s="91"/>
      <c r="W53" s="92">
        <f t="shared" si="5"/>
        <v>119000</v>
      </c>
      <c r="X53" s="36" t="s">
        <v>20</v>
      </c>
    </row>
    <row r="54">
      <c r="A54" s="47">
        <v>49.0</v>
      </c>
      <c r="B54" s="37" t="s">
        <v>130</v>
      </c>
      <c r="C54" s="84" t="s">
        <v>124</v>
      </c>
      <c r="D54" s="47" t="s">
        <v>131</v>
      </c>
      <c r="E54" s="90"/>
      <c r="F54" s="90" t="b">
        <v>0</v>
      </c>
      <c r="G54" s="90" t="b">
        <v>0</v>
      </c>
      <c r="H54" s="90" t="b">
        <v>0</v>
      </c>
      <c r="I54" s="90" t="b">
        <v>0</v>
      </c>
      <c r="J54" s="90" t="b">
        <v>0</v>
      </c>
      <c r="K54" s="90" t="b">
        <v>0</v>
      </c>
      <c r="L54" s="90" t="b">
        <v>0</v>
      </c>
      <c r="M54" s="90" t="b">
        <v>0</v>
      </c>
      <c r="N54" s="90" t="b">
        <v>0</v>
      </c>
      <c r="O54" s="90" t="b">
        <v>0</v>
      </c>
      <c r="P54" s="90" t="b">
        <v>0</v>
      </c>
      <c r="Q54" s="90" t="b">
        <v>0</v>
      </c>
      <c r="R54" s="90" t="b">
        <v>0</v>
      </c>
      <c r="S54" s="90" t="b">
        <v>0</v>
      </c>
      <c r="T54" s="36">
        <f t="shared" si="1"/>
        <v>0</v>
      </c>
      <c r="U54" s="36">
        <f t="shared" si="2"/>
        <v>14</v>
      </c>
      <c r="V54" s="91"/>
      <c r="W54" s="92">
        <f t="shared" si="5"/>
        <v>119000</v>
      </c>
      <c r="X54" s="36" t="s">
        <v>20</v>
      </c>
    </row>
    <row r="55">
      <c r="A55" s="47">
        <v>50.0</v>
      </c>
      <c r="B55" s="31" t="s">
        <v>132</v>
      </c>
      <c r="C55" s="85" t="s">
        <v>124</v>
      </c>
      <c r="D55" s="86" t="s">
        <v>133</v>
      </c>
      <c r="E55" s="87"/>
      <c r="F55" s="87" t="b">
        <v>0</v>
      </c>
      <c r="G55" s="87" t="b">
        <v>0</v>
      </c>
      <c r="H55" s="87" t="b">
        <v>0</v>
      </c>
      <c r="I55" s="87" t="b">
        <v>0</v>
      </c>
      <c r="J55" s="87" t="b">
        <v>0</v>
      </c>
      <c r="K55" s="87" t="b">
        <v>0</v>
      </c>
      <c r="L55" s="87" t="b">
        <v>0</v>
      </c>
      <c r="M55" s="87" t="b">
        <v>0</v>
      </c>
      <c r="N55" s="87" t="b">
        <v>0</v>
      </c>
      <c r="O55" s="87" t="b">
        <v>0</v>
      </c>
      <c r="P55" s="87" t="b">
        <v>0</v>
      </c>
      <c r="Q55" s="87" t="b">
        <v>0</v>
      </c>
      <c r="R55" s="87" t="b">
        <v>0</v>
      </c>
      <c r="S55" s="87" t="b">
        <v>0</v>
      </c>
      <c r="T55" s="88">
        <f t="shared" si="1"/>
        <v>0</v>
      </c>
      <c r="U55" s="88">
        <f t="shared" si="2"/>
        <v>14</v>
      </c>
      <c r="V55" s="88" t="s">
        <v>17</v>
      </c>
      <c r="W55" s="89">
        <f t="shared" ref="W55:W56" si="6">sum(U55*8500)</f>
        <v>119000</v>
      </c>
      <c r="X55" s="36" t="s">
        <v>17</v>
      </c>
    </row>
    <row r="56">
      <c r="A56" s="47">
        <v>51.0</v>
      </c>
      <c r="B56" s="31" t="s">
        <v>134</v>
      </c>
      <c r="C56" s="85" t="s">
        <v>124</v>
      </c>
      <c r="D56" s="86" t="s">
        <v>135</v>
      </c>
      <c r="E56" s="87"/>
      <c r="F56" s="87" t="b">
        <v>0</v>
      </c>
      <c r="G56" s="87" t="b">
        <v>0</v>
      </c>
      <c r="H56" s="87" t="b">
        <v>0</v>
      </c>
      <c r="I56" s="87" t="b">
        <v>0</v>
      </c>
      <c r="J56" s="87" t="b">
        <v>0</v>
      </c>
      <c r="K56" s="87" t="b">
        <v>0</v>
      </c>
      <c r="L56" s="87" t="b">
        <v>0</v>
      </c>
      <c r="M56" s="87" t="b">
        <v>0</v>
      </c>
      <c r="N56" s="87" t="b">
        <v>0</v>
      </c>
      <c r="O56" s="87" t="b">
        <v>0</v>
      </c>
      <c r="P56" s="87" t="b">
        <v>0</v>
      </c>
      <c r="Q56" s="87" t="b">
        <v>0</v>
      </c>
      <c r="R56" s="87" t="b">
        <v>0</v>
      </c>
      <c r="S56" s="87" t="b">
        <v>0</v>
      </c>
      <c r="T56" s="88">
        <f t="shared" si="1"/>
        <v>0</v>
      </c>
      <c r="U56" s="88">
        <f t="shared" si="2"/>
        <v>14</v>
      </c>
      <c r="V56" s="88" t="s">
        <v>17</v>
      </c>
      <c r="W56" s="89">
        <f t="shared" si="6"/>
        <v>119000</v>
      </c>
      <c r="X56" s="36" t="s">
        <v>17</v>
      </c>
    </row>
    <row r="57">
      <c r="A57" s="47">
        <v>52.0</v>
      </c>
      <c r="B57" s="37" t="s">
        <v>136</v>
      </c>
      <c r="C57" s="84" t="s">
        <v>124</v>
      </c>
      <c r="D57" s="47" t="s">
        <v>137</v>
      </c>
      <c r="E57" s="90"/>
      <c r="F57" s="90" t="b">
        <v>0</v>
      </c>
      <c r="G57" s="90" t="b">
        <v>0</v>
      </c>
      <c r="H57" s="90" t="b">
        <v>0</v>
      </c>
      <c r="I57" s="90" t="b">
        <v>0</v>
      </c>
      <c r="J57" s="90" t="b">
        <v>0</v>
      </c>
      <c r="K57" s="90" t="b">
        <v>0</v>
      </c>
      <c r="L57" s="90" t="b">
        <v>0</v>
      </c>
      <c r="M57" s="90" t="b">
        <v>0</v>
      </c>
      <c r="N57" s="90" t="b">
        <v>0</v>
      </c>
      <c r="O57" s="90" t="b">
        <v>0</v>
      </c>
      <c r="P57" s="90" t="b">
        <v>0</v>
      </c>
      <c r="Q57" s="90" t="b">
        <v>0</v>
      </c>
      <c r="R57" s="90" t="b">
        <v>0</v>
      </c>
      <c r="S57" s="90" t="b">
        <v>0</v>
      </c>
      <c r="T57" s="36">
        <f t="shared" si="1"/>
        <v>0</v>
      </c>
      <c r="U57" s="36">
        <f t="shared" si="2"/>
        <v>14</v>
      </c>
      <c r="V57" s="91"/>
      <c r="W57" s="92">
        <f t="shared" ref="W57:W62" si="7">U57*8500</f>
        <v>119000</v>
      </c>
      <c r="X57" s="36" t="s">
        <v>20</v>
      </c>
    </row>
    <row r="58">
      <c r="A58" s="47">
        <v>53.0</v>
      </c>
      <c r="B58" s="37" t="s">
        <v>138</v>
      </c>
      <c r="C58" s="84" t="s">
        <v>139</v>
      </c>
      <c r="D58" s="47" t="s">
        <v>140</v>
      </c>
      <c r="E58" s="90"/>
      <c r="F58" s="90" t="b">
        <v>0</v>
      </c>
      <c r="G58" s="90" t="b">
        <v>0</v>
      </c>
      <c r="H58" s="90" t="b">
        <v>0</v>
      </c>
      <c r="I58" s="90" t="b">
        <v>0</v>
      </c>
      <c r="J58" s="90" t="b">
        <v>0</v>
      </c>
      <c r="K58" s="90" t="b">
        <v>0</v>
      </c>
      <c r="L58" s="90" t="b">
        <v>0</v>
      </c>
      <c r="M58" s="90" t="b">
        <v>0</v>
      </c>
      <c r="N58" s="90" t="b">
        <v>0</v>
      </c>
      <c r="O58" s="90" t="b">
        <v>0</v>
      </c>
      <c r="P58" s="90" t="b">
        <v>0</v>
      </c>
      <c r="Q58" s="90" t="b">
        <v>0</v>
      </c>
      <c r="R58" s="90" t="b">
        <v>0</v>
      </c>
      <c r="S58" s="90" t="b">
        <v>0</v>
      </c>
      <c r="T58" s="36">
        <f t="shared" si="1"/>
        <v>0</v>
      </c>
      <c r="U58" s="36">
        <f t="shared" si="2"/>
        <v>14</v>
      </c>
      <c r="V58" s="91"/>
      <c r="W58" s="92">
        <f t="shared" si="7"/>
        <v>119000</v>
      </c>
      <c r="X58" s="36" t="s">
        <v>20</v>
      </c>
    </row>
    <row r="59">
      <c r="A59" s="47">
        <v>54.0</v>
      </c>
      <c r="B59" s="37" t="s">
        <v>141</v>
      </c>
      <c r="C59" s="84" t="s">
        <v>139</v>
      </c>
      <c r="D59" s="47" t="s">
        <v>142</v>
      </c>
      <c r="E59" s="90"/>
      <c r="F59" s="90" t="b">
        <v>0</v>
      </c>
      <c r="G59" s="90" t="b">
        <v>0</v>
      </c>
      <c r="H59" s="90" t="b">
        <v>0</v>
      </c>
      <c r="I59" s="90" t="b">
        <v>0</v>
      </c>
      <c r="J59" s="90" t="b">
        <v>0</v>
      </c>
      <c r="K59" s="90" t="b">
        <v>0</v>
      </c>
      <c r="L59" s="90" t="b">
        <v>0</v>
      </c>
      <c r="M59" s="90" t="b">
        <v>0</v>
      </c>
      <c r="N59" s="90" t="b">
        <v>0</v>
      </c>
      <c r="O59" s="90" t="b">
        <v>0</v>
      </c>
      <c r="P59" s="90" t="b">
        <v>0</v>
      </c>
      <c r="Q59" s="90" t="b">
        <v>0</v>
      </c>
      <c r="R59" s="90" t="b">
        <v>0</v>
      </c>
      <c r="S59" s="90" t="b">
        <v>0</v>
      </c>
      <c r="T59" s="36">
        <f t="shared" si="1"/>
        <v>0</v>
      </c>
      <c r="U59" s="36">
        <f t="shared" si="2"/>
        <v>14</v>
      </c>
      <c r="V59" s="91"/>
      <c r="W59" s="92">
        <f t="shared" si="7"/>
        <v>119000</v>
      </c>
      <c r="X59" s="36" t="s">
        <v>20</v>
      </c>
    </row>
    <row r="60">
      <c r="A60" s="47">
        <v>55.0</v>
      </c>
      <c r="B60" s="37" t="s">
        <v>143</v>
      </c>
      <c r="C60" s="84" t="s">
        <v>139</v>
      </c>
      <c r="D60" s="47" t="s">
        <v>144</v>
      </c>
      <c r="E60" s="90"/>
      <c r="F60" s="90" t="b">
        <v>0</v>
      </c>
      <c r="G60" s="90" t="b">
        <v>0</v>
      </c>
      <c r="H60" s="90" t="b">
        <v>0</v>
      </c>
      <c r="I60" s="90" t="b">
        <v>0</v>
      </c>
      <c r="J60" s="90" t="b">
        <v>0</v>
      </c>
      <c r="K60" s="90" t="b">
        <v>0</v>
      </c>
      <c r="L60" s="90" t="b">
        <v>0</v>
      </c>
      <c r="M60" s="90" t="b">
        <v>0</v>
      </c>
      <c r="N60" s="90" t="b">
        <v>0</v>
      </c>
      <c r="O60" s="90" t="b">
        <v>0</v>
      </c>
      <c r="P60" s="90" t="b">
        <v>0</v>
      </c>
      <c r="Q60" s="90" t="b">
        <v>0</v>
      </c>
      <c r="R60" s="90" t="b">
        <v>0</v>
      </c>
      <c r="S60" s="90" t="b">
        <v>0</v>
      </c>
      <c r="T60" s="36">
        <f t="shared" si="1"/>
        <v>0</v>
      </c>
      <c r="U60" s="36">
        <f t="shared" si="2"/>
        <v>14</v>
      </c>
      <c r="V60" s="91"/>
      <c r="W60" s="92">
        <f t="shared" si="7"/>
        <v>119000</v>
      </c>
      <c r="X60" s="36" t="s">
        <v>20</v>
      </c>
    </row>
    <row r="61">
      <c r="A61" s="47">
        <v>56.0</v>
      </c>
      <c r="B61" s="37" t="s">
        <v>145</v>
      </c>
      <c r="C61" s="84" t="s">
        <v>139</v>
      </c>
      <c r="D61" s="47" t="s">
        <v>146</v>
      </c>
      <c r="E61" s="90"/>
      <c r="F61" s="90" t="b">
        <v>0</v>
      </c>
      <c r="G61" s="90" t="b">
        <v>0</v>
      </c>
      <c r="H61" s="90" t="b">
        <v>0</v>
      </c>
      <c r="I61" s="90" t="b">
        <v>0</v>
      </c>
      <c r="J61" s="90" t="b">
        <v>0</v>
      </c>
      <c r="K61" s="90" t="b">
        <v>0</v>
      </c>
      <c r="L61" s="90" t="b">
        <v>0</v>
      </c>
      <c r="M61" s="90" t="b">
        <v>0</v>
      </c>
      <c r="N61" s="90" t="b">
        <v>0</v>
      </c>
      <c r="O61" s="90" t="b">
        <v>0</v>
      </c>
      <c r="P61" s="90" t="b">
        <v>0</v>
      </c>
      <c r="Q61" s="90" t="b">
        <v>0</v>
      </c>
      <c r="R61" s="90" t="b">
        <v>0</v>
      </c>
      <c r="S61" s="90" t="b">
        <v>0</v>
      </c>
      <c r="T61" s="36">
        <f t="shared" si="1"/>
        <v>0</v>
      </c>
      <c r="U61" s="36">
        <f t="shared" si="2"/>
        <v>14</v>
      </c>
      <c r="V61" s="91"/>
      <c r="W61" s="92">
        <f t="shared" si="7"/>
        <v>119000</v>
      </c>
      <c r="X61" s="36" t="s">
        <v>20</v>
      </c>
    </row>
    <row r="62">
      <c r="A62" s="47">
        <v>57.0</v>
      </c>
      <c r="B62" s="37" t="s">
        <v>147</v>
      </c>
      <c r="C62" s="84" t="s">
        <v>148</v>
      </c>
      <c r="D62" s="47" t="s">
        <v>149</v>
      </c>
      <c r="E62" s="47" t="s">
        <v>150</v>
      </c>
      <c r="F62" s="90" t="b">
        <v>0</v>
      </c>
      <c r="G62" s="90" t="b">
        <v>0</v>
      </c>
      <c r="H62" s="90" t="b">
        <v>0</v>
      </c>
      <c r="I62" s="90" t="b">
        <v>0</v>
      </c>
      <c r="J62" s="90" t="b">
        <v>0</v>
      </c>
      <c r="K62" s="90" t="b">
        <v>0</v>
      </c>
      <c r="L62" s="90" t="b">
        <v>0</v>
      </c>
      <c r="M62" s="90" t="b">
        <v>0</v>
      </c>
      <c r="N62" s="90" t="b">
        <v>0</v>
      </c>
      <c r="O62" s="90" t="b">
        <v>0</v>
      </c>
      <c r="P62" s="90" t="b">
        <v>0</v>
      </c>
      <c r="Q62" s="90" t="b">
        <v>0</v>
      </c>
      <c r="R62" s="90" t="b">
        <v>0</v>
      </c>
      <c r="S62" s="90" t="b">
        <v>0</v>
      </c>
      <c r="T62" s="36">
        <f t="shared" si="1"/>
        <v>0</v>
      </c>
      <c r="U62" s="36">
        <f t="shared" si="2"/>
        <v>14</v>
      </c>
      <c r="V62" s="91"/>
      <c r="W62" s="92">
        <f t="shared" si="7"/>
        <v>119000</v>
      </c>
      <c r="X62" s="36" t="s">
        <v>20</v>
      </c>
    </row>
    <row r="63">
      <c r="A63" s="47">
        <v>58.0</v>
      </c>
      <c r="B63" s="31" t="s">
        <v>151</v>
      </c>
      <c r="C63" s="85" t="s">
        <v>148</v>
      </c>
      <c r="D63" s="86" t="s">
        <v>242</v>
      </c>
      <c r="E63" s="87"/>
      <c r="F63" s="87" t="b">
        <v>0</v>
      </c>
      <c r="G63" s="87" t="b">
        <v>0</v>
      </c>
      <c r="H63" s="87" t="b">
        <v>0</v>
      </c>
      <c r="I63" s="87" t="b">
        <v>0</v>
      </c>
      <c r="J63" s="87" t="b">
        <v>0</v>
      </c>
      <c r="K63" s="87" t="b">
        <v>0</v>
      </c>
      <c r="L63" s="87" t="b">
        <v>0</v>
      </c>
      <c r="M63" s="87" t="b">
        <v>0</v>
      </c>
      <c r="N63" s="87" t="b">
        <v>0</v>
      </c>
      <c r="O63" s="87" t="b">
        <v>0</v>
      </c>
      <c r="P63" s="87" t="b">
        <v>0</v>
      </c>
      <c r="Q63" s="87" t="b">
        <v>0</v>
      </c>
      <c r="R63" s="87" t="b">
        <v>0</v>
      </c>
      <c r="S63" s="87" t="b">
        <v>0</v>
      </c>
      <c r="T63" s="88">
        <f t="shared" si="1"/>
        <v>0</v>
      </c>
      <c r="U63" s="88">
        <f t="shared" si="2"/>
        <v>14</v>
      </c>
      <c r="V63" s="88" t="s">
        <v>17</v>
      </c>
      <c r="W63" s="89">
        <f>sum(U63*8500)</f>
        <v>119000</v>
      </c>
      <c r="X63" s="36" t="s">
        <v>17</v>
      </c>
    </row>
    <row r="64">
      <c r="A64" s="47">
        <v>59.0</v>
      </c>
      <c r="B64" s="37" t="s">
        <v>153</v>
      </c>
      <c r="C64" s="96" t="s">
        <v>148</v>
      </c>
      <c r="D64" s="97" t="s">
        <v>255</v>
      </c>
      <c r="E64" s="98"/>
      <c r="F64" s="90" t="b">
        <v>0</v>
      </c>
      <c r="G64" s="90" t="b">
        <v>0</v>
      </c>
      <c r="H64" s="90" t="b">
        <v>0</v>
      </c>
      <c r="I64" s="90" t="b">
        <v>0</v>
      </c>
      <c r="J64" s="90" t="b">
        <v>0</v>
      </c>
      <c r="K64" s="90" t="b">
        <v>0</v>
      </c>
      <c r="L64" s="90" t="b">
        <v>0</v>
      </c>
      <c r="M64" s="90" t="b">
        <v>0</v>
      </c>
      <c r="N64" s="90" t="b">
        <v>0</v>
      </c>
      <c r="O64" s="90" t="b">
        <v>0</v>
      </c>
      <c r="P64" s="97" t="b">
        <v>1</v>
      </c>
      <c r="Q64" s="97" t="b">
        <v>1</v>
      </c>
      <c r="R64" s="97" t="b">
        <v>1</v>
      </c>
      <c r="S64" s="97" t="b">
        <v>1</v>
      </c>
      <c r="T64" s="99">
        <f t="shared" si="1"/>
        <v>4</v>
      </c>
      <c r="U64" s="99">
        <f t="shared" si="2"/>
        <v>10</v>
      </c>
      <c r="V64" s="99" t="s">
        <v>256</v>
      </c>
      <c r="W64" s="92">
        <f t="shared" ref="W64:W65" si="8">U64*8500</f>
        <v>85000</v>
      </c>
      <c r="X64" s="36" t="s">
        <v>20</v>
      </c>
    </row>
    <row r="65">
      <c r="A65" s="47">
        <v>60.0</v>
      </c>
      <c r="B65" s="37" t="s">
        <v>155</v>
      </c>
      <c r="C65" s="84" t="s">
        <v>156</v>
      </c>
      <c r="D65" s="47" t="s">
        <v>157</v>
      </c>
      <c r="E65" s="90"/>
      <c r="F65" s="90" t="b">
        <v>0</v>
      </c>
      <c r="G65" s="90" t="b">
        <v>0</v>
      </c>
      <c r="H65" s="90" t="b">
        <v>0</v>
      </c>
      <c r="I65" s="90" t="b">
        <v>0</v>
      </c>
      <c r="J65" s="90" t="b">
        <v>0</v>
      </c>
      <c r="K65" s="90" t="b">
        <v>0</v>
      </c>
      <c r="L65" s="90" t="b">
        <v>0</v>
      </c>
      <c r="M65" s="90" t="b">
        <v>0</v>
      </c>
      <c r="N65" s="90" t="b">
        <v>0</v>
      </c>
      <c r="O65" s="90" t="b">
        <v>0</v>
      </c>
      <c r="P65" s="90" t="b">
        <v>0</v>
      </c>
      <c r="Q65" s="90" t="b">
        <v>0</v>
      </c>
      <c r="R65" s="90" t="b">
        <v>0</v>
      </c>
      <c r="S65" s="90" t="b">
        <v>0</v>
      </c>
      <c r="T65" s="36">
        <f t="shared" si="1"/>
        <v>0</v>
      </c>
      <c r="U65" s="36">
        <f t="shared" si="2"/>
        <v>14</v>
      </c>
      <c r="V65" s="91"/>
      <c r="W65" s="92">
        <f t="shared" si="8"/>
        <v>119000</v>
      </c>
      <c r="X65" s="36" t="s">
        <v>20</v>
      </c>
    </row>
    <row r="66">
      <c r="A66" s="47">
        <v>61.0</v>
      </c>
      <c r="B66" s="31" t="s">
        <v>158</v>
      </c>
      <c r="C66" s="85" t="s">
        <v>156</v>
      </c>
      <c r="D66" s="86" t="s">
        <v>159</v>
      </c>
      <c r="E66" s="87"/>
      <c r="F66" s="87" t="b">
        <v>0</v>
      </c>
      <c r="G66" s="87" t="b">
        <v>0</v>
      </c>
      <c r="H66" s="87" t="b">
        <v>0</v>
      </c>
      <c r="I66" s="87" t="b">
        <v>0</v>
      </c>
      <c r="J66" s="87" t="b">
        <v>0</v>
      </c>
      <c r="K66" s="87" t="b">
        <v>0</v>
      </c>
      <c r="L66" s="87" t="b">
        <v>0</v>
      </c>
      <c r="M66" s="87" t="b">
        <v>0</v>
      </c>
      <c r="N66" s="87" t="b">
        <v>0</v>
      </c>
      <c r="O66" s="87" t="b">
        <v>0</v>
      </c>
      <c r="P66" s="87" t="b">
        <v>0</v>
      </c>
      <c r="Q66" s="87" t="b">
        <v>0</v>
      </c>
      <c r="R66" s="87" t="b">
        <v>0</v>
      </c>
      <c r="S66" s="87" t="b">
        <v>0</v>
      </c>
      <c r="T66" s="88">
        <f t="shared" si="1"/>
        <v>0</v>
      </c>
      <c r="U66" s="88">
        <f t="shared" si="2"/>
        <v>14</v>
      </c>
      <c r="V66" s="88" t="s">
        <v>17</v>
      </c>
      <c r="W66" s="89">
        <f>sum(U66*8500)</f>
        <v>119000</v>
      </c>
      <c r="X66" s="36" t="s">
        <v>17</v>
      </c>
    </row>
    <row r="67">
      <c r="A67" s="47">
        <v>62.0</v>
      </c>
      <c r="B67" s="37" t="s">
        <v>160</v>
      </c>
      <c r="C67" s="84" t="s">
        <v>156</v>
      </c>
      <c r="D67" s="47" t="s">
        <v>161</v>
      </c>
      <c r="E67" s="90"/>
      <c r="F67" s="90" t="b">
        <v>0</v>
      </c>
      <c r="G67" s="90" t="b">
        <v>0</v>
      </c>
      <c r="H67" s="90" t="b">
        <v>0</v>
      </c>
      <c r="I67" s="90" t="b">
        <v>0</v>
      </c>
      <c r="J67" s="90" t="b">
        <v>0</v>
      </c>
      <c r="K67" s="90" t="b">
        <v>0</v>
      </c>
      <c r="L67" s="90" t="b">
        <v>0</v>
      </c>
      <c r="M67" s="90" t="b">
        <v>0</v>
      </c>
      <c r="N67" s="90" t="b">
        <v>0</v>
      </c>
      <c r="O67" s="90" t="b">
        <v>0</v>
      </c>
      <c r="P67" s="90" t="b">
        <v>0</v>
      </c>
      <c r="Q67" s="90" t="b">
        <v>0</v>
      </c>
      <c r="R67" s="90" t="b">
        <v>0</v>
      </c>
      <c r="S67" s="90" t="b">
        <v>0</v>
      </c>
      <c r="T67" s="36">
        <f t="shared" si="1"/>
        <v>0</v>
      </c>
      <c r="U67" s="36">
        <f t="shared" si="2"/>
        <v>14</v>
      </c>
      <c r="V67" s="91"/>
      <c r="W67" s="92">
        <f t="shared" ref="W67:W71" si="9">U67*8500</f>
        <v>119000</v>
      </c>
      <c r="X67" s="36" t="s">
        <v>20</v>
      </c>
    </row>
    <row r="68">
      <c r="A68" s="47">
        <v>63.0</v>
      </c>
      <c r="B68" s="37" t="s">
        <v>162</v>
      </c>
      <c r="C68" s="84" t="s">
        <v>156</v>
      </c>
      <c r="D68" s="47" t="s">
        <v>163</v>
      </c>
      <c r="E68" s="90"/>
      <c r="F68" s="90" t="b">
        <v>0</v>
      </c>
      <c r="G68" s="90" t="b">
        <v>0</v>
      </c>
      <c r="H68" s="90" t="b">
        <v>0</v>
      </c>
      <c r="I68" s="90" t="b">
        <v>0</v>
      </c>
      <c r="J68" s="90" t="b">
        <v>0</v>
      </c>
      <c r="K68" s="90" t="b">
        <v>0</v>
      </c>
      <c r="L68" s="90" t="b">
        <v>0</v>
      </c>
      <c r="M68" s="90" t="b">
        <v>0</v>
      </c>
      <c r="N68" s="90" t="b">
        <v>0</v>
      </c>
      <c r="O68" s="90" t="b">
        <v>0</v>
      </c>
      <c r="P68" s="90" t="b">
        <v>0</v>
      </c>
      <c r="Q68" s="90" t="b">
        <v>0</v>
      </c>
      <c r="R68" s="90" t="b">
        <v>0</v>
      </c>
      <c r="S68" s="90" t="b">
        <v>0</v>
      </c>
      <c r="T68" s="36">
        <f t="shared" si="1"/>
        <v>0</v>
      </c>
      <c r="U68" s="36">
        <f t="shared" si="2"/>
        <v>14</v>
      </c>
      <c r="V68" s="91"/>
      <c r="W68" s="92">
        <f t="shared" si="9"/>
        <v>119000</v>
      </c>
      <c r="X68" s="36" t="s">
        <v>20</v>
      </c>
    </row>
    <row r="69">
      <c r="A69" s="47">
        <v>64.0</v>
      </c>
      <c r="B69" s="37" t="s">
        <v>164</v>
      </c>
      <c r="C69" s="84" t="s">
        <v>156</v>
      </c>
      <c r="D69" s="47" t="s">
        <v>165</v>
      </c>
      <c r="E69" s="90"/>
      <c r="F69" s="90" t="b">
        <v>0</v>
      </c>
      <c r="G69" s="90" t="b">
        <v>0</v>
      </c>
      <c r="H69" s="90" t="b">
        <v>0</v>
      </c>
      <c r="I69" s="90" t="b">
        <v>0</v>
      </c>
      <c r="J69" s="90" t="b">
        <v>0</v>
      </c>
      <c r="K69" s="90" t="b">
        <v>0</v>
      </c>
      <c r="L69" s="90" t="b">
        <v>0</v>
      </c>
      <c r="M69" s="90" t="b">
        <v>0</v>
      </c>
      <c r="N69" s="90" t="b">
        <v>0</v>
      </c>
      <c r="O69" s="90" t="b">
        <v>0</v>
      </c>
      <c r="P69" s="90" t="b">
        <v>0</v>
      </c>
      <c r="Q69" s="90" t="b">
        <v>0</v>
      </c>
      <c r="R69" s="90" t="b">
        <v>0</v>
      </c>
      <c r="S69" s="90" t="b">
        <v>0</v>
      </c>
      <c r="T69" s="36">
        <f t="shared" si="1"/>
        <v>0</v>
      </c>
      <c r="U69" s="36">
        <f t="shared" si="2"/>
        <v>14</v>
      </c>
      <c r="V69" s="91"/>
      <c r="W69" s="92">
        <f t="shared" si="9"/>
        <v>119000</v>
      </c>
      <c r="X69" s="36" t="s">
        <v>20</v>
      </c>
    </row>
    <row r="70">
      <c r="A70" s="47">
        <v>65.0</v>
      </c>
      <c r="B70" s="84" t="s">
        <v>257</v>
      </c>
      <c r="C70" s="84" t="s">
        <v>156</v>
      </c>
      <c r="D70" s="47" t="s">
        <v>258</v>
      </c>
      <c r="E70" s="90"/>
      <c r="F70" s="90" t="b">
        <v>0</v>
      </c>
      <c r="G70" s="90" t="b">
        <v>0</v>
      </c>
      <c r="H70" s="90" t="b">
        <v>0</v>
      </c>
      <c r="I70" s="90" t="b">
        <v>0</v>
      </c>
      <c r="J70" s="90" t="b">
        <v>0</v>
      </c>
      <c r="K70" s="90" t="b">
        <v>0</v>
      </c>
      <c r="L70" s="90" t="b">
        <v>0</v>
      </c>
      <c r="M70" s="90" t="b">
        <v>0</v>
      </c>
      <c r="N70" s="90" t="b">
        <v>0</v>
      </c>
      <c r="O70" s="90" t="b">
        <v>0</v>
      </c>
      <c r="P70" s="90" t="b">
        <v>0</v>
      </c>
      <c r="Q70" s="90" t="b">
        <v>0</v>
      </c>
      <c r="R70" s="90" t="b">
        <v>0</v>
      </c>
      <c r="S70" s="90" t="b">
        <v>0</v>
      </c>
      <c r="T70" s="36">
        <f t="shared" si="1"/>
        <v>0</v>
      </c>
      <c r="U70" s="36">
        <f t="shared" si="2"/>
        <v>14</v>
      </c>
      <c r="V70" s="91"/>
      <c r="W70" s="92">
        <f t="shared" si="9"/>
        <v>119000</v>
      </c>
      <c r="X70" s="36" t="s">
        <v>20</v>
      </c>
    </row>
    <row r="71">
      <c r="A71" s="47">
        <v>66.0</v>
      </c>
      <c r="B71" s="37" t="s">
        <v>170</v>
      </c>
      <c r="C71" s="84" t="s">
        <v>171</v>
      </c>
      <c r="D71" s="47" t="s">
        <v>172</v>
      </c>
      <c r="E71" s="47" t="s">
        <v>32</v>
      </c>
      <c r="F71" s="90" t="b">
        <v>0</v>
      </c>
      <c r="G71" s="90" t="b">
        <v>0</v>
      </c>
      <c r="H71" s="90" t="b">
        <v>0</v>
      </c>
      <c r="I71" s="90" t="b">
        <v>0</v>
      </c>
      <c r="J71" s="90" t="b">
        <v>0</v>
      </c>
      <c r="K71" s="90" t="b">
        <v>0</v>
      </c>
      <c r="L71" s="90" t="b">
        <v>0</v>
      </c>
      <c r="M71" s="90" t="b">
        <v>0</v>
      </c>
      <c r="N71" s="90" t="b">
        <v>0</v>
      </c>
      <c r="O71" s="90" t="b">
        <v>0</v>
      </c>
      <c r="P71" s="90" t="b">
        <v>0</v>
      </c>
      <c r="Q71" s="90" t="b">
        <v>0</v>
      </c>
      <c r="R71" s="90" t="b">
        <v>0</v>
      </c>
      <c r="S71" s="90" t="b">
        <v>0</v>
      </c>
      <c r="T71" s="36">
        <f t="shared" si="1"/>
        <v>0</v>
      </c>
      <c r="U71" s="36">
        <f t="shared" si="2"/>
        <v>14</v>
      </c>
      <c r="V71" s="91"/>
      <c r="W71" s="92">
        <f t="shared" si="9"/>
        <v>119000</v>
      </c>
      <c r="X71" s="36" t="s">
        <v>20</v>
      </c>
    </row>
    <row r="72">
      <c r="A72" s="47">
        <v>67.0</v>
      </c>
      <c r="B72" s="31" t="s">
        <v>173</v>
      </c>
      <c r="C72" s="85" t="s">
        <v>171</v>
      </c>
      <c r="D72" s="86" t="s">
        <v>174</v>
      </c>
      <c r="E72" s="87"/>
      <c r="F72" s="87" t="b">
        <v>0</v>
      </c>
      <c r="G72" s="87" t="b">
        <v>0</v>
      </c>
      <c r="H72" s="87" t="b">
        <v>0</v>
      </c>
      <c r="I72" s="87" t="b">
        <v>0</v>
      </c>
      <c r="J72" s="87" t="b">
        <v>0</v>
      </c>
      <c r="K72" s="87" t="b">
        <v>0</v>
      </c>
      <c r="L72" s="87" t="b">
        <v>0</v>
      </c>
      <c r="M72" s="87" t="b">
        <v>0</v>
      </c>
      <c r="N72" s="87" t="b">
        <v>0</v>
      </c>
      <c r="O72" s="87" t="b">
        <v>0</v>
      </c>
      <c r="P72" s="87" t="b">
        <v>0</v>
      </c>
      <c r="Q72" s="87" t="b">
        <v>0</v>
      </c>
      <c r="R72" s="87" t="b">
        <v>0</v>
      </c>
      <c r="S72" s="87" t="b">
        <v>0</v>
      </c>
      <c r="T72" s="88">
        <f t="shared" si="1"/>
        <v>0</v>
      </c>
      <c r="U72" s="88">
        <f t="shared" si="2"/>
        <v>14</v>
      </c>
      <c r="V72" s="88" t="s">
        <v>17</v>
      </c>
      <c r="W72" s="89">
        <f>sum(U72*8500)</f>
        <v>119000</v>
      </c>
      <c r="X72" s="36" t="s">
        <v>17</v>
      </c>
    </row>
    <row r="73">
      <c r="A73" s="47">
        <v>68.0</v>
      </c>
      <c r="B73" s="37" t="s">
        <v>177</v>
      </c>
      <c r="C73" s="84" t="s">
        <v>171</v>
      </c>
      <c r="D73" s="47" t="s">
        <v>178</v>
      </c>
      <c r="E73" s="47" t="s">
        <v>150</v>
      </c>
      <c r="F73" s="90" t="b">
        <v>0</v>
      </c>
      <c r="G73" s="90" t="b">
        <v>0</v>
      </c>
      <c r="H73" s="90" t="b">
        <v>0</v>
      </c>
      <c r="I73" s="90" t="b">
        <v>0</v>
      </c>
      <c r="J73" s="90" t="b">
        <v>0</v>
      </c>
      <c r="K73" s="90" t="b">
        <v>0</v>
      </c>
      <c r="L73" s="90" t="b">
        <v>0</v>
      </c>
      <c r="M73" s="90" t="b">
        <v>0</v>
      </c>
      <c r="N73" s="90" t="b">
        <v>0</v>
      </c>
      <c r="O73" s="90" t="b">
        <v>0</v>
      </c>
      <c r="P73" s="90" t="b">
        <v>0</v>
      </c>
      <c r="Q73" s="90" t="b">
        <v>0</v>
      </c>
      <c r="R73" s="90" t="b">
        <v>0</v>
      </c>
      <c r="S73" s="90" t="b">
        <v>0</v>
      </c>
      <c r="T73" s="36">
        <f t="shared" si="1"/>
        <v>0</v>
      </c>
      <c r="U73" s="36">
        <f t="shared" si="2"/>
        <v>14</v>
      </c>
      <c r="V73" s="91"/>
      <c r="W73" s="92">
        <f t="shared" ref="W73:W80" si="10">U73*8500</f>
        <v>119000</v>
      </c>
      <c r="X73" s="36" t="s">
        <v>20</v>
      </c>
    </row>
    <row r="74">
      <c r="A74" s="47">
        <v>69.0</v>
      </c>
      <c r="B74" s="37" t="s">
        <v>179</v>
      </c>
      <c r="C74" s="84" t="s">
        <v>171</v>
      </c>
      <c r="D74" s="47" t="s">
        <v>180</v>
      </c>
      <c r="E74" s="90"/>
      <c r="F74" s="90" t="b">
        <v>0</v>
      </c>
      <c r="G74" s="90" t="b">
        <v>0</v>
      </c>
      <c r="H74" s="90" t="b">
        <v>0</v>
      </c>
      <c r="I74" s="90" t="b">
        <v>0</v>
      </c>
      <c r="J74" s="90" t="b">
        <v>0</v>
      </c>
      <c r="K74" s="90" t="b">
        <v>0</v>
      </c>
      <c r="L74" s="90" t="b">
        <v>0</v>
      </c>
      <c r="M74" s="90" t="b">
        <v>0</v>
      </c>
      <c r="N74" s="90" t="b">
        <v>0</v>
      </c>
      <c r="O74" s="90" t="b">
        <v>0</v>
      </c>
      <c r="P74" s="90" t="b">
        <v>0</v>
      </c>
      <c r="Q74" s="90" t="b">
        <v>0</v>
      </c>
      <c r="R74" s="90" t="b">
        <v>0</v>
      </c>
      <c r="S74" s="90" t="b">
        <v>0</v>
      </c>
      <c r="T74" s="36">
        <f t="shared" si="1"/>
        <v>0</v>
      </c>
      <c r="U74" s="36">
        <f t="shared" si="2"/>
        <v>14</v>
      </c>
      <c r="V74" s="91"/>
      <c r="W74" s="92">
        <f t="shared" si="10"/>
        <v>119000</v>
      </c>
      <c r="X74" s="36" t="s">
        <v>20</v>
      </c>
    </row>
    <row r="75">
      <c r="A75" s="47">
        <v>70.0</v>
      </c>
      <c r="B75" s="37" t="s">
        <v>181</v>
      </c>
      <c r="C75" s="84" t="s">
        <v>171</v>
      </c>
      <c r="D75" s="47" t="s">
        <v>259</v>
      </c>
      <c r="E75" s="90"/>
      <c r="F75" s="90" t="b">
        <v>0</v>
      </c>
      <c r="G75" s="90" t="b">
        <v>0</v>
      </c>
      <c r="H75" s="90" t="b">
        <v>0</v>
      </c>
      <c r="I75" s="90" t="b">
        <v>0</v>
      </c>
      <c r="J75" s="90" t="b">
        <v>0</v>
      </c>
      <c r="K75" s="90" t="b">
        <v>0</v>
      </c>
      <c r="L75" s="90" t="b">
        <v>0</v>
      </c>
      <c r="M75" s="90" t="b">
        <v>0</v>
      </c>
      <c r="N75" s="90" t="b">
        <v>0</v>
      </c>
      <c r="O75" s="90" t="b">
        <v>0</v>
      </c>
      <c r="P75" s="90" t="b">
        <v>0</v>
      </c>
      <c r="Q75" s="90" t="b">
        <v>0</v>
      </c>
      <c r="R75" s="90" t="b">
        <v>0</v>
      </c>
      <c r="S75" s="90" t="b">
        <v>0</v>
      </c>
      <c r="T75" s="36">
        <f t="shared" si="1"/>
        <v>0</v>
      </c>
      <c r="U75" s="36">
        <f t="shared" si="2"/>
        <v>14</v>
      </c>
      <c r="V75" s="91"/>
      <c r="W75" s="92">
        <f t="shared" si="10"/>
        <v>119000</v>
      </c>
      <c r="X75" s="36" t="s">
        <v>20</v>
      </c>
    </row>
    <row r="76">
      <c r="A76" s="47">
        <v>71.0</v>
      </c>
      <c r="B76" s="37" t="s">
        <v>183</v>
      </c>
      <c r="C76" s="84" t="s">
        <v>171</v>
      </c>
      <c r="D76" s="47" t="s">
        <v>184</v>
      </c>
      <c r="E76" s="90"/>
      <c r="F76" s="90" t="b">
        <v>0</v>
      </c>
      <c r="G76" s="90" t="b">
        <v>0</v>
      </c>
      <c r="H76" s="90" t="b">
        <v>0</v>
      </c>
      <c r="I76" s="90" t="b">
        <v>0</v>
      </c>
      <c r="J76" s="90" t="b">
        <v>0</v>
      </c>
      <c r="K76" s="90" t="b">
        <v>0</v>
      </c>
      <c r="L76" s="90" t="b">
        <v>0</v>
      </c>
      <c r="M76" s="90" t="b">
        <v>0</v>
      </c>
      <c r="N76" s="90" t="b">
        <v>0</v>
      </c>
      <c r="O76" s="90" t="b">
        <v>0</v>
      </c>
      <c r="P76" s="90" t="b">
        <v>0</v>
      </c>
      <c r="Q76" s="90" t="b">
        <v>0</v>
      </c>
      <c r="R76" s="90" t="b">
        <v>0</v>
      </c>
      <c r="S76" s="90" t="b">
        <v>0</v>
      </c>
      <c r="T76" s="36">
        <f t="shared" si="1"/>
        <v>0</v>
      </c>
      <c r="U76" s="36">
        <f t="shared" si="2"/>
        <v>14</v>
      </c>
      <c r="V76" s="91"/>
      <c r="W76" s="92">
        <f t="shared" si="10"/>
        <v>119000</v>
      </c>
      <c r="X76" s="36" t="s">
        <v>20</v>
      </c>
    </row>
    <row r="77">
      <c r="A77" s="47">
        <v>72.0</v>
      </c>
      <c r="B77" s="37" t="s">
        <v>185</v>
      </c>
      <c r="C77" s="84" t="s">
        <v>171</v>
      </c>
      <c r="D77" s="47" t="s">
        <v>186</v>
      </c>
      <c r="E77" s="90"/>
      <c r="F77" s="90" t="b">
        <v>0</v>
      </c>
      <c r="G77" s="90" t="b">
        <v>0</v>
      </c>
      <c r="H77" s="90" t="b">
        <v>0</v>
      </c>
      <c r="I77" s="90" t="b">
        <v>0</v>
      </c>
      <c r="J77" s="90" t="b">
        <v>0</v>
      </c>
      <c r="K77" s="90" t="b">
        <v>0</v>
      </c>
      <c r="L77" s="90" t="b">
        <v>0</v>
      </c>
      <c r="M77" s="90" t="b">
        <v>0</v>
      </c>
      <c r="N77" s="90" t="b">
        <v>0</v>
      </c>
      <c r="O77" s="90" t="b">
        <v>0</v>
      </c>
      <c r="P77" s="90" t="b">
        <v>0</v>
      </c>
      <c r="Q77" s="90" t="b">
        <v>0</v>
      </c>
      <c r="R77" s="90" t="b">
        <v>0</v>
      </c>
      <c r="S77" s="90" t="b">
        <v>0</v>
      </c>
      <c r="T77" s="36">
        <f t="shared" si="1"/>
        <v>0</v>
      </c>
      <c r="U77" s="36">
        <f t="shared" si="2"/>
        <v>14</v>
      </c>
      <c r="V77" s="91"/>
      <c r="W77" s="92">
        <f t="shared" si="10"/>
        <v>119000</v>
      </c>
      <c r="X77" s="36" t="s">
        <v>20</v>
      </c>
    </row>
    <row r="78">
      <c r="A78" s="47">
        <v>73.0</v>
      </c>
      <c r="B78" s="37" t="s">
        <v>187</v>
      </c>
      <c r="C78" s="84" t="s">
        <v>171</v>
      </c>
      <c r="D78" s="47" t="s">
        <v>188</v>
      </c>
      <c r="E78" s="90"/>
      <c r="F78" s="90" t="b">
        <v>0</v>
      </c>
      <c r="G78" s="90" t="b">
        <v>0</v>
      </c>
      <c r="H78" s="90" t="b">
        <v>0</v>
      </c>
      <c r="I78" s="90" t="b">
        <v>0</v>
      </c>
      <c r="J78" s="90" t="b">
        <v>0</v>
      </c>
      <c r="K78" s="90" t="b">
        <v>0</v>
      </c>
      <c r="L78" s="90" t="b">
        <v>0</v>
      </c>
      <c r="M78" s="90" t="b">
        <v>0</v>
      </c>
      <c r="N78" s="90" t="b">
        <v>0</v>
      </c>
      <c r="O78" s="90" t="b">
        <v>0</v>
      </c>
      <c r="P78" s="90" t="b">
        <v>0</v>
      </c>
      <c r="Q78" s="90" t="b">
        <v>0</v>
      </c>
      <c r="R78" s="90" t="b">
        <v>0</v>
      </c>
      <c r="S78" s="90" t="b">
        <v>0</v>
      </c>
      <c r="T78" s="36">
        <f t="shared" si="1"/>
        <v>0</v>
      </c>
      <c r="U78" s="36">
        <f t="shared" si="2"/>
        <v>14</v>
      </c>
      <c r="V78" s="91"/>
      <c r="W78" s="92">
        <f t="shared" si="10"/>
        <v>119000</v>
      </c>
      <c r="X78" s="36" t="s">
        <v>20</v>
      </c>
    </row>
    <row r="79">
      <c r="A79" s="47">
        <v>74.0</v>
      </c>
      <c r="B79" s="46" t="s">
        <v>189</v>
      </c>
      <c r="C79" s="44" t="s">
        <v>171</v>
      </c>
      <c r="D79" s="47" t="s">
        <v>190</v>
      </c>
      <c r="E79" s="90"/>
      <c r="F79" s="90" t="b">
        <v>0</v>
      </c>
      <c r="G79" s="90" t="b">
        <v>0</v>
      </c>
      <c r="H79" s="90" t="b">
        <v>0</v>
      </c>
      <c r="I79" s="90" t="b">
        <v>0</v>
      </c>
      <c r="J79" s="90" t="b">
        <v>0</v>
      </c>
      <c r="K79" s="90" t="b">
        <v>0</v>
      </c>
      <c r="L79" s="90" t="b">
        <v>0</v>
      </c>
      <c r="M79" s="90" t="b">
        <v>0</v>
      </c>
      <c r="N79" s="90" t="b">
        <v>0</v>
      </c>
      <c r="O79" s="90" t="b">
        <v>0</v>
      </c>
      <c r="P79" s="90" t="b">
        <v>0</v>
      </c>
      <c r="Q79" s="90" t="b">
        <v>0</v>
      </c>
      <c r="R79" s="90" t="b">
        <v>0</v>
      </c>
      <c r="S79" s="90" t="b">
        <v>0</v>
      </c>
      <c r="T79" s="36">
        <f t="shared" si="1"/>
        <v>0</v>
      </c>
      <c r="U79" s="36">
        <f t="shared" si="2"/>
        <v>14</v>
      </c>
      <c r="V79" s="91"/>
      <c r="W79" s="92">
        <f t="shared" si="10"/>
        <v>119000</v>
      </c>
      <c r="X79" s="36" t="s">
        <v>20</v>
      </c>
    </row>
    <row r="80">
      <c r="A80" s="47">
        <v>75.0</v>
      </c>
      <c r="B80" s="37" t="s">
        <v>191</v>
      </c>
      <c r="C80" s="84" t="s">
        <v>192</v>
      </c>
      <c r="D80" s="47" t="s">
        <v>193</v>
      </c>
      <c r="E80" s="90"/>
      <c r="F80" s="90" t="b">
        <v>0</v>
      </c>
      <c r="G80" s="90" t="b">
        <v>0</v>
      </c>
      <c r="H80" s="90" t="b">
        <v>0</v>
      </c>
      <c r="I80" s="90" t="b">
        <v>0</v>
      </c>
      <c r="J80" s="90" t="b">
        <v>0</v>
      </c>
      <c r="K80" s="90" t="b">
        <v>0</v>
      </c>
      <c r="L80" s="90" t="b">
        <v>0</v>
      </c>
      <c r="M80" s="90" t="b">
        <v>0</v>
      </c>
      <c r="N80" s="90" t="b">
        <v>0</v>
      </c>
      <c r="O80" s="90" t="b">
        <v>0</v>
      </c>
      <c r="P80" s="90" t="b">
        <v>0</v>
      </c>
      <c r="Q80" s="90" t="b">
        <v>0</v>
      </c>
      <c r="R80" s="90" t="b">
        <v>0</v>
      </c>
      <c r="S80" s="90" t="b">
        <v>0</v>
      </c>
      <c r="T80" s="36">
        <f t="shared" si="1"/>
        <v>0</v>
      </c>
      <c r="U80" s="36">
        <f t="shared" si="2"/>
        <v>14</v>
      </c>
      <c r="V80" s="91"/>
      <c r="W80" s="92">
        <f t="shared" si="10"/>
        <v>119000</v>
      </c>
      <c r="X80" s="36" t="s">
        <v>20</v>
      </c>
    </row>
    <row r="81">
      <c r="A81" s="47">
        <v>76.0</v>
      </c>
      <c r="B81" s="31" t="s">
        <v>194</v>
      </c>
      <c r="C81" s="85" t="s">
        <v>192</v>
      </c>
      <c r="D81" s="86" t="s">
        <v>195</v>
      </c>
      <c r="E81" s="86" t="s">
        <v>32</v>
      </c>
      <c r="F81" s="87" t="b">
        <v>0</v>
      </c>
      <c r="G81" s="87" t="b">
        <v>0</v>
      </c>
      <c r="H81" s="87" t="b">
        <v>0</v>
      </c>
      <c r="I81" s="87" t="b">
        <v>0</v>
      </c>
      <c r="J81" s="87" t="b">
        <v>0</v>
      </c>
      <c r="K81" s="87" t="b">
        <v>0</v>
      </c>
      <c r="L81" s="87" t="b">
        <v>0</v>
      </c>
      <c r="M81" s="87" t="b">
        <v>0</v>
      </c>
      <c r="N81" s="87" t="b">
        <v>0</v>
      </c>
      <c r="O81" s="87" t="b">
        <v>0</v>
      </c>
      <c r="P81" s="87" t="b">
        <v>0</v>
      </c>
      <c r="Q81" s="87" t="b">
        <v>0</v>
      </c>
      <c r="R81" s="87" t="b">
        <v>0</v>
      </c>
      <c r="S81" s="87" t="b">
        <v>0</v>
      </c>
      <c r="T81" s="88">
        <f t="shared" si="1"/>
        <v>0</v>
      </c>
      <c r="U81" s="88">
        <f t="shared" si="2"/>
        <v>14</v>
      </c>
      <c r="V81" s="88" t="s">
        <v>17</v>
      </c>
      <c r="W81" s="89">
        <f>sum(U81*8500)</f>
        <v>119000</v>
      </c>
      <c r="X81" s="36" t="s">
        <v>17</v>
      </c>
    </row>
    <row r="82">
      <c r="A82" s="47">
        <v>77.0</v>
      </c>
      <c r="B82" s="37" t="s">
        <v>196</v>
      </c>
      <c r="C82" s="84" t="s">
        <v>192</v>
      </c>
      <c r="D82" s="47" t="s">
        <v>197</v>
      </c>
      <c r="E82" s="90"/>
      <c r="F82" s="90" t="b">
        <v>0</v>
      </c>
      <c r="G82" s="90" t="b">
        <v>0</v>
      </c>
      <c r="H82" s="90" t="b">
        <v>0</v>
      </c>
      <c r="I82" s="90" t="b">
        <v>0</v>
      </c>
      <c r="J82" s="90" t="b">
        <v>0</v>
      </c>
      <c r="K82" s="90" t="b">
        <v>0</v>
      </c>
      <c r="L82" s="90" t="b">
        <v>0</v>
      </c>
      <c r="M82" s="90" t="b">
        <v>0</v>
      </c>
      <c r="N82" s="90" t="b">
        <v>0</v>
      </c>
      <c r="O82" s="90" t="b">
        <v>0</v>
      </c>
      <c r="P82" s="90" t="b">
        <v>0</v>
      </c>
      <c r="Q82" s="90" t="b">
        <v>0</v>
      </c>
      <c r="R82" s="90" t="b">
        <v>0</v>
      </c>
      <c r="S82" s="90" t="b">
        <v>0</v>
      </c>
      <c r="T82" s="36">
        <f t="shared" si="1"/>
        <v>0</v>
      </c>
      <c r="U82" s="36">
        <f t="shared" si="2"/>
        <v>14</v>
      </c>
      <c r="V82" s="91"/>
      <c r="W82" s="92">
        <f>U82*8500</f>
        <v>119000</v>
      </c>
      <c r="X82" s="36" t="s">
        <v>20</v>
      </c>
    </row>
    <row r="83">
      <c r="A83" s="47">
        <v>78.0</v>
      </c>
      <c r="B83" s="31" t="s">
        <v>198</v>
      </c>
      <c r="C83" s="85" t="s">
        <v>192</v>
      </c>
      <c r="D83" s="86" t="s">
        <v>199</v>
      </c>
      <c r="E83" s="87"/>
      <c r="F83" s="87" t="b">
        <v>0</v>
      </c>
      <c r="G83" s="87" t="b">
        <v>0</v>
      </c>
      <c r="H83" s="87" t="b">
        <v>0</v>
      </c>
      <c r="I83" s="87" t="b">
        <v>0</v>
      </c>
      <c r="J83" s="87" t="b">
        <v>0</v>
      </c>
      <c r="K83" s="87" t="b">
        <v>0</v>
      </c>
      <c r="L83" s="87" t="b">
        <v>0</v>
      </c>
      <c r="M83" s="87" t="b">
        <v>0</v>
      </c>
      <c r="N83" s="87" t="b">
        <v>0</v>
      </c>
      <c r="O83" s="87" t="b">
        <v>0</v>
      </c>
      <c r="P83" s="87" t="b">
        <v>0</v>
      </c>
      <c r="Q83" s="87" t="b">
        <v>0</v>
      </c>
      <c r="R83" s="87" t="b">
        <v>0</v>
      </c>
      <c r="S83" s="87" t="b">
        <v>0</v>
      </c>
      <c r="T83" s="88">
        <f t="shared" si="1"/>
        <v>0</v>
      </c>
      <c r="U83" s="88">
        <f t="shared" si="2"/>
        <v>14</v>
      </c>
      <c r="V83" s="88" t="s">
        <v>17</v>
      </c>
      <c r="W83" s="89">
        <f>sum(U83*8500)</f>
        <v>119000</v>
      </c>
      <c r="X83" s="36" t="s">
        <v>17</v>
      </c>
    </row>
    <row r="84">
      <c r="A84" s="47">
        <v>79.0</v>
      </c>
      <c r="B84" s="37" t="s">
        <v>200</v>
      </c>
      <c r="C84" s="84" t="s">
        <v>201</v>
      </c>
      <c r="D84" s="47" t="s">
        <v>202</v>
      </c>
      <c r="E84" s="90"/>
      <c r="F84" s="90" t="b">
        <v>0</v>
      </c>
      <c r="G84" s="90" t="b">
        <v>0</v>
      </c>
      <c r="H84" s="90" t="b">
        <v>0</v>
      </c>
      <c r="I84" s="90" t="b">
        <v>0</v>
      </c>
      <c r="J84" s="90" t="b">
        <v>0</v>
      </c>
      <c r="K84" s="90" t="b">
        <v>0</v>
      </c>
      <c r="L84" s="90" t="b">
        <v>0</v>
      </c>
      <c r="M84" s="90" t="b">
        <v>0</v>
      </c>
      <c r="N84" s="90" t="b">
        <v>0</v>
      </c>
      <c r="O84" s="90" t="b">
        <v>0</v>
      </c>
      <c r="P84" s="90" t="b">
        <v>0</v>
      </c>
      <c r="Q84" s="90" t="b">
        <v>0</v>
      </c>
      <c r="R84" s="90" t="b">
        <v>0</v>
      </c>
      <c r="S84" s="90" t="b">
        <v>0</v>
      </c>
      <c r="T84" s="36">
        <f t="shared" si="1"/>
        <v>0</v>
      </c>
      <c r="U84" s="36">
        <f t="shared" si="2"/>
        <v>14</v>
      </c>
      <c r="V84" s="91"/>
      <c r="W84" s="92">
        <f t="shared" ref="W84:W85" si="11">U84*8500</f>
        <v>119000</v>
      </c>
      <c r="X84" s="36" t="s">
        <v>20</v>
      </c>
    </row>
    <row r="85">
      <c r="A85" s="47">
        <v>80.0</v>
      </c>
      <c r="B85" s="37" t="s">
        <v>203</v>
      </c>
      <c r="C85" s="84" t="s">
        <v>201</v>
      </c>
      <c r="D85" s="47" t="s">
        <v>204</v>
      </c>
      <c r="E85" s="90"/>
      <c r="F85" s="90" t="b">
        <v>0</v>
      </c>
      <c r="G85" s="90" t="b">
        <v>0</v>
      </c>
      <c r="H85" s="90" t="b">
        <v>0</v>
      </c>
      <c r="I85" s="90" t="b">
        <v>0</v>
      </c>
      <c r="J85" s="90" t="b">
        <v>0</v>
      </c>
      <c r="K85" s="90" t="b">
        <v>0</v>
      </c>
      <c r="L85" s="90" t="b">
        <v>0</v>
      </c>
      <c r="M85" s="90" t="b">
        <v>0</v>
      </c>
      <c r="N85" s="90" t="b">
        <v>0</v>
      </c>
      <c r="O85" s="90" t="b">
        <v>0</v>
      </c>
      <c r="P85" s="90" t="b">
        <v>0</v>
      </c>
      <c r="Q85" s="90" t="b">
        <v>0</v>
      </c>
      <c r="R85" s="90" t="b">
        <v>0</v>
      </c>
      <c r="S85" s="90" t="b">
        <v>0</v>
      </c>
      <c r="T85" s="36">
        <f t="shared" si="1"/>
        <v>0</v>
      </c>
      <c r="U85" s="36">
        <f t="shared" si="2"/>
        <v>14</v>
      </c>
      <c r="V85" s="91"/>
      <c r="W85" s="92">
        <f t="shared" si="11"/>
        <v>119000</v>
      </c>
      <c r="X85" s="36" t="s">
        <v>20</v>
      </c>
    </row>
    <row r="86">
      <c r="A86" s="47">
        <v>81.0</v>
      </c>
      <c r="B86" s="31" t="s">
        <v>207</v>
      </c>
      <c r="C86" s="85" t="s">
        <v>201</v>
      </c>
      <c r="D86" s="86" t="s">
        <v>208</v>
      </c>
      <c r="E86" s="87"/>
      <c r="F86" s="87" t="b">
        <v>0</v>
      </c>
      <c r="G86" s="87" t="b">
        <v>0</v>
      </c>
      <c r="H86" s="87" t="b">
        <v>0</v>
      </c>
      <c r="I86" s="87" t="b">
        <v>0</v>
      </c>
      <c r="J86" s="87" t="b">
        <v>0</v>
      </c>
      <c r="K86" s="87" t="b">
        <v>0</v>
      </c>
      <c r="L86" s="87" t="b">
        <v>0</v>
      </c>
      <c r="M86" s="87" t="b">
        <v>0</v>
      </c>
      <c r="N86" s="87" t="b">
        <v>0</v>
      </c>
      <c r="O86" s="87" t="b">
        <v>0</v>
      </c>
      <c r="P86" s="87" t="b">
        <v>0</v>
      </c>
      <c r="Q86" s="87" t="b">
        <v>0</v>
      </c>
      <c r="R86" s="87" t="b">
        <v>0</v>
      </c>
      <c r="S86" s="87" t="b">
        <v>0</v>
      </c>
      <c r="T86" s="88">
        <f t="shared" si="1"/>
        <v>0</v>
      </c>
      <c r="U86" s="88">
        <f t="shared" si="2"/>
        <v>14</v>
      </c>
      <c r="V86" s="88" t="s">
        <v>17</v>
      </c>
      <c r="W86" s="89">
        <f t="shared" ref="W86:W87" si="12">sum(U86*8500)</f>
        <v>119000</v>
      </c>
      <c r="X86" s="36" t="s">
        <v>17</v>
      </c>
    </row>
    <row r="87">
      <c r="A87" s="47">
        <v>82.0</v>
      </c>
      <c r="B87" s="31" t="s">
        <v>209</v>
      </c>
      <c r="C87" s="85" t="s">
        <v>210</v>
      </c>
      <c r="D87" s="86" t="s">
        <v>211</v>
      </c>
      <c r="E87" s="87"/>
      <c r="F87" s="87" t="b">
        <v>0</v>
      </c>
      <c r="G87" s="87" t="b">
        <v>0</v>
      </c>
      <c r="H87" s="87" t="b">
        <v>0</v>
      </c>
      <c r="I87" s="87" t="b">
        <v>0</v>
      </c>
      <c r="J87" s="87" t="b">
        <v>0</v>
      </c>
      <c r="K87" s="87" t="b">
        <v>0</v>
      </c>
      <c r="L87" s="87" t="b">
        <v>0</v>
      </c>
      <c r="M87" s="87" t="b">
        <v>0</v>
      </c>
      <c r="N87" s="87" t="b">
        <v>0</v>
      </c>
      <c r="O87" s="87" t="b">
        <v>0</v>
      </c>
      <c r="P87" s="87" t="b">
        <v>0</v>
      </c>
      <c r="Q87" s="87" t="b">
        <v>0</v>
      </c>
      <c r="R87" s="87" t="b">
        <v>0</v>
      </c>
      <c r="S87" s="87" t="b">
        <v>0</v>
      </c>
      <c r="T87" s="88">
        <f t="shared" si="1"/>
        <v>0</v>
      </c>
      <c r="U87" s="88">
        <f t="shared" si="2"/>
        <v>14</v>
      </c>
      <c r="V87" s="88" t="s">
        <v>17</v>
      </c>
      <c r="W87" s="89">
        <f t="shared" si="12"/>
        <v>119000</v>
      </c>
      <c r="X87" s="36" t="s">
        <v>17</v>
      </c>
    </row>
    <row r="88">
      <c r="A88" s="47">
        <v>83.0</v>
      </c>
      <c r="B88" s="37" t="s">
        <v>212</v>
      </c>
      <c r="C88" s="84" t="s">
        <v>210</v>
      </c>
      <c r="D88" s="47" t="s">
        <v>213</v>
      </c>
      <c r="E88" s="90"/>
      <c r="F88" s="90" t="b">
        <v>0</v>
      </c>
      <c r="G88" s="90" t="b">
        <v>0</v>
      </c>
      <c r="H88" s="90" t="b">
        <v>0</v>
      </c>
      <c r="I88" s="90" t="b">
        <v>0</v>
      </c>
      <c r="J88" s="90" t="b">
        <v>0</v>
      </c>
      <c r="K88" s="90" t="b">
        <v>0</v>
      </c>
      <c r="L88" s="90" t="b">
        <v>0</v>
      </c>
      <c r="M88" s="90" t="b">
        <v>0</v>
      </c>
      <c r="N88" s="90" t="b">
        <v>0</v>
      </c>
      <c r="O88" s="90" t="b">
        <v>0</v>
      </c>
      <c r="P88" s="90" t="b">
        <v>0</v>
      </c>
      <c r="Q88" s="90" t="b">
        <v>0</v>
      </c>
      <c r="R88" s="90" t="b">
        <v>0</v>
      </c>
      <c r="S88" s="90" t="b">
        <v>0</v>
      </c>
      <c r="T88" s="36">
        <f t="shared" si="1"/>
        <v>0</v>
      </c>
      <c r="U88" s="36">
        <f t="shared" si="2"/>
        <v>14</v>
      </c>
      <c r="V88" s="91"/>
      <c r="W88" s="92">
        <f t="shared" ref="W88:W89" si="13">U88*8500</f>
        <v>119000</v>
      </c>
      <c r="X88" s="36" t="s">
        <v>20</v>
      </c>
    </row>
    <row r="89">
      <c r="A89" s="47">
        <v>84.0</v>
      </c>
      <c r="B89" s="37" t="s">
        <v>214</v>
      </c>
      <c r="C89" s="84" t="s">
        <v>215</v>
      </c>
      <c r="D89" s="47" t="s">
        <v>216</v>
      </c>
      <c r="E89" s="90"/>
      <c r="F89" s="90" t="b">
        <v>0</v>
      </c>
      <c r="G89" s="90" t="b">
        <v>0</v>
      </c>
      <c r="H89" s="90" t="b">
        <v>0</v>
      </c>
      <c r="I89" s="90" t="b">
        <v>0</v>
      </c>
      <c r="J89" s="90" t="b">
        <v>0</v>
      </c>
      <c r="K89" s="90" t="b">
        <v>0</v>
      </c>
      <c r="L89" s="90" t="b">
        <v>0</v>
      </c>
      <c r="M89" s="90" t="b">
        <v>0</v>
      </c>
      <c r="N89" s="90" t="b">
        <v>0</v>
      </c>
      <c r="O89" s="90" t="b">
        <v>0</v>
      </c>
      <c r="P89" s="90" t="b">
        <v>0</v>
      </c>
      <c r="Q89" s="90" t="b">
        <v>0</v>
      </c>
      <c r="R89" s="90" t="b">
        <v>0</v>
      </c>
      <c r="S89" s="90" t="b">
        <v>0</v>
      </c>
      <c r="T89" s="36">
        <f t="shared" si="1"/>
        <v>0</v>
      </c>
      <c r="U89" s="36">
        <f t="shared" si="2"/>
        <v>14</v>
      </c>
      <c r="V89" s="91"/>
      <c r="W89" s="92">
        <f t="shared" si="13"/>
        <v>119000</v>
      </c>
      <c r="X89" s="36" t="s">
        <v>20</v>
      </c>
    </row>
    <row r="90">
      <c r="A90" s="47">
        <v>85.0</v>
      </c>
      <c r="B90" s="31" t="s">
        <v>217</v>
      </c>
      <c r="C90" s="85" t="s">
        <v>215</v>
      </c>
      <c r="D90" s="86" t="s">
        <v>218</v>
      </c>
      <c r="E90" s="87"/>
      <c r="F90" s="87" t="b">
        <v>0</v>
      </c>
      <c r="G90" s="87" t="b">
        <v>0</v>
      </c>
      <c r="H90" s="87" t="b">
        <v>0</v>
      </c>
      <c r="I90" s="87" t="b">
        <v>0</v>
      </c>
      <c r="J90" s="87" t="b">
        <v>0</v>
      </c>
      <c r="K90" s="87" t="b">
        <v>0</v>
      </c>
      <c r="L90" s="87" t="b">
        <v>0</v>
      </c>
      <c r="M90" s="87" t="b">
        <v>0</v>
      </c>
      <c r="N90" s="87" t="b">
        <v>0</v>
      </c>
      <c r="O90" s="87" t="b">
        <v>0</v>
      </c>
      <c r="P90" s="87" t="b">
        <v>0</v>
      </c>
      <c r="Q90" s="87" t="b">
        <v>0</v>
      </c>
      <c r="R90" s="87" t="b">
        <v>0</v>
      </c>
      <c r="S90" s="87" t="b">
        <v>0</v>
      </c>
      <c r="T90" s="88">
        <f t="shared" si="1"/>
        <v>0</v>
      </c>
      <c r="U90" s="88">
        <f t="shared" si="2"/>
        <v>14</v>
      </c>
      <c r="V90" s="88" t="s">
        <v>17</v>
      </c>
      <c r="W90" s="89">
        <f>sum(U90*8500)</f>
        <v>119000</v>
      </c>
      <c r="X90" s="36" t="s">
        <v>17</v>
      </c>
    </row>
    <row r="91">
      <c r="A91" s="47">
        <v>86.0</v>
      </c>
      <c r="B91" s="37" t="s">
        <v>219</v>
      </c>
      <c r="C91" s="84" t="s">
        <v>215</v>
      </c>
      <c r="D91" s="47" t="s">
        <v>220</v>
      </c>
      <c r="E91" s="90"/>
      <c r="F91" s="90" t="b">
        <v>0</v>
      </c>
      <c r="G91" s="90" t="b">
        <v>0</v>
      </c>
      <c r="H91" s="90" t="b">
        <v>0</v>
      </c>
      <c r="I91" s="90" t="b">
        <v>0</v>
      </c>
      <c r="J91" s="90" t="b">
        <v>0</v>
      </c>
      <c r="K91" s="90" t="b">
        <v>0</v>
      </c>
      <c r="L91" s="90" t="b">
        <v>0</v>
      </c>
      <c r="M91" s="90" t="b">
        <v>0</v>
      </c>
      <c r="N91" s="90" t="b">
        <v>0</v>
      </c>
      <c r="O91" s="90" t="b">
        <v>0</v>
      </c>
      <c r="P91" s="90" t="b">
        <v>0</v>
      </c>
      <c r="Q91" s="90" t="b">
        <v>0</v>
      </c>
      <c r="R91" s="90" t="b">
        <v>0</v>
      </c>
      <c r="S91" s="90" t="b">
        <v>0</v>
      </c>
      <c r="T91" s="36">
        <f t="shared" si="1"/>
        <v>0</v>
      </c>
      <c r="U91" s="36">
        <f t="shared" si="2"/>
        <v>14</v>
      </c>
      <c r="V91" s="91"/>
      <c r="W91" s="92">
        <f>U91*8500</f>
        <v>119000</v>
      </c>
      <c r="X91" s="36" t="s">
        <v>20</v>
      </c>
    </row>
    <row r="92">
      <c r="A92" s="47">
        <v>87.0</v>
      </c>
      <c r="B92" s="31" t="s">
        <v>221</v>
      </c>
      <c r="C92" s="85" t="s">
        <v>222</v>
      </c>
      <c r="D92" s="86" t="s">
        <v>223</v>
      </c>
      <c r="E92" s="87"/>
      <c r="F92" s="87" t="b">
        <v>0</v>
      </c>
      <c r="G92" s="87" t="b">
        <v>0</v>
      </c>
      <c r="H92" s="87" t="b">
        <v>0</v>
      </c>
      <c r="I92" s="87" t="b">
        <v>0</v>
      </c>
      <c r="J92" s="87" t="b">
        <v>0</v>
      </c>
      <c r="K92" s="87" t="b">
        <v>0</v>
      </c>
      <c r="L92" s="87" t="b">
        <v>0</v>
      </c>
      <c r="M92" s="87" t="b">
        <v>0</v>
      </c>
      <c r="N92" s="87" t="b">
        <v>0</v>
      </c>
      <c r="O92" s="87" t="b">
        <v>0</v>
      </c>
      <c r="P92" s="87" t="b">
        <v>0</v>
      </c>
      <c r="Q92" s="87" t="b">
        <v>0</v>
      </c>
      <c r="R92" s="87" t="b">
        <v>0</v>
      </c>
      <c r="S92" s="87" t="b">
        <v>0</v>
      </c>
      <c r="T92" s="88">
        <f t="shared" si="1"/>
        <v>0</v>
      </c>
      <c r="U92" s="88">
        <f t="shared" si="2"/>
        <v>14</v>
      </c>
      <c r="V92" s="88" t="s">
        <v>17</v>
      </c>
      <c r="W92" s="89">
        <f>sum(U92*8500)</f>
        <v>119000</v>
      </c>
      <c r="X92" s="36" t="s">
        <v>17</v>
      </c>
    </row>
    <row r="93">
      <c r="A93" s="47">
        <v>88.0</v>
      </c>
      <c r="B93" s="37" t="s">
        <v>224</v>
      </c>
      <c r="C93" s="84" t="s">
        <v>222</v>
      </c>
      <c r="D93" s="47" t="s">
        <v>260</v>
      </c>
      <c r="E93" s="90"/>
      <c r="F93" s="90" t="b">
        <v>0</v>
      </c>
      <c r="G93" s="90" t="b">
        <v>0</v>
      </c>
      <c r="H93" s="90" t="b">
        <v>0</v>
      </c>
      <c r="I93" s="90" t="b">
        <v>0</v>
      </c>
      <c r="J93" s="90" t="b">
        <v>0</v>
      </c>
      <c r="K93" s="90" t="b">
        <v>0</v>
      </c>
      <c r="L93" s="90" t="b">
        <v>0</v>
      </c>
      <c r="M93" s="90" t="b">
        <v>0</v>
      </c>
      <c r="N93" s="90" t="b">
        <v>0</v>
      </c>
      <c r="O93" s="90" t="b">
        <v>0</v>
      </c>
      <c r="P93" s="90" t="b">
        <v>0</v>
      </c>
      <c r="Q93" s="90" t="b">
        <v>0</v>
      </c>
      <c r="R93" s="90" t="b">
        <v>0</v>
      </c>
      <c r="S93" s="90" t="b">
        <v>0</v>
      </c>
      <c r="T93" s="36">
        <f t="shared" si="1"/>
        <v>0</v>
      </c>
      <c r="U93" s="36">
        <f t="shared" si="2"/>
        <v>14</v>
      </c>
      <c r="V93" s="91"/>
      <c r="W93" s="92">
        <f t="shared" ref="W93:W94" si="14">U93*8500</f>
        <v>119000</v>
      </c>
      <c r="X93" s="36" t="s">
        <v>20</v>
      </c>
    </row>
    <row r="94">
      <c r="A94" s="47">
        <v>89.0</v>
      </c>
      <c r="B94" s="37" t="s">
        <v>226</v>
      </c>
      <c r="C94" s="84" t="s">
        <v>227</v>
      </c>
      <c r="D94" s="47" t="s">
        <v>228</v>
      </c>
      <c r="E94" s="90"/>
      <c r="F94" s="90" t="b">
        <v>0</v>
      </c>
      <c r="G94" s="90" t="b">
        <v>0</v>
      </c>
      <c r="H94" s="90" t="b">
        <v>0</v>
      </c>
      <c r="I94" s="90" t="b">
        <v>0</v>
      </c>
      <c r="J94" s="90" t="b">
        <v>0</v>
      </c>
      <c r="K94" s="90" t="b">
        <v>0</v>
      </c>
      <c r="L94" s="90" t="b">
        <v>0</v>
      </c>
      <c r="M94" s="90" t="b">
        <v>0</v>
      </c>
      <c r="N94" s="90" t="b">
        <v>0</v>
      </c>
      <c r="O94" s="90" t="b">
        <v>0</v>
      </c>
      <c r="P94" s="90" t="b">
        <v>0</v>
      </c>
      <c r="Q94" s="90" t="b">
        <v>0</v>
      </c>
      <c r="R94" s="90" t="b">
        <v>0</v>
      </c>
      <c r="S94" s="90" t="b">
        <v>0</v>
      </c>
      <c r="T94" s="36">
        <f t="shared" si="1"/>
        <v>0</v>
      </c>
      <c r="U94" s="36">
        <f t="shared" si="2"/>
        <v>14</v>
      </c>
      <c r="V94" s="91"/>
      <c r="W94" s="92">
        <f t="shared" si="14"/>
        <v>119000</v>
      </c>
      <c r="X94" s="36" t="s">
        <v>20</v>
      </c>
    </row>
    <row r="95">
      <c r="A95" s="47">
        <v>90.0</v>
      </c>
      <c r="B95" s="31" t="s">
        <v>229</v>
      </c>
      <c r="C95" s="85" t="s">
        <v>227</v>
      </c>
      <c r="D95" s="86" t="s">
        <v>230</v>
      </c>
      <c r="E95" s="87"/>
      <c r="F95" s="87" t="b">
        <v>0</v>
      </c>
      <c r="G95" s="87" t="b">
        <v>0</v>
      </c>
      <c r="H95" s="87" t="b">
        <v>0</v>
      </c>
      <c r="I95" s="87" t="b">
        <v>0</v>
      </c>
      <c r="J95" s="87" t="b">
        <v>0</v>
      </c>
      <c r="K95" s="87" t="b">
        <v>0</v>
      </c>
      <c r="L95" s="87" t="b">
        <v>0</v>
      </c>
      <c r="M95" s="87" t="b">
        <v>0</v>
      </c>
      <c r="N95" s="87" t="b">
        <v>0</v>
      </c>
      <c r="O95" s="87" t="b">
        <v>0</v>
      </c>
      <c r="P95" s="87" t="b">
        <v>0</v>
      </c>
      <c r="Q95" s="87" t="b">
        <v>0</v>
      </c>
      <c r="R95" s="87" t="b">
        <v>0</v>
      </c>
      <c r="S95" s="87" t="b">
        <v>0</v>
      </c>
      <c r="T95" s="88">
        <f t="shared" si="1"/>
        <v>0</v>
      </c>
      <c r="U95" s="88">
        <f t="shared" si="2"/>
        <v>14</v>
      </c>
      <c r="V95" s="88" t="s">
        <v>17</v>
      </c>
      <c r="W95" s="89">
        <f>sum(U95*8500)</f>
        <v>119000</v>
      </c>
      <c r="X95" s="36" t="s">
        <v>17</v>
      </c>
    </row>
    <row r="96">
      <c r="A96" s="47">
        <v>91.0</v>
      </c>
      <c r="B96" s="37" t="s">
        <v>231</v>
      </c>
      <c r="C96" s="84" t="s">
        <v>227</v>
      </c>
      <c r="D96" s="47" t="s">
        <v>232</v>
      </c>
      <c r="E96" s="90"/>
      <c r="F96" s="90" t="b">
        <v>0</v>
      </c>
      <c r="G96" s="90" t="b">
        <v>0</v>
      </c>
      <c r="H96" s="90" t="b">
        <v>0</v>
      </c>
      <c r="I96" s="90" t="b">
        <v>0</v>
      </c>
      <c r="J96" s="90" t="b">
        <v>0</v>
      </c>
      <c r="K96" s="90" t="b">
        <v>0</v>
      </c>
      <c r="L96" s="90" t="b">
        <v>0</v>
      </c>
      <c r="M96" s="90" t="b">
        <v>0</v>
      </c>
      <c r="N96" s="90" t="b">
        <v>0</v>
      </c>
      <c r="O96" s="90" t="b">
        <v>0</v>
      </c>
      <c r="P96" s="90" t="b">
        <v>0</v>
      </c>
      <c r="Q96" s="90" t="b">
        <v>0</v>
      </c>
      <c r="R96" s="90" t="b">
        <v>0</v>
      </c>
      <c r="S96" s="90" t="b">
        <v>0</v>
      </c>
      <c r="T96" s="36">
        <f t="shared" si="1"/>
        <v>0</v>
      </c>
      <c r="U96" s="36">
        <f t="shared" si="2"/>
        <v>14</v>
      </c>
      <c r="V96" s="91"/>
      <c r="W96" s="92">
        <f t="shared" ref="W96:W98" si="15">U96*8500</f>
        <v>119000</v>
      </c>
      <c r="X96" s="36" t="s">
        <v>20</v>
      </c>
    </row>
    <row r="97">
      <c r="A97" s="47">
        <v>92.0</v>
      </c>
      <c r="B97" s="37" t="s">
        <v>233</v>
      </c>
      <c r="C97" s="84" t="s">
        <v>227</v>
      </c>
      <c r="D97" s="47" t="s">
        <v>234</v>
      </c>
      <c r="E97" s="90"/>
      <c r="F97" s="90" t="b">
        <v>0</v>
      </c>
      <c r="G97" s="90" t="b">
        <v>0</v>
      </c>
      <c r="H97" s="90" t="b">
        <v>0</v>
      </c>
      <c r="I97" s="90" t="b">
        <v>0</v>
      </c>
      <c r="J97" s="90" t="b">
        <v>0</v>
      </c>
      <c r="K97" s="90" t="b">
        <v>0</v>
      </c>
      <c r="L97" s="90" t="b">
        <v>0</v>
      </c>
      <c r="M97" s="90" t="b">
        <v>0</v>
      </c>
      <c r="N97" s="90" t="b">
        <v>0</v>
      </c>
      <c r="O97" s="90" t="b">
        <v>0</v>
      </c>
      <c r="P97" s="90" t="b">
        <v>0</v>
      </c>
      <c r="Q97" s="90" t="b">
        <v>0</v>
      </c>
      <c r="R97" s="90" t="b">
        <v>0</v>
      </c>
      <c r="S97" s="90" t="b">
        <v>0</v>
      </c>
      <c r="T97" s="36">
        <f t="shared" si="1"/>
        <v>0</v>
      </c>
      <c r="U97" s="36">
        <f t="shared" si="2"/>
        <v>14</v>
      </c>
      <c r="V97" s="91"/>
      <c r="W97" s="92">
        <f t="shared" si="15"/>
        <v>119000</v>
      </c>
      <c r="X97" s="36" t="s">
        <v>20</v>
      </c>
    </row>
    <row r="98">
      <c r="A98" s="47">
        <v>93.0</v>
      </c>
      <c r="B98" s="37" t="s">
        <v>235</v>
      </c>
      <c r="C98" s="84" t="s">
        <v>227</v>
      </c>
      <c r="D98" s="47" t="s">
        <v>236</v>
      </c>
      <c r="E98" s="90"/>
      <c r="F98" s="90" t="b">
        <v>0</v>
      </c>
      <c r="G98" s="90" t="b">
        <v>0</v>
      </c>
      <c r="H98" s="90" t="b">
        <v>0</v>
      </c>
      <c r="I98" s="90" t="b">
        <v>0</v>
      </c>
      <c r="J98" s="90" t="b">
        <v>0</v>
      </c>
      <c r="K98" s="90" t="b">
        <v>0</v>
      </c>
      <c r="L98" s="90" t="b">
        <v>0</v>
      </c>
      <c r="M98" s="90" t="b">
        <v>0</v>
      </c>
      <c r="N98" s="90" t="b">
        <v>0</v>
      </c>
      <c r="O98" s="90" t="b">
        <v>0</v>
      </c>
      <c r="P98" s="90" t="b">
        <v>0</v>
      </c>
      <c r="Q98" s="90" t="b">
        <v>0</v>
      </c>
      <c r="R98" s="90" t="b">
        <v>0</v>
      </c>
      <c r="S98" s="90" t="b">
        <v>0</v>
      </c>
      <c r="T98" s="36">
        <f t="shared" si="1"/>
        <v>0</v>
      </c>
      <c r="U98" s="36">
        <f t="shared" si="2"/>
        <v>14</v>
      </c>
      <c r="V98" s="91"/>
      <c r="W98" s="92">
        <f t="shared" si="15"/>
        <v>119000</v>
      </c>
      <c r="X98" s="36" t="s">
        <v>20</v>
      </c>
    </row>
    <row r="99">
      <c r="T99" s="52" t="s">
        <v>237</v>
      </c>
      <c r="U99" s="4"/>
      <c r="V99" s="5"/>
      <c r="W99" s="100">
        <f>SUM(W2:W98)</f>
        <v>11033000</v>
      </c>
      <c r="X99" s="101"/>
    </row>
    <row r="100">
      <c r="B100" s="45" t="s">
        <v>245</v>
      </c>
      <c r="D100" s="45" t="s">
        <v>261</v>
      </c>
      <c r="V100" s="69"/>
      <c r="X100" s="102"/>
    </row>
    <row r="101">
      <c r="V101" s="69"/>
      <c r="X101" s="102"/>
    </row>
    <row r="102">
      <c r="V102" s="69"/>
      <c r="X102" s="69"/>
    </row>
    <row r="103">
      <c r="V103" s="69"/>
      <c r="X103" s="69"/>
    </row>
    <row r="104">
      <c r="V104" s="69"/>
      <c r="X104" s="69"/>
    </row>
    <row r="105">
      <c r="V105" s="69"/>
      <c r="X105" s="69"/>
    </row>
    <row r="106">
      <c r="V106" s="69"/>
      <c r="X106" s="69"/>
    </row>
    <row r="107">
      <c r="V107" s="69"/>
    </row>
    <row r="108">
      <c r="V108" s="69"/>
    </row>
    <row r="109">
      <c r="V109" s="69"/>
    </row>
    <row r="110">
      <c r="V110" s="69"/>
    </row>
    <row r="111">
      <c r="V111" s="69"/>
    </row>
    <row r="112">
      <c r="V112" s="69"/>
    </row>
    <row r="113">
      <c r="V113" s="69"/>
    </row>
    <row r="114">
      <c r="V114" s="69"/>
    </row>
    <row r="115">
      <c r="V115" s="69"/>
    </row>
    <row r="116">
      <c r="V116" s="69"/>
    </row>
    <row r="117">
      <c r="V117" s="69"/>
    </row>
    <row r="118">
      <c r="V118" s="69"/>
    </row>
    <row r="119">
      <c r="V119" s="69"/>
    </row>
    <row r="120">
      <c r="V120" s="69"/>
    </row>
    <row r="121">
      <c r="V121" s="69"/>
    </row>
    <row r="122">
      <c r="V122" s="69"/>
    </row>
    <row r="123">
      <c r="V123" s="69"/>
    </row>
    <row r="124">
      <c r="V124" s="69"/>
    </row>
    <row r="125">
      <c r="V125" s="69"/>
    </row>
    <row r="126">
      <c r="V126" s="69"/>
    </row>
    <row r="127">
      <c r="V127" s="69"/>
    </row>
    <row r="128">
      <c r="V128" s="69"/>
    </row>
    <row r="129">
      <c r="V129" s="69"/>
    </row>
    <row r="130">
      <c r="V130" s="69"/>
    </row>
    <row r="131">
      <c r="V131" s="69"/>
    </row>
    <row r="132">
      <c r="V132" s="69"/>
    </row>
    <row r="133">
      <c r="V133" s="69"/>
    </row>
    <row r="134">
      <c r="V134" s="69"/>
    </row>
    <row r="135">
      <c r="V135" s="69"/>
    </row>
    <row r="136">
      <c r="V136" s="69"/>
    </row>
    <row r="137">
      <c r="V137" s="69"/>
    </row>
    <row r="138">
      <c r="V138" s="69"/>
    </row>
    <row r="139">
      <c r="V139" s="69"/>
    </row>
    <row r="140">
      <c r="V140" s="69"/>
    </row>
    <row r="141">
      <c r="V141" s="69"/>
    </row>
    <row r="142">
      <c r="V142" s="69"/>
    </row>
    <row r="143">
      <c r="V143" s="69"/>
    </row>
    <row r="144">
      <c r="V144" s="69"/>
    </row>
    <row r="145">
      <c r="V145" s="69"/>
    </row>
    <row r="146">
      <c r="V146" s="69"/>
    </row>
    <row r="147">
      <c r="V147" s="69"/>
    </row>
    <row r="148">
      <c r="V148" s="69"/>
    </row>
    <row r="149">
      <c r="V149" s="69"/>
    </row>
    <row r="150">
      <c r="V150" s="69"/>
    </row>
    <row r="151">
      <c r="V151" s="69"/>
    </row>
    <row r="152">
      <c r="V152" s="69"/>
    </row>
    <row r="153">
      <c r="V153" s="69"/>
    </row>
    <row r="154">
      <c r="V154" s="69"/>
    </row>
    <row r="155">
      <c r="V155" s="69"/>
    </row>
    <row r="156">
      <c r="V156" s="69"/>
    </row>
    <row r="157">
      <c r="V157" s="69"/>
    </row>
    <row r="158">
      <c r="V158" s="69"/>
    </row>
    <row r="159">
      <c r="V159" s="69"/>
    </row>
    <row r="160">
      <c r="V160" s="69"/>
    </row>
    <row r="161">
      <c r="V161" s="69"/>
    </row>
    <row r="162">
      <c r="V162" s="69"/>
    </row>
    <row r="163">
      <c r="V163" s="69"/>
    </row>
    <row r="164">
      <c r="V164" s="69"/>
    </row>
    <row r="165">
      <c r="V165" s="69"/>
    </row>
    <row r="166">
      <c r="V166" s="69"/>
    </row>
    <row r="167">
      <c r="V167" s="69"/>
    </row>
    <row r="168">
      <c r="V168" s="69"/>
    </row>
    <row r="169">
      <c r="V169" s="69"/>
    </row>
    <row r="170">
      <c r="V170" s="69"/>
    </row>
    <row r="171">
      <c r="V171" s="69"/>
    </row>
    <row r="172">
      <c r="V172" s="69"/>
    </row>
    <row r="173">
      <c r="V173" s="69"/>
    </row>
    <row r="174">
      <c r="V174" s="69"/>
    </row>
    <row r="175">
      <c r="V175" s="69"/>
    </row>
    <row r="176">
      <c r="V176" s="69"/>
    </row>
    <row r="177">
      <c r="V177" s="69"/>
    </row>
    <row r="178">
      <c r="V178" s="69"/>
    </row>
    <row r="179">
      <c r="V179" s="69"/>
    </row>
    <row r="180">
      <c r="V180" s="69"/>
    </row>
    <row r="181">
      <c r="V181" s="69"/>
    </row>
    <row r="182">
      <c r="V182" s="69"/>
    </row>
    <row r="183">
      <c r="V183" s="69"/>
    </row>
    <row r="184">
      <c r="V184" s="69"/>
    </row>
    <row r="185">
      <c r="V185" s="69"/>
    </row>
    <row r="186">
      <c r="V186" s="69"/>
    </row>
    <row r="187">
      <c r="V187" s="69"/>
    </row>
    <row r="188">
      <c r="V188" s="69"/>
    </row>
    <row r="189">
      <c r="V189" s="69"/>
    </row>
    <row r="190">
      <c r="V190" s="69"/>
    </row>
    <row r="191">
      <c r="V191" s="69"/>
    </row>
    <row r="192">
      <c r="V192" s="69"/>
    </row>
    <row r="193">
      <c r="V193" s="69"/>
    </row>
    <row r="194">
      <c r="V194" s="69"/>
    </row>
    <row r="195">
      <c r="V195" s="69"/>
    </row>
    <row r="196">
      <c r="V196" s="69"/>
    </row>
    <row r="197">
      <c r="V197" s="69"/>
    </row>
    <row r="198">
      <c r="V198" s="69"/>
    </row>
    <row r="199">
      <c r="V199" s="69"/>
    </row>
    <row r="200">
      <c r="V200" s="69"/>
    </row>
    <row r="201">
      <c r="V201" s="69"/>
    </row>
    <row r="202">
      <c r="V202" s="69"/>
    </row>
    <row r="203">
      <c r="V203" s="69"/>
    </row>
    <row r="204">
      <c r="V204" s="69"/>
    </row>
    <row r="205">
      <c r="V205" s="69"/>
    </row>
    <row r="206">
      <c r="V206" s="69"/>
    </row>
    <row r="207">
      <c r="V207" s="69"/>
    </row>
    <row r="208">
      <c r="V208" s="69"/>
    </row>
    <row r="209">
      <c r="V209" s="69"/>
    </row>
    <row r="210">
      <c r="V210" s="69"/>
    </row>
    <row r="211">
      <c r="V211" s="69"/>
    </row>
    <row r="212">
      <c r="V212" s="69"/>
    </row>
    <row r="213">
      <c r="V213" s="69"/>
    </row>
    <row r="214">
      <c r="V214" s="69"/>
    </row>
    <row r="215">
      <c r="V215" s="69"/>
    </row>
    <row r="216">
      <c r="V216" s="69"/>
    </row>
    <row r="217">
      <c r="V217" s="69"/>
    </row>
    <row r="218">
      <c r="V218" s="69"/>
    </row>
    <row r="219">
      <c r="V219" s="69"/>
    </row>
    <row r="220">
      <c r="V220" s="69"/>
    </row>
    <row r="221">
      <c r="V221" s="69"/>
    </row>
    <row r="222">
      <c r="V222" s="69"/>
    </row>
    <row r="223">
      <c r="V223" s="69"/>
    </row>
    <row r="224">
      <c r="V224" s="69"/>
    </row>
    <row r="225">
      <c r="V225" s="69"/>
    </row>
    <row r="226">
      <c r="V226" s="69"/>
    </row>
    <row r="227">
      <c r="V227" s="69"/>
    </row>
    <row r="228">
      <c r="V228" s="69"/>
    </row>
    <row r="229">
      <c r="V229" s="69"/>
    </row>
    <row r="230">
      <c r="V230" s="69"/>
    </row>
    <row r="231">
      <c r="V231" s="69"/>
    </row>
    <row r="232">
      <c r="V232" s="69"/>
    </row>
    <row r="233">
      <c r="V233" s="69"/>
    </row>
    <row r="234">
      <c r="V234" s="69"/>
    </row>
    <row r="235">
      <c r="V235" s="69"/>
    </row>
    <row r="236">
      <c r="V236" s="69"/>
    </row>
    <row r="237">
      <c r="V237" s="69"/>
    </row>
    <row r="238">
      <c r="V238" s="69"/>
    </row>
    <row r="239">
      <c r="V239" s="69"/>
    </row>
    <row r="240">
      <c r="V240" s="69"/>
    </row>
    <row r="241">
      <c r="V241" s="69"/>
    </row>
    <row r="242">
      <c r="V242" s="69"/>
    </row>
    <row r="243">
      <c r="V243" s="69"/>
    </row>
    <row r="244">
      <c r="V244" s="69"/>
    </row>
    <row r="245">
      <c r="V245" s="69"/>
    </row>
    <row r="246">
      <c r="V246" s="69"/>
    </row>
    <row r="247">
      <c r="V247" s="69"/>
    </row>
    <row r="248">
      <c r="V248" s="69"/>
    </row>
    <row r="249">
      <c r="V249" s="69"/>
    </row>
    <row r="250">
      <c r="V250" s="69"/>
    </row>
    <row r="251">
      <c r="V251" s="69"/>
    </row>
    <row r="252">
      <c r="V252" s="69"/>
    </row>
    <row r="253">
      <c r="V253" s="69"/>
    </row>
    <row r="254">
      <c r="V254" s="69"/>
    </row>
    <row r="255">
      <c r="V255" s="69"/>
    </row>
    <row r="256">
      <c r="V256" s="69"/>
    </row>
    <row r="257">
      <c r="V257" s="69"/>
    </row>
    <row r="258">
      <c r="V258" s="69"/>
    </row>
    <row r="259">
      <c r="V259" s="69"/>
    </row>
    <row r="260">
      <c r="V260" s="69"/>
    </row>
    <row r="261">
      <c r="V261" s="69"/>
    </row>
    <row r="262">
      <c r="V262" s="69"/>
    </row>
    <row r="263">
      <c r="V263" s="69"/>
    </row>
    <row r="264">
      <c r="V264" s="69"/>
    </row>
    <row r="265">
      <c r="V265" s="69"/>
    </row>
    <row r="266">
      <c r="V266" s="69"/>
    </row>
    <row r="267">
      <c r="V267" s="69"/>
    </row>
    <row r="268">
      <c r="V268" s="69"/>
    </row>
    <row r="269">
      <c r="V269" s="69"/>
    </row>
    <row r="270">
      <c r="V270" s="69"/>
    </row>
    <row r="271">
      <c r="V271" s="69"/>
    </row>
    <row r="272">
      <c r="V272" s="69"/>
    </row>
    <row r="273">
      <c r="V273" s="69"/>
    </row>
    <row r="274">
      <c r="V274" s="69"/>
    </row>
    <row r="275">
      <c r="V275" s="69"/>
    </row>
    <row r="276">
      <c r="V276" s="69"/>
    </row>
    <row r="277">
      <c r="V277" s="69"/>
    </row>
    <row r="278">
      <c r="V278" s="69"/>
    </row>
    <row r="279">
      <c r="V279" s="69"/>
    </row>
    <row r="280">
      <c r="V280" s="69"/>
    </row>
    <row r="281">
      <c r="V281" s="69"/>
    </row>
    <row r="282">
      <c r="V282" s="69"/>
    </row>
    <row r="283">
      <c r="V283" s="69"/>
    </row>
    <row r="284">
      <c r="V284" s="69"/>
    </row>
    <row r="285">
      <c r="V285" s="69"/>
    </row>
    <row r="286">
      <c r="V286" s="69"/>
    </row>
    <row r="287">
      <c r="V287" s="69"/>
    </row>
    <row r="288">
      <c r="V288" s="69"/>
    </row>
    <row r="289">
      <c r="V289" s="69"/>
    </row>
    <row r="290">
      <c r="V290" s="69"/>
    </row>
    <row r="291">
      <c r="V291" s="69"/>
    </row>
    <row r="292">
      <c r="V292" s="69"/>
    </row>
    <row r="293">
      <c r="V293" s="69"/>
    </row>
    <row r="294">
      <c r="V294" s="69"/>
    </row>
    <row r="295">
      <c r="V295" s="69"/>
    </row>
    <row r="296">
      <c r="V296" s="69"/>
    </row>
    <row r="297">
      <c r="V297" s="69"/>
    </row>
    <row r="298">
      <c r="V298" s="69"/>
    </row>
    <row r="299">
      <c r="V299" s="69"/>
    </row>
    <row r="300">
      <c r="V300" s="69"/>
    </row>
    <row r="301">
      <c r="V301" s="69"/>
    </row>
    <row r="302">
      <c r="V302" s="69"/>
    </row>
    <row r="303">
      <c r="V303" s="69"/>
    </row>
    <row r="304">
      <c r="V304" s="69"/>
    </row>
    <row r="305">
      <c r="V305" s="69"/>
    </row>
    <row r="306">
      <c r="V306" s="69"/>
    </row>
    <row r="307">
      <c r="V307" s="69"/>
    </row>
    <row r="308">
      <c r="V308" s="69"/>
    </row>
    <row r="309">
      <c r="V309" s="69"/>
    </row>
    <row r="310">
      <c r="V310" s="69"/>
    </row>
    <row r="311">
      <c r="V311" s="69"/>
    </row>
    <row r="312">
      <c r="V312" s="69"/>
    </row>
    <row r="313">
      <c r="V313" s="69"/>
    </row>
    <row r="314">
      <c r="V314" s="69"/>
    </row>
    <row r="315">
      <c r="V315" s="69"/>
    </row>
    <row r="316">
      <c r="V316" s="69"/>
    </row>
    <row r="317">
      <c r="V317" s="69"/>
    </row>
    <row r="318">
      <c r="V318" s="69"/>
    </row>
    <row r="319">
      <c r="V319" s="69"/>
    </row>
    <row r="320">
      <c r="V320" s="69"/>
    </row>
    <row r="321">
      <c r="V321" s="69"/>
    </row>
    <row r="322">
      <c r="V322" s="69"/>
    </row>
    <row r="323">
      <c r="V323" s="69"/>
    </row>
    <row r="324">
      <c r="V324" s="69"/>
    </row>
    <row r="325">
      <c r="V325" s="69"/>
    </row>
    <row r="326">
      <c r="V326" s="69"/>
    </row>
    <row r="327">
      <c r="V327" s="69"/>
    </row>
    <row r="328">
      <c r="V328" s="69"/>
    </row>
    <row r="329">
      <c r="V329" s="69"/>
    </row>
    <row r="330">
      <c r="V330" s="69"/>
    </row>
    <row r="331">
      <c r="V331" s="69"/>
    </row>
    <row r="332">
      <c r="V332" s="69"/>
    </row>
    <row r="333">
      <c r="V333" s="69"/>
    </row>
    <row r="334">
      <c r="V334" s="69"/>
    </row>
    <row r="335">
      <c r="V335" s="69"/>
    </row>
    <row r="336">
      <c r="V336" s="69"/>
    </row>
    <row r="337">
      <c r="V337" s="69"/>
    </row>
    <row r="338">
      <c r="V338" s="69"/>
    </row>
    <row r="339">
      <c r="V339" s="69"/>
    </row>
    <row r="340">
      <c r="V340" s="69"/>
    </row>
    <row r="341">
      <c r="V341" s="69"/>
    </row>
    <row r="342">
      <c r="V342" s="69"/>
    </row>
    <row r="343">
      <c r="V343" s="69"/>
    </row>
    <row r="344">
      <c r="V344" s="69"/>
    </row>
    <row r="345">
      <c r="V345" s="69"/>
    </row>
    <row r="346">
      <c r="V346" s="69"/>
    </row>
    <row r="347">
      <c r="V347" s="69"/>
    </row>
    <row r="348">
      <c r="V348" s="69"/>
    </row>
    <row r="349">
      <c r="V349" s="69"/>
    </row>
    <row r="350">
      <c r="V350" s="69"/>
    </row>
    <row r="351">
      <c r="V351" s="69"/>
    </row>
    <row r="352">
      <c r="V352" s="69"/>
    </row>
    <row r="353">
      <c r="V353" s="69"/>
    </row>
    <row r="354">
      <c r="V354" s="69"/>
    </row>
    <row r="355">
      <c r="V355" s="69"/>
    </row>
    <row r="356">
      <c r="V356" s="69"/>
    </row>
    <row r="357">
      <c r="V357" s="69"/>
    </row>
    <row r="358">
      <c r="V358" s="69"/>
    </row>
    <row r="359">
      <c r="V359" s="69"/>
    </row>
    <row r="360">
      <c r="V360" s="69"/>
    </row>
    <row r="361">
      <c r="V361" s="69"/>
    </row>
    <row r="362">
      <c r="V362" s="69"/>
    </row>
    <row r="363">
      <c r="V363" s="69"/>
    </row>
    <row r="364">
      <c r="V364" s="69"/>
    </row>
    <row r="365">
      <c r="V365" s="69"/>
    </row>
    <row r="366">
      <c r="V366" s="69"/>
    </row>
    <row r="367">
      <c r="V367" s="69"/>
    </row>
    <row r="368">
      <c r="V368" s="69"/>
    </row>
    <row r="369">
      <c r="V369" s="69"/>
    </row>
    <row r="370">
      <c r="V370" s="69"/>
    </row>
    <row r="371">
      <c r="V371" s="69"/>
    </row>
    <row r="372">
      <c r="V372" s="69"/>
    </row>
    <row r="373">
      <c r="V373" s="69"/>
    </row>
    <row r="374">
      <c r="V374" s="69"/>
    </row>
    <row r="375">
      <c r="V375" s="69"/>
    </row>
    <row r="376">
      <c r="V376" s="69"/>
    </row>
    <row r="377">
      <c r="V377" s="69"/>
    </row>
    <row r="378">
      <c r="V378" s="69"/>
    </row>
    <row r="379">
      <c r="V379" s="69"/>
    </row>
    <row r="380">
      <c r="V380" s="69"/>
    </row>
    <row r="381">
      <c r="V381" s="69"/>
    </row>
    <row r="382">
      <c r="V382" s="69"/>
    </row>
    <row r="383">
      <c r="V383" s="69"/>
    </row>
    <row r="384">
      <c r="V384" s="69"/>
    </row>
    <row r="385">
      <c r="V385" s="69"/>
    </row>
    <row r="386">
      <c r="V386" s="69"/>
    </row>
    <row r="387">
      <c r="V387" s="69"/>
    </row>
    <row r="388">
      <c r="V388" s="69"/>
    </row>
    <row r="389">
      <c r="V389" s="69"/>
    </row>
    <row r="390">
      <c r="V390" s="69"/>
    </row>
    <row r="391">
      <c r="V391" s="69"/>
    </row>
    <row r="392">
      <c r="V392" s="69"/>
    </row>
    <row r="393">
      <c r="V393" s="69"/>
    </row>
    <row r="394">
      <c r="V394" s="69"/>
    </row>
    <row r="395">
      <c r="V395" s="69"/>
    </row>
    <row r="396">
      <c r="V396" s="69"/>
    </row>
    <row r="397">
      <c r="V397" s="69"/>
    </row>
    <row r="398">
      <c r="V398" s="69"/>
    </row>
    <row r="399">
      <c r="V399" s="69"/>
    </row>
    <row r="400">
      <c r="V400" s="69"/>
    </row>
    <row r="401">
      <c r="V401" s="69"/>
    </row>
    <row r="402">
      <c r="V402" s="69"/>
    </row>
    <row r="403">
      <c r="V403" s="69"/>
    </row>
    <row r="404">
      <c r="V404" s="69"/>
    </row>
    <row r="405">
      <c r="V405" s="69"/>
    </row>
    <row r="406">
      <c r="V406" s="69"/>
    </row>
    <row r="407">
      <c r="V407" s="69"/>
    </row>
    <row r="408">
      <c r="V408" s="69"/>
    </row>
    <row r="409">
      <c r="V409" s="69"/>
    </row>
    <row r="410">
      <c r="V410" s="69"/>
    </row>
    <row r="411">
      <c r="V411" s="69"/>
    </row>
    <row r="412">
      <c r="V412" s="69"/>
    </row>
    <row r="413">
      <c r="V413" s="69"/>
    </row>
    <row r="414">
      <c r="V414" s="69"/>
    </row>
    <row r="415">
      <c r="V415" s="69"/>
    </row>
    <row r="416">
      <c r="V416" s="69"/>
    </row>
    <row r="417">
      <c r="V417" s="69"/>
    </row>
    <row r="418">
      <c r="V418" s="69"/>
    </row>
    <row r="419">
      <c r="V419" s="69"/>
    </row>
    <row r="420">
      <c r="V420" s="69"/>
    </row>
    <row r="421">
      <c r="V421" s="69"/>
    </row>
    <row r="422">
      <c r="V422" s="69"/>
    </row>
    <row r="423">
      <c r="V423" s="69"/>
    </row>
    <row r="424">
      <c r="V424" s="69"/>
    </row>
    <row r="425">
      <c r="V425" s="69"/>
    </row>
    <row r="426">
      <c r="V426" s="69"/>
    </row>
    <row r="427">
      <c r="V427" s="69"/>
    </row>
    <row r="428">
      <c r="V428" s="69"/>
    </row>
    <row r="429">
      <c r="V429" s="69"/>
    </row>
    <row r="430">
      <c r="V430" s="69"/>
    </row>
    <row r="431">
      <c r="V431" s="69"/>
    </row>
    <row r="432">
      <c r="V432" s="69"/>
    </row>
    <row r="433">
      <c r="V433" s="69"/>
    </row>
    <row r="434">
      <c r="V434" s="69"/>
    </row>
    <row r="435">
      <c r="V435" s="69"/>
    </row>
    <row r="436">
      <c r="V436" s="69"/>
    </row>
    <row r="437">
      <c r="V437" s="69"/>
    </row>
    <row r="438">
      <c r="V438" s="69"/>
    </row>
    <row r="439">
      <c r="V439" s="69"/>
    </row>
    <row r="440">
      <c r="V440" s="69"/>
    </row>
    <row r="441">
      <c r="V441" s="69"/>
    </row>
    <row r="442">
      <c r="V442" s="69"/>
    </row>
    <row r="443">
      <c r="V443" s="69"/>
    </row>
    <row r="444">
      <c r="V444" s="69"/>
    </row>
    <row r="445">
      <c r="V445" s="69"/>
    </row>
    <row r="446">
      <c r="V446" s="69"/>
    </row>
    <row r="447">
      <c r="V447" s="69"/>
    </row>
    <row r="448">
      <c r="V448" s="69"/>
    </row>
    <row r="449">
      <c r="V449" s="69"/>
    </row>
    <row r="450">
      <c r="V450" s="69"/>
    </row>
    <row r="451">
      <c r="V451" s="69"/>
    </row>
    <row r="452">
      <c r="V452" s="69"/>
    </row>
    <row r="453">
      <c r="V453" s="69"/>
    </row>
    <row r="454">
      <c r="V454" s="69"/>
    </row>
    <row r="455">
      <c r="V455" s="69"/>
    </row>
    <row r="456">
      <c r="V456" s="69"/>
    </row>
    <row r="457">
      <c r="V457" s="69"/>
    </row>
    <row r="458">
      <c r="V458" s="69"/>
    </row>
    <row r="459">
      <c r="V459" s="69"/>
    </row>
    <row r="460">
      <c r="V460" s="69"/>
    </row>
    <row r="461">
      <c r="V461" s="69"/>
    </row>
    <row r="462">
      <c r="V462" s="69"/>
    </row>
    <row r="463">
      <c r="V463" s="69"/>
    </row>
    <row r="464">
      <c r="V464" s="69"/>
    </row>
    <row r="465">
      <c r="V465" s="69"/>
    </row>
    <row r="466">
      <c r="V466" s="69"/>
    </row>
    <row r="467">
      <c r="V467" s="69"/>
    </row>
    <row r="468">
      <c r="V468" s="69"/>
    </row>
    <row r="469">
      <c r="V469" s="69"/>
    </row>
    <row r="470">
      <c r="V470" s="69"/>
    </row>
    <row r="471">
      <c r="V471" s="69"/>
    </row>
    <row r="472">
      <c r="V472" s="69"/>
    </row>
    <row r="473">
      <c r="V473" s="69"/>
    </row>
    <row r="474">
      <c r="V474" s="69"/>
    </row>
    <row r="475">
      <c r="V475" s="69"/>
    </row>
    <row r="476">
      <c r="V476" s="69"/>
    </row>
    <row r="477">
      <c r="V477" s="69"/>
    </row>
    <row r="478">
      <c r="V478" s="69"/>
    </row>
    <row r="479">
      <c r="V479" s="69"/>
    </row>
    <row r="480">
      <c r="V480" s="69"/>
    </row>
    <row r="481">
      <c r="V481" s="69"/>
    </row>
    <row r="482">
      <c r="V482" s="69"/>
    </row>
    <row r="483">
      <c r="V483" s="69"/>
    </row>
    <row r="484">
      <c r="V484" s="69"/>
    </row>
    <row r="485">
      <c r="V485" s="69"/>
    </row>
    <row r="486">
      <c r="V486" s="69"/>
    </row>
    <row r="487">
      <c r="V487" s="69"/>
    </row>
    <row r="488">
      <c r="V488" s="69"/>
    </row>
    <row r="489">
      <c r="V489" s="69"/>
    </row>
    <row r="490">
      <c r="V490" s="69"/>
    </row>
    <row r="491">
      <c r="V491" s="69"/>
    </row>
    <row r="492">
      <c r="V492" s="69"/>
    </row>
    <row r="493">
      <c r="V493" s="69"/>
    </row>
    <row r="494">
      <c r="V494" s="69"/>
    </row>
    <row r="495">
      <c r="V495" s="69"/>
    </row>
    <row r="496">
      <c r="V496" s="69"/>
    </row>
    <row r="497">
      <c r="V497" s="69"/>
    </row>
    <row r="498">
      <c r="V498" s="69"/>
    </row>
    <row r="499">
      <c r="V499" s="69"/>
    </row>
    <row r="500">
      <c r="V500" s="69"/>
    </row>
    <row r="501">
      <c r="V501" s="69"/>
    </row>
    <row r="502">
      <c r="V502" s="69"/>
    </row>
    <row r="503">
      <c r="V503" s="69"/>
    </row>
    <row r="504">
      <c r="V504" s="69"/>
    </row>
    <row r="505">
      <c r="V505" s="69"/>
    </row>
    <row r="506">
      <c r="V506" s="69"/>
    </row>
    <row r="507">
      <c r="V507" s="69"/>
    </row>
    <row r="508">
      <c r="V508" s="69"/>
    </row>
    <row r="509">
      <c r="V509" s="69"/>
    </row>
    <row r="510">
      <c r="V510" s="69"/>
    </row>
    <row r="511">
      <c r="V511" s="69"/>
    </row>
    <row r="512">
      <c r="V512" s="69"/>
    </row>
    <row r="513">
      <c r="V513" s="69"/>
    </row>
    <row r="514">
      <c r="V514" s="69"/>
    </row>
    <row r="515">
      <c r="V515" s="69"/>
    </row>
    <row r="516">
      <c r="V516" s="69"/>
    </row>
    <row r="517">
      <c r="V517" s="69"/>
    </row>
    <row r="518">
      <c r="V518" s="69"/>
    </row>
    <row r="519">
      <c r="V519" s="69"/>
    </row>
    <row r="520">
      <c r="V520" s="69"/>
    </row>
    <row r="521">
      <c r="V521" s="69"/>
    </row>
    <row r="522">
      <c r="V522" s="69"/>
    </row>
    <row r="523">
      <c r="V523" s="69"/>
    </row>
    <row r="524">
      <c r="V524" s="69"/>
    </row>
    <row r="525">
      <c r="V525" s="69"/>
    </row>
    <row r="526">
      <c r="V526" s="69"/>
    </row>
    <row r="527">
      <c r="V527" s="69"/>
    </row>
    <row r="528">
      <c r="V528" s="69"/>
    </row>
    <row r="529">
      <c r="V529" s="69"/>
    </row>
    <row r="530">
      <c r="V530" s="69"/>
    </row>
    <row r="531">
      <c r="V531" s="69"/>
    </row>
    <row r="532">
      <c r="V532" s="69"/>
    </row>
    <row r="533">
      <c r="V533" s="69"/>
    </row>
    <row r="534">
      <c r="V534" s="69"/>
    </row>
    <row r="535">
      <c r="V535" s="69"/>
    </row>
    <row r="536">
      <c r="V536" s="69"/>
    </row>
    <row r="537">
      <c r="V537" s="69"/>
    </row>
    <row r="538">
      <c r="V538" s="69"/>
    </row>
    <row r="539">
      <c r="V539" s="69"/>
    </row>
    <row r="540">
      <c r="V540" s="69"/>
    </row>
    <row r="541">
      <c r="V541" s="69"/>
    </row>
    <row r="542">
      <c r="V542" s="69"/>
    </row>
    <row r="543">
      <c r="V543" s="69"/>
    </row>
    <row r="544">
      <c r="V544" s="69"/>
    </row>
    <row r="545">
      <c r="V545" s="69"/>
    </row>
    <row r="546">
      <c r="V546" s="69"/>
    </row>
    <row r="547">
      <c r="V547" s="69"/>
    </row>
    <row r="548">
      <c r="V548" s="69"/>
    </row>
    <row r="549">
      <c r="V549" s="69"/>
    </row>
    <row r="550">
      <c r="V550" s="69"/>
    </row>
    <row r="551">
      <c r="V551" s="69"/>
    </row>
    <row r="552">
      <c r="V552" s="69"/>
    </row>
    <row r="553">
      <c r="V553" s="69"/>
    </row>
    <row r="554">
      <c r="V554" s="69"/>
    </row>
    <row r="555">
      <c r="V555" s="69"/>
    </row>
    <row r="556">
      <c r="V556" s="69"/>
    </row>
    <row r="557">
      <c r="V557" s="69"/>
    </row>
    <row r="558">
      <c r="V558" s="69"/>
    </row>
    <row r="559">
      <c r="V559" s="69"/>
    </row>
    <row r="560">
      <c r="V560" s="69"/>
    </row>
    <row r="561">
      <c r="V561" s="69"/>
    </row>
    <row r="562">
      <c r="V562" s="69"/>
    </row>
    <row r="563">
      <c r="V563" s="69"/>
    </row>
    <row r="564">
      <c r="V564" s="69"/>
    </row>
    <row r="565">
      <c r="V565" s="69"/>
    </row>
    <row r="566">
      <c r="V566" s="69"/>
    </row>
    <row r="567">
      <c r="V567" s="69"/>
    </row>
    <row r="568">
      <c r="V568" s="69"/>
    </row>
    <row r="569">
      <c r="V569" s="69"/>
    </row>
    <row r="570">
      <c r="V570" s="69"/>
    </row>
    <row r="571">
      <c r="V571" s="69"/>
    </row>
    <row r="572">
      <c r="V572" s="69"/>
    </row>
    <row r="573">
      <c r="V573" s="69"/>
    </row>
    <row r="574">
      <c r="V574" s="69"/>
    </row>
    <row r="575">
      <c r="V575" s="69"/>
    </row>
    <row r="576">
      <c r="V576" s="69"/>
    </row>
    <row r="577">
      <c r="V577" s="69"/>
    </row>
    <row r="578">
      <c r="V578" s="69"/>
    </row>
    <row r="579">
      <c r="V579" s="69"/>
    </row>
    <row r="580">
      <c r="V580" s="69"/>
    </row>
    <row r="581">
      <c r="V581" s="69"/>
    </row>
    <row r="582">
      <c r="V582" s="69"/>
    </row>
    <row r="583">
      <c r="V583" s="69"/>
    </row>
    <row r="584">
      <c r="V584" s="69"/>
    </row>
    <row r="585">
      <c r="V585" s="69"/>
    </row>
    <row r="586">
      <c r="V586" s="69"/>
    </row>
    <row r="587">
      <c r="V587" s="69"/>
    </row>
    <row r="588">
      <c r="V588" s="69"/>
    </row>
    <row r="589">
      <c r="V589" s="69"/>
    </row>
    <row r="590">
      <c r="V590" s="69"/>
    </row>
    <row r="591">
      <c r="V591" s="69"/>
    </row>
    <row r="592">
      <c r="V592" s="69"/>
    </row>
    <row r="593">
      <c r="V593" s="69"/>
    </row>
    <row r="594">
      <c r="V594" s="69"/>
    </row>
    <row r="595">
      <c r="V595" s="69"/>
    </row>
    <row r="596">
      <c r="V596" s="69"/>
    </row>
    <row r="597">
      <c r="V597" s="69"/>
    </row>
    <row r="598">
      <c r="V598" s="69"/>
    </row>
    <row r="599">
      <c r="V599" s="69"/>
    </row>
    <row r="600">
      <c r="V600" s="69"/>
    </row>
    <row r="601">
      <c r="V601" s="69"/>
    </row>
    <row r="602">
      <c r="V602" s="69"/>
    </row>
    <row r="603">
      <c r="V603" s="69"/>
    </row>
    <row r="604">
      <c r="V604" s="69"/>
    </row>
    <row r="605">
      <c r="V605" s="69"/>
    </row>
    <row r="606">
      <c r="V606" s="69"/>
    </row>
    <row r="607">
      <c r="V607" s="69"/>
    </row>
    <row r="608">
      <c r="V608" s="69"/>
    </row>
    <row r="609">
      <c r="V609" s="69"/>
    </row>
    <row r="610">
      <c r="V610" s="69"/>
    </row>
    <row r="611">
      <c r="V611" s="69"/>
    </row>
    <row r="612">
      <c r="V612" s="69"/>
    </row>
    <row r="613">
      <c r="V613" s="69"/>
    </row>
    <row r="614">
      <c r="V614" s="69"/>
    </row>
    <row r="615">
      <c r="V615" s="69"/>
    </row>
    <row r="616">
      <c r="V616" s="69"/>
    </row>
    <row r="617">
      <c r="V617" s="69"/>
    </row>
    <row r="618">
      <c r="V618" s="69"/>
    </row>
    <row r="619">
      <c r="V619" s="69"/>
    </row>
    <row r="620">
      <c r="V620" s="69"/>
    </row>
    <row r="621">
      <c r="V621" s="69"/>
    </row>
    <row r="622">
      <c r="V622" s="69"/>
    </row>
    <row r="623">
      <c r="V623" s="69"/>
    </row>
    <row r="624">
      <c r="V624" s="69"/>
    </row>
    <row r="625">
      <c r="V625" s="69"/>
    </row>
    <row r="626">
      <c r="V626" s="69"/>
    </row>
    <row r="627">
      <c r="V627" s="69"/>
    </row>
    <row r="628">
      <c r="V628" s="69"/>
    </row>
    <row r="629">
      <c r="V629" s="69"/>
    </row>
    <row r="630">
      <c r="V630" s="69"/>
    </row>
    <row r="631">
      <c r="V631" s="69"/>
    </row>
    <row r="632">
      <c r="V632" s="69"/>
    </row>
    <row r="633">
      <c r="V633" s="69"/>
    </row>
    <row r="634">
      <c r="V634" s="69"/>
    </row>
    <row r="635">
      <c r="V635" s="69"/>
    </row>
    <row r="636">
      <c r="V636" s="69"/>
    </row>
    <row r="637">
      <c r="V637" s="69"/>
    </row>
    <row r="638">
      <c r="V638" s="69"/>
    </row>
    <row r="639">
      <c r="V639" s="69"/>
    </row>
    <row r="640">
      <c r="V640" s="69"/>
    </row>
    <row r="641">
      <c r="V641" s="69"/>
    </row>
    <row r="642">
      <c r="V642" s="69"/>
    </row>
    <row r="643">
      <c r="V643" s="69"/>
    </row>
    <row r="644">
      <c r="V644" s="69"/>
    </row>
    <row r="645">
      <c r="V645" s="69"/>
    </row>
    <row r="646">
      <c r="V646" s="69"/>
    </row>
    <row r="647">
      <c r="V647" s="69"/>
    </row>
    <row r="648">
      <c r="V648" s="69"/>
    </row>
    <row r="649">
      <c r="V649" s="69"/>
    </row>
    <row r="650">
      <c r="V650" s="69"/>
    </row>
    <row r="651">
      <c r="V651" s="69"/>
    </row>
    <row r="652">
      <c r="V652" s="69"/>
    </row>
    <row r="653">
      <c r="V653" s="69"/>
    </row>
    <row r="654">
      <c r="V654" s="69"/>
    </row>
    <row r="655">
      <c r="V655" s="69"/>
    </row>
    <row r="656">
      <c r="V656" s="69"/>
    </row>
    <row r="657">
      <c r="V657" s="69"/>
    </row>
    <row r="658">
      <c r="V658" s="69"/>
    </row>
    <row r="659">
      <c r="V659" s="69"/>
    </row>
    <row r="660">
      <c r="V660" s="69"/>
    </row>
    <row r="661">
      <c r="V661" s="69"/>
    </row>
    <row r="662">
      <c r="V662" s="69"/>
    </row>
    <row r="663">
      <c r="V663" s="69"/>
    </row>
    <row r="664">
      <c r="V664" s="69"/>
    </row>
    <row r="665">
      <c r="V665" s="69"/>
    </row>
    <row r="666">
      <c r="V666" s="69"/>
    </row>
    <row r="667">
      <c r="V667" s="69"/>
    </row>
    <row r="668">
      <c r="V668" s="69"/>
    </row>
    <row r="669">
      <c r="V669" s="69"/>
    </row>
    <row r="670">
      <c r="V670" s="69"/>
    </row>
    <row r="671">
      <c r="V671" s="69"/>
    </row>
    <row r="672">
      <c r="V672" s="69"/>
    </row>
    <row r="673">
      <c r="V673" s="69"/>
    </row>
    <row r="674">
      <c r="V674" s="69"/>
    </row>
    <row r="675">
      <c r="V675" s="69"/>
    </row>
    <row r="676">
      <c r="V676" s="69"/>
    </row>
    <row r="677">
      <c r="V677" s="69"/>
    </row>
    <row r="678">
      <c r="V678" s="69"/>
    </row>
    <row r="679">
      <c r="V679" s="69"/>
    </row>
    <row r="680">
      <c r="V680" s="69"/>
    </row>
    <row r="681">
      <c r="V681" s="69"/>
    </row>
    <row r="682">
      <c r="V682" s="69"/>
    </row>
    <row r="683">
      <c r="V683" s="69"/>
    </row>
    <row r="684">
      <c r="V684" s="69"/>
    </row>
    <row r="685">
      <c r="V685" s="69"/>
    </row>
    <row r="686">
      <c r="V686" s="69"/>
    </row>
    <row r="687">
      <c r="V687" s="69"/>
    </row>
    <row r="688">
      <c r="V688" s="69"/>
    </row>
    <row r="689">
      <c r="V689" s="69"/>
    </row>
    <row r="690">
      <c r="V690" s="69"/>
    </row>
    <row r="691">
      <c r="V691" s="69"/>
    </row>
    <row r="692">
      <c r="V692" s="69"/>
    </row>
    <row r="693">
      <c r="V693" s="69"/>
    </row>
    <row r="694">
      <c r="V694" s="69"/>
    </row>
    <row r="695">
      <c r="V695" s="69"/>
    </row>
    <row r="696">
      <c r="V696" s="69"/>
    </row>
    <row r="697">
      <c r="V697" s="69"/>
    </row>
    <row r="698">
      <c r="V698" s="69"/>
    </row>
    <row r="699">
      <c r="V699" s="69"/>
    </row>
    <row r="700">
      <c r="V700" s="69"/>
    </row>
    <row r="701">
      <c r="V701" s="69"/>
    </row>
    <row r="702">
      <c r="V702" s="69"/>
    </row>
    <row r="703">
      <c r="V703" s="69"/>
    </row>
    <row r="704">
      <c r="V704" s="69"/>
    </row>
    <row r="705">
      <c r="V705" s="69"/>
    </row>
    <row r="706">
      <c r="V706" s="69"/>
    </row>
    <row r="707">
      <c r="V707" s="69"/>
    </row>
    <row r="708">
      <c r="V708" s="69"/>
    </row>
    <row r="709">
      <c r="V709" s="69"/>
    </row>
    <row r="710">
      <c r="V710" s="69"/>
    </row>
    <row r="711">
      <c r="V711" s="69"/>
    </row>
    <row r="712">
      <c r="V712" s="69"/>
    </row>
    <row r="713">
      <c r="V713" s="69"/>
    </row>
    <row r="714">
      <c r="V714" s="69"/>
    </row>
    <row r="715">
      <c r="V715" s="69"/>
    </row>
    <row r="716">
      <c r="V716" s="69"/>
    </row>
    <row r="717">
      <c r="V717" s="69"/>
    </row>
    <row r="718">
      <c r="V718" s="69"/>
    </row>
    <row r="719">
      <c r="V719" s="69"/>
    </row>
    <row r="720">
      <c r="V720" s="69"/>
    </row>
    <row r="721">
      <c r="V721" s="69"/>
    </row>
    <row r="722">
      <c r="V722" s="69"/>
    </row>
    <row r="723">
      <c r="V723" s="69"/>
    </row>
    <row r="724">
      <c r="V724" s="69"/>
    </row>
    <row r="725">
      <c r="V725" s="69"/>
    </row>
    <row r="726">
      <c r="V726" s="69"/>
    </row>
    <row r="727">
      <c r="V727" s="69"/>
    </row>
    <row r="728">
      <c r="V728" s="69"/>
    </row>
    <row r="729">
      <c r="V729" s="69"/>
    </row>
    <row r="730">
      <c r="V730" s="69"/>
    </row>
    <row r="731">
      <c r="V731" s="69"/>
    </row>
    <row r="732">
      <c r="V732" s="69"/>
    </row>
    <row r="733">
      <c r="V733" s="69"/>
    </row>
    <row r="734">
      <c r="V734" s="69"/>
    </row>
    <row r="735">
      <c r="V735" s="69"/>
    </row>
    <row r="736">
      <c r="V736" s="69"/>
    </row>
    <row r="737">
      <c r="V737" s="69"/>
    </row>
    <row r="738">
      <c r="V738" s="69"/>
    </row>
    <row r="739">
      <c r="V739" s="69"/>
    </row>
    <row r="740">
      <c r="V740" s="69"/>
    </row>
    <row r="741">
      <c r="V741" s="69"/>
    </row>
    <row r="742">
      <c r="V742" s="69"/>
    </row>
    <row r="743">
      <c r="V743" s="69"/>
    </row>
    <row r="744">
      <c r="V744" s="69"/>
    </row>
    <row r="745">
      <c r="V745" s="69"/>
    </row>
    <row r="746">
      <c r="V746" s="69"/>
    </row>
    <row r="747">
      <c r="V747" s="69"/>
    </row>
    <row r="748">
      <c r="V748" s="69"/>
    </row>
    <row r="749">
      <c r="V749" s="69"/>
    </row>
    <row r="750">
      <c r="V750" s="69"/>
    </row>
    <row r="751">
      <c r="V751" s="69"/>
    </row>
    <row r="752">
      <c r="V752" s="69"/>
    </row>
    <row r="753">
      <c r="V753" s="69"/>
    </row>
    <row r="754">
      <c r="V754" s="69"/>
    </row>
    <row r="755">
      <c r="V755" s="69"/>
    </row>
    <row r="756">
      <c r="V756" s="69"/>
    </row>
    <row r="757">
      <c r="V757" s="69"/>
    </row>
    <row r="758">
      <c r="V758" s="69"/>
    </row>
    <row r="759">
      <c r="V759" s="69"/>
    </row>
    <row r="760">
      <c r="V760" s="69"/>
    </row>
    <row r="761">
      <c r="V761" s="69"/>
    </row>
    <row r="762">
      <c r="V762" s="69"/>
    </row>
    <row r="763">
      <c r="V763" s="69"/>
    </row>
    <row r="764">
      <c r="V764" s="69"/>
    </row>
    <row r="765">
      <c r="V765" s="69"/>
    </row>
    <row r="766">
      <c r="V766" s="69"/>
    </row>
    <row r="767">
      <c r="V767" s="69"/>
    </row>
    <row r="768">
      <c r="V768" s="69"/>
    </row>
    <row r="769">
      <c r="V769" s="69"/>
    </row>
    <row r="770">
      <c r="V770" s="69"/>
    </row>
    <row r="771">
      <c r="V771" s="69"/>
    </row>
    <row r="772">
      <c r="V772" s="69"/>
    </row>
    <row r="773">
      <c r="V773" s="69"/>
    </row>
    <row r="774">
      <c r="V774" s="69"/>
    </row>
    <row r="775">
      <c r="V775" s="69"/>
    </row>
    <row r="776">
      <c r="V776" s="69"/>
    </row>
    <row r="777">
      <c r="V777" s="69"/>
    </row>
    <row r="778">
      <c r="V778" s="69"/>
    </row>
    <row r="779">
      <c r="V779" s="69"/>
    </row>
    <row r="780">
      <c r="V780" s="69"/>
    </row>
    <row r="781">
      <c r="V781" s="69"/>
    </row>
    <row r="782">
      <c r="V782" s="69"/>
    </row>
    <row r="783">
      <c r="V783" s="69"/>
    </row>
    <row r="784">
      <c r="V784" s="69"/>
    </row>
    <row r="785">
      <c r="V785" s="69"/>
    </row>
    <row r="786">
      <c r="V786" s="69"/>
    </row>
    <row r="787">
      <c r="V787" s="69"/>
    </row>
    <row r="788">
      <c r="V788" s="69"/>
    </row>
    <row r="789">
      <c r="V789" s="69"/>
    </row>
    <row r="790">
      <c r="V790" s="69"/>
    </row>
    <row r="791">
      <c r="V791" s="69"/>
    </row>
    <row r="792">
      <c r="V792" s="69"/>
    </row>
    <row r="793">
      <c r="V793" s="69"/>
    </row>
    <row r="794">
      <c r="V794" s="69"/>
    </row>
    <row r="795">
      <c r="V795" s="69"/>
    </row>
    <row r="796">
      <c r="V796" s="69"/>
    </row>
    <row r="797">
      <c r="V797" s="69"/>
    </row>
    <row r="798">
      <c r="V798" s="69"/>
    </row>
    <row r="799">
      <c r="V799" s="69"/>
    </row>
    <row r="800">
      <c r="V800" s="69"/>
    </row>
    <row r="801">
      <c r="V801" s="69"/>
    </row>
    <row r="802">
      <c r="V802" s="69"/>
    </row>
    <row r="803">
      <c r="V803" s="69"/>
    </row>
    <row r="804">
      <c r="V804" s="69"/>
    </row>
    <row r="805">
      <c r="V805" s="69"/>
    </row>
    <row r="806">
      <c r="V806" s="69"/>
    </row>
    <row r="807">
      <c r="V807" s="69"/>
    </row>
    <row r="808">
      <c r="V808" s="69"/>
    </row>
    <row r="809">
      <c r="V809" s="69"/>
    </row>
    <row r="810">
      <c r="V810" s="69"/>
    </row>
    <row r="811">
      <c r="V811" s="69"/>
    </row>
    <row r="812">
      <c r="V812" s="69"/>
    </row>
    <row r="813">
      <c r="V813" s="69"/>
    </row>
    <row r="814">
      <c r="V814" s="69"/>
    </row>
    <row r="815">
      <c r="V815" s="69"/>
    </row>
    <row r="816">
      <c r="V816" s="69"/>
    </row>
    <row r="817">
      <c r="V817" s="69"/>
    </row>
    <row r="818">
      <c r="V818" s="69"/>
    </row>
    <row r="819">
      <c r="V819" s="69"/>
    </row>
    <row r="820">
      <c r="V820" s="69"/>
    </row>
    <row r="821">
      <c r="V821" s="69"/>
    </row>
    <row r="822">
      <c r="V822" s="69"/>
    </row>
    <row r="823">
      <c r="V823" s="69"/>
    </row>
    <row r="824">
      <c r="V824" s="69"/>
    </row>
    <row r="825">
      <c r="V825" s="69"/>
    </row>
    <row r="826">
      <c r="V826" s="69"/>
    </row>
    <row r="827">
      <c r="V827" s="69"/>
    </row>
    <row r="828">
      <c r="V828" s="69"/>
    </row>
    <row r="829">
      <c r="V829" s="69"/>
    </row>
    <row r="830">
      <c r="V830" s="69"/>
    </row>
    <row r="831">
      <c r="V831" s="69"/>
    </row>
    <row r="832">
      <c r="V832" s="69"/>
    </row>
    <row r="833">
      <c r="V833" s="69"/>
    </row>
    <row r="834">
      <c r="V834" s="69"/>
    </row>
    <row r="835">
      <c r="V835" s="69"/>
    </row>
    <row r="836">
      <c r="V836" s="69"/>
    </row>
    <row r="837">
      <c r="V837" s="69"/>
    </row>
    <row r="838">
      <c r="V838" s="69"/>
    </row>
    <row r="839">
      <c r="V839" s="69"/>
    </row>
    <row r="840">
      <c r="V840" s="69"/>
    </row>
    <row r="841">
      <c r="V841" s="69"/>
    </row>
    <row r="842">
      <c r="V842" s="69"/>
    </row>
    <row r="843">
      <c r="V843" s="69"/>
    </row>
    <row r="844">
      <c r="V844" s="69"/>
    </row>
    <row r="845">
      <c r="V845" s="69"/>
    </row>
    <row r="846">
      <c r="V846" s="69"/>
    </row>
    <row r="847">
      <c r="V847" s="69"/>
    </row>
    <row r="848">
      <c r="V848" s="69"/>
    </row>
    <row r="849">
      <c r="V849" s="69"/>
    </row>
    <row r="850">
      <c r="V850" s="69"/>
    </row>
    <row r="851">
      <c r="V851" s="69"/>
    </row>
    <row r="852">
      <c r="V852" s="69"/>
    </row>
    <row r="853">
      <c r="V853" s="69"/>
    </row>
    <row r="854">
      <c r="V854" s="69"/>
    </row>
    <row r="855">
      <c r="V855" s="69"/>
    </row>
    <row r="856">
      <c r="V856" s="69"/>
    </row>
    <row r="857">
      <c r="V857" s="69"/>
    </row>
    <row r="858">
      <c r="V858" s="69"/>
    </row>
    <row r="859">
      <c r="V859" s="69"/>
    </row>
    <row r="860">
      <c r="V860" s="69"/>
    </row>
    <row r="861">
      <c r="V861" s="69"/>
    </row>
    <row r="862">
      <c r="V862" s="69"/>
    </row>
    <row r="863">
      <c r="V863" s="69"/>
    </row>
    <row r="864">
      <c r="V864" s="69"/>
    </row>
    <row r="865">
      <c r="V865" s="69"/>
    </row>
    <row r="866">
      <c r="V866" s="69"/>
    </row>
    <row r="867">
      <c r="V867" s="69"/>
    </row>
    <row r="868">
      <c r="V868" s="69"/>
    </row>
    <row r="869">
      <c r="V869" s="69"/>
    </row>
    <row r="870">
      <c r="V870" s="69"/>
    </row>
    <row r="871">
      <c r="V871" s="69"/>
    </row>
    <row r="872">
      <c r="V872" s="69"/>
    </row>
    <row r="873">
      <c r="V873" s="69"/>
    </row>
    <row r="874">
      <c r="V874" s="69"/>
    </row>
    <row r="875">
      <c r="V875" s="69"/>
    </row>
    <row r="876">
      <c r="V876" s="69"/>
    </row>
    <row r="877">
      <c r="V877" s="69"/>
    </row>
    <row r="878">
      <c r="V878" s="69"/>
    </row>
    <row r="879">
      <c r="V879" s="69"/>
    </row>
    <row r="880">
      <c r="V880" s="69"/>
    </row>
    <row r="881">
      <c r="V881" s="69"/>
    </row>
    <row r="882">
      <c r="V882" s="69"/>
    </row>
    <row r="883">
      <c r="V883" s="69"/>
    </row>
    <row r="884">
      <c r="V884" s="69"/>
    </row>
    <row r="885">
      <c r="V885" s="69"/>
    </row>
    <row r="886">
      <c r="V886" s="69"/>
    </row>
    <row r="887">
      <c r="V887" s="69"/>
    </row>
    <row r="888">
      <c r="V888" s="69"/>
    </row>
    <row r="889">
      <c r="V889" s="69"/>
    </row>
    <row r="890">
      <c r="V890" s="69"/>
    </row>
    <row r="891">
      <c r="V891" s="69"/>
    </row>
    <row r="892">
      <c r="V892" s="69"/>
    </row>
    <row r="893">
      <c r="V893" s="69"/>
    </row>
    <row r="894">
      <c r="V894" s="69"/>
    </row>
    <row r="895">
      <c r="V895" s="69"/>
    </row>
    <row r="896">
      <c r="V896" s="69"/>
    </row>
    <row r="897">
      <c r="V897" s="69"/>
    </row>
    <row r="898">
      <c r="V898" s="69"/>
    </row>
    <row r="899">
      <c r="V899" s="69"/>
    </row>
    <row r="900">
      <c r="V900" s="69"/>
    </row>
    <row r="901">
      <c r="V901" s="69"/>
    </row>
    <row r="902">
      <c r="V902" s="69"/>
    </row>
    <row r="903">
      <c r="V903" s="69"/>
    </row>
    <row r="904">
      <c r="V904" s="69"/>
    </row>
    <row r="905">
      <c r="V905" s="69"/>
    </row>
    <row r="906">
      <c r="V906" s="69"/>
    </row>
    <row r="907">
      <c r="V907" s="69"/>
    </row>
    <row r="908">
      <c r="V908" s="69"/>
    </row>
    <row r="909">
      <c r="V909" s="69"/>
    </row>
    <row r="910">
      <c r="V910" s="69"/>
    </row>
    <row r="911">
      <c r="V911" s="69"/>
    </row>
    <row r="912">
      <c r="V912" s="69"/>
    </row>
    <row r="913">
      <c r="V913" s="69"/>
    </row>
    <row r="914">
      <c r="V914" s="69"/>
    </row>
    <row r="915">
      <c r="V915" s="69"/>
    </row>
    <row r="916">
      <c r="V916" s="69"/>
    </row>
    <row r="917">
      <c r="V917" s="69"/>
    </row>
    <row r="918">
      <c r="V918" s="69"/>
    </row>
    <row r="919">
      <c r="V919" s="69"/>
    </row>
    <row r="920">
      <c r="V920" s="69"/>
    </row>
    <row r="921">
      <c r="V921" s="69"/>
    </row>
    <row r="922">
      <c r="V922" s="69"/>
    </row>
    <row r="923">
      <c r="V923" s="69"/>
    </row>
    <row r="924">
      <c r="V924" s="69"/>
    </row>
    <row r="925">
      <c r="V925" s="69"/>
    </row>
    <row r="926">
      <c r="V926" s="69"/>
    </row>
    <row r="927">
      <c r="V927" s="69"/>
    </row>
    <row r="928">
      <c r="V928" s="69"/>
    </row>
    <row r="929">
      <c r="V929" s="69"/>
    </row>
    <row r="930">
      <c r="V930" s="69"/>
    </row>
    <row r="931">
      <c r="V931" s="69"/>
    </row>
    <row r="932">
      <c r="V932" s="69"/>
    </row>
    <row r="933">
      <c r="V933" s="69"/>
    </row>
    <row r="934">
      <c r="V934" s="69"/>
    </row>
    <row r="935">
      <c r="V935" s="69"/>
    </row>
    <row r="936">
      <c r="V936" s="69"/>
    </row>
    <row r="937">
      <c r="V937" s="69"/>
    </row>
    <row r="938">
      <c r="V938" s="69"/>
    </row>
    <row r="939">
      <c r="V939" s="69"/>
    </row>
    <row r="940">
      <c r="V940" s="69"/>
    </row>
    <row r="941">
      <c r="V941" s="69"/>
    </row>
    <row r="942">
      <c r="V942" s="69"/>
    </row>
    <row r="943">
      <c r="V943" s="69"/>
    </row>
    <row r="944">
      <c r="V944" s="69"/>
    </row>
    <row r="945">
      <c r="V945" s="69"/>
    </row>
    <row r="946">
      <c r="V946" s="69"/>
    </row>
    <row r="947">
      <c r="V947" s="69"/>
    </row>
    <row r="948">
      <c r="V948" s="69"/>
    </row>
    <row r="949">
      <c r="V949" s="69"/>
    </row>
    <row r="950">
      <c r="V950" s="69"/>
    </row>
    <row r="951">
      <c r="V951" s="69"/>
    </row>
    <row r="952">
      <c r="V952" s="69"/>
    </row>
    <row r="953">
      <c r="V953" s="69"/>
    </row>
    <row r="954">
      <c r="V954" s="69"/>
    </row>
    <row r="955">
      <c r="V955" s="69"/>
    </row>
    <row r="956">
      <c r="V956" s="69"/>
    </row>
    <row r="957">
      <c r="V957" s="69"/>
    </row>
    <row r="958">
      <c r="V958" s="69"/>
    </row>
    <row r="959">
      <c r="V959" s="69"/>
    </row>
    <row r="960">
      <c r="V960" s="69"/>
    </row>
    <row r="961">
      <c r="V961" s="69"/>
    </row>
    <row r="962">
      <c r="V962" s="69"/>
    </row>
    <row r="963">
      <c r="V963" s="69"/>
    </row>
    <row r="964">
      <c r="V964" s="69"/>
    </row>
    <row r="965">
      <c r="V965" s="69"/>
    </row>
    <row r="966">
      <c r="V966" s="69"/>
    </row>
    <row r="967">
      <c r="V967" s="69"/>
    </row>
    <row r="968">
      <c r="V968" s="69"/>
    </row>
    <row r="969">
      <c r="V969" s="69"/>
    </row>
    <row r="970">
      <c r="V970" s="69"/>
    </row>
    <row r="971">
      <c r="V971" s="69"/>
    </row>
    <row r="972">
      <c r="V972" s="69"/>
    </row>
    <row r="973">
      <c r="V973" s="69"/>
    </row>
    <row r="974">
      <c r="V974" s="69"/>
    </row>
    <row r="975">
      <c r="V975" s="69"/>
    </row>
    <row r="976">
      <c r="V976" s="69"/>
    </row>
    <row r="977">
      <c r="V977" s="69"/>
    </row>
    <row r="978">
      <c r="V978" s="69"/>
    </row>
    <row r="979">
      <c r="V979" s="69"/>
    </row>
    <row r="980">
      <c r="V980" s="69"/>
    </row>
    <row r="981">
      <c r="V981" s="69"/>
    </row>
    <row r="982">
      <c r="V982" s="69"/>
    </row>
    <row r="983">
      <c r="V983" s="69"/>
    </row>
    <row r="984">
      <c r="V984" s="69"/>
    </row>
    <row r="985">
      <c r="V985" s="69"/>
    </row>
    <row r="986">
      <c r="V986" s="69"/>
    </row>
    <row r="987">
      <c r="V987" s="69"/>
    </row>
    <row r="988">
      <c r="V988" s="69"/>
    </row>
    <row r="989">
      <c r="V989" s="69"/>
    </row>
    <row r="990">
      <c r="V990" s="69"/>
    </row>
    <row r="991">
      <c r="V991" s="69"/>
    </row>
    <row r="992">
      <c r="V992" s="69"/>
    </row>
    <row r="993">
      <c r="V993" s="69"/>
    </row>
    <row r="994">
      <c r="V994" s="69"/>
    </row>
    <row r="995">
      <c r="V995" s="69"/>
    </row>
    <row r="996">
      <c r="V996" s="69"/>
    </row>
    <row r="997">
      <c r="V997" s="69"/>
    </row>
  </sheetData>
  <mergeCells count="15">
    <mergeCell ref="F4:S4"/>
    <mergeCell ref="T4:T5"/>
    <mergeCell ref="U4:U5"/>
    <mergeCell ref="V4:V5"/>
    <mergeCell ref="T99:V99"/>
    <mergeCell ref="B100:C100"/>
    <mergeCell ref="W4:W5"/>
    <mergeCell ref="X4:X5"/>
    <mergeCell ref="E1:X1"/>
    <mergeCell ref="A2:D2"/>
    <mergeCell ref="A4:A5"/>
    <mergeCell ref="B4:B5"/>
    <mergeCell ref="C4:C5"/>
    <mergeCell ref="D4:D5"/>
    <mergeCell ref="E4:E5"/>
  </mergeCells>
  <dataValidations>
    <dataValidation type="list" allowBlank="1" showErrorMessage="1" sqref="X6:X98">
      <formula1>"Lunas,Belum Lunas,Anak Guru"</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63"/>
    <col customWidth="1" min="2" max="2" width="9.38"/>
    <col customWidth="1" min="3" max="3" width="5.5"/>
    <col customWidth="1" min="4" max="4" width="30.0"/>
    <col customWidth="1" min="5" max="5" width="13.38"/>
    <col customWidth="1" min="6" max="24" width="3.0"/>
    <col customWidth="1" min="27" max="27" width="20.13"/>
    <col customWidth="1" min="29" max="29" width="15.63"/>
  </cols>
  <sheetData>
    <row r="1">
      <c r="A1" s="70" t="s">
        <v>247</v>
      </c>
      <c r="B1" s="4"/>
      <c r="C1" s="4"/>
      <c r="D1" s="4"/>
      <c r="E1" s="4"/>
      <c r="F1" s="4"/>
      <c r="G1" s="4"/>
      <c r="H1" s="4"/>
      <c r="I1" s="4"/>
      <c r="J1" s="4"/>
      <c r="K1" s="4"/>
      <c r="L1" s="4"/>
      <c r="M1" s="4"/>
      <c r="N1" s="4"/>
      <c r="O1" s="4"/>
      <c r="P1" s="4"/>
      <c r="Q1" s="4"/>
      <c r="R1" s="4"/>
      <c r="S1" s="4"/>
      <c r="T1" s="4"/>
      <c r="U1" s="4"/>
      <c r="V1" s="4"/>
      <c r="W1" s="4"/>
      <c r="X1" s="4"/>
      <c r="Y1" s="4"/>
      <c r="Z1" s="4"/>
      <c r="AA1" s="4"/>
      <c r="AB1" s="5"/>
      <c r="AC1" s="103"/>
    </row>
    <row r="2">
      <c r="A2" s="104" t="s">
        <v>262</v>
      </c>
      <c r="B2" s="4"/>
      <c r="C2" s="4"/>
      <c r="D2" s="5"/>
      <c r="E2" s="73"/>
      <c r="F2" s="73"/>
      <c r="G2" s="73"/>
      <c r="H2" s="73"/>
      <c r="I2" s="73"/>
      <c r="J2" s="73"/>
      <c r="K2" s="73"/>
      <c r="L2" s="73"/>
      <c r="M2" s="73"/>
      <c r="N2" s="73"/>
      <c r="O2" s="73"/>
      <c r="P2" s="73"/>
      <c r="Q2" s="73"/>
      <c r="R2" s="73"/>
      <c r="S2" s="73"/>
      <c r="T2" s="73"/>
      <c r="U2" s="73"/>
      <c r="V2" s="73"/>
      <c r="W2" s="73"/>
      <c r="X2" s="73"/>
      <c r="Y2" s="74"/>
      <c r="Z2" s="73"/>
    </row>
    <row r="3">
      <c r="A3" s="75"/>
      <c r="B3" s="76"/>
      <c r="C3" s="76"/>
      <c r="D3" s="76"/>
      <c r="E3" s="76"/>
      <c r="F3" s="76"/>
      <c r="G3" s="76"/>
      <c r="H3" s="76"/>
      <c r="I3" s="76"/>
      <c r="J3" s="76"/>
      <c r="K3" s="76"/>
      <c r="L3" s="76"/>
      <c r="M3" s="76"/>
      <c r="N3" s="76"/>
      <c r="O3" s="76"/>
      <c r="P3" s="76"/>
      <c r="Q3" s="76"/>
      <c r="R3" s="76"/>
      <c r="S3" s="76"/>
      <c r="T3" s="76"/>
      <c r="U3" s="76"/>
      <c r="V3" s="76"/>
      <c r="W3" s="76"/>
      <c r="X3" s="76"/>
      <c r="Y3" s="16" t="s">
        <v>2</v>
      </c>
      <c r="Z3" s="10"/>
      <c r="AA3" s="50"/>
      <c r="AB3" s="50"/>
      <c r="AC3" s="50"/>
    </row>
    <row r="4">
      <c r="A4" s="78" t="s">
        <v>263</v>
      </c>
      <c r="B4" s="78" t="s">
        <v>4</v>
      </c>
      <c r="C4" s="77" t="s">
        <v>5</v>
      </c>
      <c r="D4" s="77" t="s">
        <v>6</v>
      </c>
      <c r="E4" s="78" t="s">
        <v>7</v>
      </c>
      <c r="F4" s="105"/>
      <c r="G4" s="4"/>
      <c r="H4" s="4"/>
      <c r="I4" s="4"/>
      <c r="J4" s="4"/>
      <c r="K4" s="4"/>
      <c r="L4" s="4"/>
      <c r="M4" s="4"/>
      <c r="N4" s="4"/>
      <c r="O4" s="4"/>
      <c r="P4" s="4"/>
      <c r="Q4" s="4"/>
      <c r="R4" s="4"/>
      <c r="S4" s="4"/>
      <c r="T4" s="4"/>
      <c r="U4" s="4"/>
      <c r="V4" s="4"/>
      <c r="W4" s="4"/>
      <c r="X4" s="5"/>
      <c r="Y4" s="80" t="s">
        <v>8</v>
      </c>
      <c r="Z4" s="81" t="s">
        <v>249</v>
      </c>
      <c r="AA4" s="77" t="s">
        <v>10</v>
      </c>
      <c r="AB4" s="81" t="s">
        <v>11</v>
      </c>
      <c r="AC4" s="25" t="s">
        <v>12</v>
      </c>
    </row>
    <row r="5">
      <c r="A5" s="26"/>
      <c r="B5" s="26"/>
      <c r="C5" s="26"/>
      <c r="D5" s="26"/>
      <c r="E5" s="26"/>
      <c r="F5" s="83">
        <v>7.0</v>
      </c>
      <c r="G5" s="83">
        <v>8.0</v>
      </c>
      <c r="H5" s="83">
        <v>9.0</v>
      </c>
      <c r="I5" s="83">
        <v>10.0</v>
      </c>
      <c r="J5" s="83">
        <v>11.0</v>
      </c>
      <c r="K5" s="83">
        <v>14.0</v>
      </c>
      <c r="L5" s="83">
        <v>15.0</v>
      </c>
      <c r="M5" s="83">
        <v>16.0</v>
      </c>
      <c r="N5" s="83">
        <v>17.0</v>
      </c>
      <c r="O5" s="83">
        <v>18.0</v>
      </c>
      <c r="P5" s="83">
        <v>21.0</v>
      </c>
      <c r="Q5" s="83">
        <v>22.0</v>
      </c>
      <c r="R5" s="83">
        <v>23.0</v>
      </c>
      <c r="S5" s="83">
        <v>24.0</v>
      </c>
      <c r="T5" s="83">
        <v>25.0</v>
      </c>
      <c r="U5" s="83">
        <v>28.0</v>
      </c>
      <c r="V5" s="83">
        <v>29.0</v>
      </c>
      <c r="W5" s="83">
        <v>30.0</v>
      </c>
      <c r="X5" s="83">
        <v>31.0</v>
      </c>
      <c r="Y5" s="26"/>
      <c r="Z5" s="26"/>
      <c r="AA5" s="26"/>
      <c r="AB5" s="26"/>
      <c r="AC5" s="26"/>
    </row>
    <row r="6">
      <c r="A6" s="86">
        <v>1.0</v>
      </c>
      <c r="B6" s="84" t="s">
        <v>13</v>
      </c>
      <c r="C6" s="85" t="s">
        <v>14</v>
      </c>
      <c r="D6" s="86" t="s">
        <v>15</v>
      </c>
      <c r="E6" s="86"/>
      <c r="F6" s="86" t="b">
        <v>0</v>
      </c>
      <c r="G6" s="86" t="b">
        <v>0</v>
      </c>
      <c r="H6" s="86" t="b">
        <v>0</v>
      </c>
      <c r="I6" s="86" t="b">
        <v>0</v>
      </c>
      <c r="J6" s="86" t="b">
        <v>0</v>
      </c>
      <c r="K6" s="86" t="b">
        <v>0</v>
      </c>
      <c r="L6" s="86" t="b">
        <v>0</v>
      </c>
      <c r="M6" s="86" t="b">
        <v>0</v>
      </c>
      <c r="N6" s="86" t="b">
        <v>0</v>
      </c>
      <c r="O6" s="86" t="b">
        <v>0</v>
      </c>
      <c r="P6" s="86" t="b">
        <v>0</v>
      </c>
      <c r="Q6" s="86" t="b">
        <v>0</v>
      </c>
      <c r="R6" s="86" t="b">
        <v>0</v>
      </c>
      <c r="S6" s="86" t="b">
        <v>0</v>
      </c>
      <c r="T6" s="86" t="b">
        <v>0</v>
      </c>
      <c r="U6" s="86" t="b">
        <v>0</v>
      </c>
      <c r="V6" s="86" t="b">
        <v>0</v>
      </c>
      <c r="W6" s="86" t="b">
        <v>0</v>
      </c>
      <c r="X6" s="86" t="b">
        <v>0</v>
      </c>
      <c r="Y6" s="88">
        <f t="shared" ref="Y6:Y95" si="1">countif(F6:U6,True)</f>
        <v>0</v>
      </c>
      <c r="Z6" s="88">
        <f t="shared" ref="Z6:Z95" si="2">countif(F6:X6,false)</f>
        <v>19</v>
      </c>
      <c r="AA6" s="86" t="s">
        <v>17</v>
      </c>
      <c r="AB6" s="92">
        <f t="shared" ref="AB6:AB95" si="3">sum(Z6*8500)</f>
        <v>161500</v>
      </c>
      <c r="AC6" s="36" t="s">
        <v>17</v>
      </c>
    </row>
    <row r="7">
      <c r="A7" s="47">
        <v>2.0</v>
      </c>
      <c r="B7" s="84" t="s">
        <v>18</v>
      </c>
      <c r="C7" s="84" t="s">
        <v>14</v>
      </c>
      <c r="D7" s="47" t="s">
        <v>19</v>
      </c>
      <c r="E7" s="47"/>
      <c r="F7" s="90" t="b">
        <v>0</v>
      </c>
      <c r="G7" s="90" t="b">
        <v>0</v>
      </c>
      <c r="H7" s="90" t="b">
        <v>0</v>
      </c>
      <c r="I7" s="90" t="b">
        <v>0</v>
      </c>
      <c r="J7" s="90" t="b">
        <v>0</v>
      </c>
      <c r="K7" s="90" t="b">
        <v>0</v>
      </c>
      <c r="L7" s="47" t="b">
        <v>0</v>
      </c>
      <c r="M7" s="90" t="b">
        <v>0</v>
      </c>
      <c r="N7" s="90" t="b">
        <v>0</v>
      </c>
      <c r="O7" s="90" t="b">
        <v>0</v>
      </c>
      <c r="P7" s="90" t="b">
        <v>0</v>
      </c>
      <c r="Q7" s="90" t="b">
        <v>0</v>
      </c>
      <c r="R7" s="90" t="b">
        <v>0</v>
      </c>
      <c r="S7" s="90" t="b">
        <v>0</v>
      </c>
      <c r="T7" s="90" t="b">
        <v>0</v>
      </c>
      <c r="U7" s="90" t="b">
        <v>0</v>
      </c>
      <c r="V7" s="90" t="b">
        <v>0</v>
      </c>
      <c r="W7" s="90" t="b">
        <v>0</v>
      </c>
      <c r="X7" s="90" t="b">
        <v>0</v>
      </c>
      <c r="Y7" s="36">
        <f t="shared" si="1"/>
        <v>0</v>
      </c>
      <c r="Z7" s="36">
        <f t="shared" si="2"/>
        <v>19</v>
      </c>
      <c r="AA7" s="90"/>
      <c r="AB7" s="92">
        <f t="shared" si="3"/>
        <v>161500</v>
      </c>
      <c r="AC7" s="36" t="s">
        <v>250</v>
      </c>
    </row>
    <row r="8">
      <c r="A8" s="47">
        <v>3.0</v>
      </c>
      <c r="B8" s="84" t="s">
        <v>21</v>
      </c>
      <c r="C8" s="84" t="s">
        <v>14</v>
      </c>
      <c r="D8" s="47" t="s">
        <v>22</v>
      </c>
      <c r="E8" s="47"/>
      <c r="F8" s="90" t="b">
        <v>0</v>
      </c>
      <c r="G8" s="90" t="b">
        <v>0</v>
      </c>
      <c r="H8" s="90" t="b">
        <v>0</v>
      </c>
      <c r="I8" s="90" t="b">
        <v>0</v>
      </c>
      <c r="J8" s="90" t="b">
        <v>0</v>
      </c>
      <c r="K8" s="90" t="b">
        <v>0</v>
      </c>
      <c r="L8" s="90" t="b">
        <v>0</v>
      </c>
      <c r="M8" s="90" t="b">
        <v>0</v>
      </c>
      <c r="N8" s="90" t="b">
        <v>0</v>
      </c>
      <c r="O8" s="90" t="b">
        <v>0</v>
      </c>
      <c r="P8" s="90" t="b">
        <v>0</v>
      </c>
      <c r="Q8" s="90" t="b">
        <v>0</v>
      </c>
      <c r="R8" s="90" t="b">
        <v>0</v>
      </c>
      <c r="S8" s="90" t="b">
        <v>0</v>
      </c>
      <c r="T8" s="90" t="b">
        <v>0</v>
      </c>
      <c r="U8" s="90" t="b">
        <v>0</v>
      </c>
      <c r="V8" s="90" t="b">
        <v>0</v>
      </c>
      <c r="W8" s="90" t="b">
        <v>0</v>
      </c>
      <c r="X8" s="90" t="b">
        <v>0</v>
      </c>
      <c r="Y8" s="36">
        <f t="shared" si="1"/>
        <v>0</v>
      </c>
      <c r="Z8" s="36">
        <f t="shared" si="2"/>
        <v>19</v>
      </c>
      <c r="AA8" s="90"/>
      <c r="AB8" s="92">
        <f t="shared" si="3"/>
        <v>161500</v>
      </c>
      <c r="AC8" s="36" t="s">
        <v>250</v>
      </c>
    </row>
    <row r="9">
      <c r="A9" s="47">
        <v>4.0</v>
      </c>
      <c r="B9" s="84" t="s">
        <v>25</v>
      </c>
      <c r="C9" s="84" t="s">
        <v>14</v>
      </c>
      <c r="D9" s="29" t="s">
        <v>26</v>
      </c>
      <c r="E9" s="47"/>
      <c r="F9" s="90" t="b">
        <v>0</v>
      </c>
      <c r="G9" s="90" t="b">
        <v>0</v>
      </c>
      <c r="H9" s="90" t="b">
        <v>0</v>
      </c>
      <c r="I9" s="90" t="b">
        <v>0</v>
      </c>
      <c r="J9" s="90" t="b">
        <v>0</v>
      </c>
      <c r="K9" s="47" t="b">
        <v>0</v>
      </c>
      <c r="L9" s="90" t="b">
        <v>0</v>
      </c>
      <c r="M9" s="90" t="b">
        <v>0</v>
      </c>
      <c r="N9" s="90" t="b">
        <v>0</v>
      </c>
      <c r="O9" s="90" t="b">
        <v>0</v>
      </c>
      <c r="P9" s="90" t="b">
        <v>0</v>
      </c>
      <c r="Q9" s="90" t="b">
        <v>0</v>
      </c>
      <c r="R9" s="90" t="b">
        <v>0</v>
      </c>
      <c r="S9" s="90" t="b">
        <v>0</v>
      </c>
      <c r="T9" s="90" t="b">
        <v>0</v>
      </c>
      <c r="U9" s="90" t="b">
        <v>0</v>
      </c>
      <c r="V9" s="90" t="b">
        <v>0</v>
      </c>
      <c r="W9" s="90" t="b">
        <v>0</v>
      </c>
      <c r="X9" s="90" t="b">
        <v>0</v>
      </c>
      <c r="Y9" s="36">
        <f t="shared" si="1"/>
        <v>0</v>
      </c>
      <c r="Z9" s="36">
        <f t="shared" si="2"/>
        <v>19</v>
      </c>
      <c r="AA9" s="90"/>
      <c r="AB9" s="92">
        <f t="shared" si="3"/>
        <v>161500</v>
      </c>
      <c r="AC9" s="36" t="s">
        <v>250</v>
      </c>
    </row>
    <row r="10">
      <c r="A10" s="47">
        <v>5.0</v>
      </c>
      <c r="B10" s="84" t="s">
        <v>27</v>
      </c>
      <c r="C10" s="85" t="s">
        <v>14</v>
      </c>
      <c r="D10" s="86" t="s">
        <v>28</v>
      </c>
      <c r="E10" s="86"/>
      <c r="F10" s="86" t="b">
        <v>0</v>
      </c>
      <c r="G10" s="87" t="b">
        <v>0</v>
      </c>
      <c r="H10" s="87" t="b">
        <v>0</v>
      </c>
      <c r="I10" s="87" t="b">
        <v>0</v>
      </c>
      <c r="J10" s="87" t="b">
        <v>0</v>
      </c>
      <c r="K10" s="87" t="b">
        <v>0</v>
      </c>
      <c r="L10" s="87" t="b">
        <v>0</v>
      </c>
      <c r="M10" s="87" t="b">
        <v>0</v>
      </c>
      <c r="N10" s="87" t="b">
        <v>0</v>
      </c>
      <c r="O10" s="87" t="b">
        <v>0</v>
      </c>
      <c r="P10" s="87" t="b">
        <v>0</v>
      </c>
      <c r="Q10" s="87" t="b">
        <v>0</v>
      </c>
      <c r="R10" s="87" t="b">
        <v>0</v>
      </c>
      <c r="S10" s="87" t="b">
        <v>0</v>
      </c>
      <c r="T10" s="87" t="b">
        <v>0</v>
      </c>
      <c r="U10" s="87" t="b">
        <v>0</v>
      </c>
      <c r="V10" s="87" t="b">
        <v>0</v>
      </c>
      <c r="W10" s="87" t="b">
        <v>0</v>
      </c>
      <c r="X10" s="87" t="b">
        <v>0</v>
      </c>
      <c r="Y10" s="88">
        <f t="shared" si="1"/>
        <v>0</v>
      </c>
      <c r="Z10" s="88">
        <f t="shared" si="2"/>
        <v>19</v>
      </c>
      <c r="AA10" s="86" t="s">
        <v>17</v>
      </c>
      <c r="AB10" s="92">
        <f t="shared" si="3"/>
        <v>161500</v>
      </c>
      <c r="AC10" s="36" t="s">
        <v>17</v>
      </c>
    </row>
    <row r="11">
      <c r="A11" s="47">
        <v>6.0</v>
      </c>
      <c r="B11" s="37" t="s">
        <v>29</v>
      </c>
      <c r="C11" s="84" t="s">
        <v>30</v>
      </c>
      <c r="D11" s="47" t="s">
        <v>31</v>
      </c>
      <c r="E11" s="47" t="s">
        <v>32</v>
      </c>
      <c r="F11" s="90" t="b">
        <v>0</v>
      </c>
      <c r="G11" s="90" t="b">
        <v>0</v>
      </c>
      <c r="H11" s="90" t="b">
        <v>0</v>
      </c>
      <c r="I11" s="90" t="b">
        <v>0</v>
      </c>
      <c r="J11" s="90" t="b">
        <v>0</v>
      </c>
      <c r="K11" s="90" t="b">
        <v>0</v>
      </c>
      <c r="L11" s="90" t="b">
        <v>0</v>
      </c>
      <c r="M11" s="90" t="b">
        <v>0</v>
      </c>
      <c r="N11" s="90" t="b">
        <v>0</v>
      </c>
      <c r="O11" s="90" t="b">
        <v>0</v>
      </c>
      <c r="P11" s="90" t="b">
        <v>0</v>
      </c>
      <c r="Q11" s="90" t="b">
        <v>0</v>
      </c>
      <c r="R11" s="90" t="b">
        <v>0</v>
      </c>
      <c r="S11" s="90" t="b">
        <v>0</v>
      </c>
      <c r="T11" s="90" t="b">
        <v>0</v>
      </c>
      <c r="U11" s="90" t="b">
        <v>0</v>
      </c>
      <c r="V11" s="90" t="b">
        <v>0</v>
      </c>
      <c r="W11" s="90" t="b">
        <v>0</v>
      </c>
      <c r="X11" s="90" t="b">
        <v>0</v>
      </c>
      <c r="Y11" s="36">
        <f t="shared" si="1"/>
        <v>0</v>
      </c>
      <c r="Z11" s="36">
        <f t="shared" si="2"/>
        <v>19</v>
      </c>
      <c r="AA11" s="90"/>
      <c r="AB11" s="92">
        <f t="shared" si="3"/>
        <v>161500</v>
      </c>
      <c r="AC11" s="36" t="s">
        <v>250</v>
      </c>
    </row>
    <row r="12">
      <c r="A12" s="47">
        <v>7.0</v>
      </c>
      <c r="B12" s="37" t="s">
        <v>33</v>
      </c>
      <c r="C12" s="85" t="s">
        <v>30</v>
      </c>
      <c r="D12" s="86" t="s">
        <v>34</v>
      </c>
      <c r="E12" s="87"/>
      <c r="F12" s="87" t="b">
        <v>0</v>
      </c>
      <c r="G12" s="87" t="b">
        <v>0</v>
      </c>
      <c r="H12" s="87" t="b">
        <v>0</v>
      </c>
      <c r="I12" s="87" t="b">
        <v>0</v>
      </c>
      <c r="J12" s="87" t="b">
        <v>0</v>
      </c>
      <c r="K12" s="87" t="b">
        <v>0</v>
      </c>
      <c r="L12" s="87" t="b">
        <v>0</v>
      </c>
      <c r="M12" s="87" t="b">
        <v>0</v>
      </c>
      <c r="N12" s="87" t="b">
        <v>0</v>
      </c>
      <c r="O12" s="87" t="b">
        <v>0</v>
      </c>
      <c r="P12" s="87" t="b">
        <v>0</v>
      </c>
      <c r="Q12" s="87" t="b">
        <v>0</v>
      </c>
      <c r="R12" s="87" t="b">
        <v>0</v>
      </c>
      <c r="S12" s="87" t="b">
        <v>0</v>
      </c>
      <c r="T12" s="87" t="b">
        <v>0</v>
      </c>
      <c r="U12" s="87" t="b">
        <v>0</v>
      </c>
      <c r="V12" s="87" t="b">
        <v>0</v>
      </c>
      <c r="W12" s="87" t="b">
        <v>0</v>
      </c>
      <c r="X12" s="87" t="b">
        <v>0</v>
      </c>
      <c r="Y12" s="88">
        <f t="shared" si="1"/>
        <v>0</v>
      </c>
      <c r="Z12" s="88">
        <f t="shared" si="2"/>
        <v>19</v>
      </c>
      <c r="AA12" s="86" t="s">
        <v>17</v>
      </c>
      <c r="AB12" s="92">
        <f t="shared" si="3"/>
        <v>161500</v>
      </c>
      <c r="AC12" s="36" t="s">
        <v>17</v>
      </c>
    </row>
    <row r="13">
      <c r="A13" s="47">
        <v>8.0</v>
      </c>
      <c r="B13" s="37" t="s">
        <v>35</v>
      </c>
      <c r="C13" s="84" t="s">
        <v>30</v>
      </c>
      <c r="D13" s="47" t="s">
        <v>36</v>
      </c>
      <c r="E13" s="90"/>
      <c r="F13" s="90" t="b">
        <v>0</v>
      </c>
      <c r="G13" s="90" t="b">
        <v>0</v>
      </c>
      <c r="H13" s="90" t="b">
        <v>0</v>
      </c>
      <c r="I13" s="90" t="b">
        <v>0</v>
      </c>
      <c r="J13" s="90" t="b">
        <v>0</v>
      </c>
      <c r="K13" s="90" t="b">
        <v>0</v>
      </c>
      <c r="L13" s="90" t="b">
        <v>0</v>
      </c>
      <c r="M13" s="90" t="b">
        <v>0</v>
      </c>
      <c r="N13" s="90" t="b">
        <v>0</v>
      </c>
      <c r="O13" s="90" t="b">
        <v>0</v>
      </c>
      <c r="P13" s="90" t="b">
        <v>0</v>
      </c>
      <c r="Q13" s="90" t="b">
        <v>0</v>
      </c>
      <c r="R13" s="90" t="b">
        <v>0</v>
      </c>
      <c r="S13" s="90" t="b">
        <v>0</v>
      </c>
      <c r="T13" s="90" t="b">
        <v>0</v>
      </c>
      <c r="U13" s="90" t="b">
        <v>0</v>
      </c>
      <c r="V13" s="90" t="b">
        <v>0</v>
      </c>
      <c r="W13" s="90" t="b">
        <v>0</v>
      </c>
      <c r="X13" s="90" t="b">
        <v>0</v>
      </c>
      <c r="Y13" s="36">
        <f t="shared" si="1"/>
        <v>0</v>
      </c>
      <c r="Z13" s="36">
        <f t="shared" si="2"/>
        <v>19</v>
      </c>
      <c r="AA13" s="90"/>
      <c r="AB13" s="92">
        <f t="shared" si="3"/>
        <v>161500</v>
      </c>
      <c r="AC13" s="36" t="s">
        <v>250</v>
      </c>
    </row>
    <row r="14">
      <c r="A14" s="47">
        <v>10.0</v>
      </c>
      <c r="B14" s="37" t="s">
        <v>39</v>
      </c>
      <c r="C14" s="84" t="s">
        <v>30</v>
      </c>
      <c r="D14" s="47" t="s">
        <v>40</v>
      </c>
      <c r="E14" s="47" t="s">
        <v>41</v>
      </c>
      <c r="F14" s="47" t="b">
        <v>1</v>
      </c>
      <c r="G14" s="47" t="b">
        <v>1</v>
      </c>
      <c r="H14" s="47" t="b">
        <v>1</v>
      </c>
      <c r="I14" s="47" t="b">
        <v>1</v>
      </c>
      <c r="J14" s="47" t="b">
        <v>1</v>
      </c>
      <c r="K14" s="90" t="b">
        <v>0</v>
      </c>
      <c r="L14" s="90" t="b">
        <v>0</v>
      </c>
      <c r="M14" s="90" t="b">
        <v>0</v>
      </c>
      <c r="N14" s="90" t="b">
        <v>0</v>
      </c>
      <c r="O14" s="90" t="b">
        <v>0</v>
      </c>
      <c r="P14" s="90" t="b">
        <v>0</v>
      </c>
      <c r="Q14" s="90" t="b">
        <v>0</v>
      </c>
      <c r="R14" s="90" t="b">
        <v>0</v>
      </c>
      <c r="S14" s="90" t="b">
        <v>0</v>
      </c>
      <c r="T14" s="90" t="b">
        <v>0</v>
      </c>
      <c r="U14" s="90" t="b">
        <v>0</v>
      </c>
      <c r="V14" s="90" t="b">
        <v>0</v>
      </c>
      <c r="W14" s="90" t="b">
        <v>0</v>
      </c>
      <c r="X14" s="90" t="b">
        <v>0</v>
      </c>
      <c r="Y14" s="36">
        <f t="shared" si="1"/>
        <v>5</v>
      </c>
      <c r="Z14" s="36">
        <f t="shared" si="2"/>
        <v>14</v>
      </c>
      <c r="AA14" s="106" t="s">
        <v>264</v>
      </c>
      <c r="AB14" s="92">
        <f t="shared" si="3"/>
        <v>119000</v>
      </c>
      <c r="AC14" s="36" t="s">
        <v>250</v>
      </c>
    </row>
    <row r="15">
      <c r="A15" s="47">
        <v>11.0</v>
      </c>
      <c r="B15" s="37" t="s">
        <v>42</v>
      </c>
      <c r="C15" s="96" t="s">
        <v>30</v>
      </c>
      <c r="D15" s="97" t="s">
        <v>43</v>
      </c>
      <c r="E15" s="90"/>
      <c r="F15" s="90" t="b">
        <v>0</v>
      </c>
      <c r="G15" s="90" t="b">
        <v>0</v>
      </c>
      <c r="H15" s="90" t="b">
        <v>0</v>
      </c>
      <c r="I15" s="90" t="b">
        <v>0</v>
      </c>
      <c r="J15" s="47" t="b">
        <v>0</v>
      </c>
      <c r="K15" s="97" t="b">
        <v>1</v>
      </c>
      <c r="L15" s="97" t="b">
        <v>1</v>
      </c>
      <c r="M15" s="97" t="b">
        <v>1</v>
      </c>
      <c r="N15" s="97" t="b">
        <v>1</v>
      </c>
      <c r="O15" s="97" t="b">
        <v>1</v>
      </c>
      <c r="P15" s="97" t="b">
        <v>1</v>
      </c>
      <c r="Q15" s="97" t="b">
        <v>1</v>
      </c>
      <c r="R15" s="97" t="b">
        <v>1</v>
      </c>
      <c r="S15" s="97" t="b">
        <v>1</v>
      </c>
      <c r="T15" s="97" t="b">
        <v>1</v>
      </c>
      <c r="U15" s="97" t="b">
        <v>1</v>
      </c>
      <c r="V15" s="97" t="b">
        <v>1</v>
      </c>
      <c r="W15" s="97" t="b">
        <v>1</v>
      </c>
      <c r="X15" s="97" t="b">
        <v>1</v>
      </c>
      <c r="Y15" s="99">
        <f t="shared" si="1"/>
        <v>11</v>
      </c>
      <c r="Z15" s="99">
        <f t="shared" si="2"/>
        <v>5</v>
      </c>
      <c r="AA15" s="97" t="s">
        <v>265</v>
      </c>
      <c r="AB15" s="107">
        <f t="shared" si="3"/>
        <v>42500</v>
      </c>
      <c r="AC15" s="99" t="s">
        <v>250</v>
      </c>
    </row>
    <row r="16">
      <c r="A16" s="47">
        <v>12.0</v>
      </c>
      <c r="B16" s="56" t="s">
        <v>46</v>
      </c>
      <c r="C16" s="85" t="s">
        <v>30</v>
      </c>
      <c r="D16" s="86" t="s">
        <v>47</v>
      </c>
      <c r="E16" s="87"/>
      <c r="F16" s="87" t="b">
        <v>0</v>
      </c>
      <c r="G16" s="87" t="b">
        <v>0</v>
      </c>
      <c r="H16" s="87" t="b">
        <v>0</v>
      </c>
      <c r="I16" s="87" t="b">
        <v>0</v>
      </c>
      <c r="J16" s="87" t="b">
        <v>0</v>
      </c>
      <c r="K16" s="87" t="b">
        <v>0</v>
      </c>
      <c r="L16" s="87" t="b">
        <v>0</v>
      </c>
      <c r="M16" s="87" t="b">
        <v>0</v>
      </c>
      <c r="N16" s="87" t="b">
        <v>0</v>
      </c>
      <c r="O16" s="87" t="b">
        <v>0</v>
      </c>
      <c r="P16" s="87" t="b">
        <v>0</v>
      </c>
      <c r="Q16" s="87" t="b">
        <v>0</v>
      </c>
      <c r="R16" s="87" t="b">
        <v>0</v>
      </c>
      <c r="S16" s="87" t="b">
        <v>0</v>
      </c>
      <c r="T16" s="87" t="b">
        <v>0</v>
      </c>
      <c r="U16" s="87" t="b">
        <v>0</v>
      </c>
      <c r="V16" s="87" t="b">
        <v>0</v>
      </c>
      <c r="W16" s="87" t="b">
        <v>0</v>
      </c>
      <c r="X16" s="87" t="b">
        <v>0</v>
      </c>
      <c r="Y16" s="88">
        <f t="shared" si="1"/>
        <v>0</v>
      </c>
      <c r="Z16" s="88">
        <f t="shared" si="2"/>
        <v>19</v>
      </c>
      <c r="AA16" s="86" t="s">
        <v>17</v>
      </c>
      <c r="AB16" s="92">
        <f t="shared" si="3"/>
        <v>161500</v>
      </c>
      <c r="AC16" s="36" t="s">
        <v>17</v>
      </c>
    </row>
    <row r="17">
      <c r="A17" s="47">
        <v>13.0</v>
      </c>
      <c r="B17" s="56" t="s">
        <v>48</v>
      </c>
      <c r="C17" s="85" t="s">
        <v>30</v>
      </c>
      <c r="D17" s="86" t="s">
        <v>49</v>
      </c>
      <c r="E17" s="87"/>
      <c r="F17" s="87" t="b">
        <v>0</v>
      </c>
      <c r="G17" s="87" t="b">
        <v>0</v>
      </c>
      <c r="H17" s="87" t="b">
        <v>0</v>
      </c>
      <c r="I17" s="87" t="b">
        <v>0</v>
      </c>
      <c r="J17" s="87" t="b">
        <v>0</v>
      </c>
      <c r="K17" s="87" t="b">
        <v>0</v>
      </c>
      <c r="L17" s="87" t="b">
        <v>0</v>
      </c>
      <c r="M17" s="87" t="b">
        <v>0</v>
      </c>
      <c r="N17" s="87" t="b">
        <v>0</v>
      </c>
      <c r="O17" s="87" t="b">
        <v>0</v>
      </c>
      <c r="P17" s="87" t="b">
        <v>0</v>
      </c>
      <c r="Q17" s="87" t="b">
        <v>0</v>
      </c>
      <c r="R17" s="87" t="b">
        <v>0</v>
      </c>
      <c r="S17" s="87" t="b">
        <v>0</v>
      </c>
      <c r="T17" s="87" t="b">
        <v>0</v>
      </c>
      <c r="U17" s="87" t="b">
        <v>0</v>
      </c>
      <c r="V17" s="87" t="b">
        <v>0</v>
      </c>
      <c r="W17" s="87" t="b">
        <v>0</v>
      </c>
      <c r="X17" s="87" t="b">
        <v>0</v>
      </c>
      <c r="Y17" s="88">
        <f t="shared" si="1"/>
        <v>0</v>
      </c>
      <c r="Z17" s="88">
        <f t="shared" si="2"/>
        <v>19</v>
      </c>
      <c r="AA17" s="86" t="s">
        <v>17</v>
      </c>
      <c r="AB17" s="92">
        <f t="shared" si="3"/>
        <v>161500</v>
      </c>
      <c r="AC17" s="36" t="s">
        <v>17</v>
      </c>
    </row>
    <row r="18">
      <c r="A18" s="47">
        <v>14.0</v>
      </c>
      <c r="B18" s="56" t="s">
        <v>50</v>
      </c>
      <c r="C18" s="85" t="s">
        <v>30</v>
      </c>
      <c r="D18" s="86" t="s">
        <v>51</v>
      </c>
      <c r="E18" s="87"/>
      <c r="F18" s="87" t="b">
        <v>0</v>
      </c>
      <c r="G18" s="87" t="b">
        <v>0</v>
      </c>
      <c r="H18" s="87" t="b">
        <v>0</v>
      </c>
      <c r="I18" s="87" t="b">
        <v>0</v>
      </c>
      <c r="J18" s="87" t="b">
        <v>0</v>
      </c>
      <c r="K18" s="87" t="b">
        <v>0</v>
      </c>
      <c r="L18" s="87" t="b">
        <v>0</v>
      </c>
      <c r="M18" s="87" t="b">
        <v>0</v>
      </c>
      <c r="N18" s="87" t="b">
        <v>0</v>
      </c>
      <c r="O18" s="87" t="b">
        <v>0</v>
      </c>
      <c r="P18" s="87" t="b">
        <v>0</v>
      </c>
      <c r="Q18" s="87" t="b">
        <v>0</v>
      </c>
      <c r="R18" s="87" t="b">
        <v>0</v>
      </c>
      <c r="S18" s="87" t="b">
        <v>0</v>
      </c>
      <c r="T18" s="87" t="b">
        <v>0</v>
      </c>
      <c r="U18" s="87" t="b">
        <v>0</v>
      </c>
      <c r="V18" s="87" t="b">
        <v>0</v>
      </c>
      <c r="W18" s="87" t="b">
        <v>0</v>
      </c>
      <c r="X18" s="87" t="b">
        <v>0</v>
      </c>
      <c r="Y18" s="88">
        <f t="shared" si="1"/>
        <v>0</v>
      </c>
      <c r="Z18" s="88">
        <f t="shared" si="2"/>
        <v>19</v>
      </c>
      <c r="AA18" s="86" t="s">
        <v>17</v>
      </c>
      <c r="AB18" s="92">
        <f t="shared" si="3"/>
        <v>161500</v>
      </c>
      <c r="AC18" s="36" t="s">
        <v>17</v>
      </c>
    </row>
    <row r="19">
      <c r="A19" s="47">
        <v>15.0</v>
      </c>
      <c r="B19" s="37" t="s">
        <v>52</v>
      </c>
      <c r="C19" s="84" t="s">
        <v>30</v>
      </c>
      <c r="D19" s="47" t="s">
        <v>53</v>
      </c>
      <c r="E19" s="90"/>
      <c r="F19" s="90" t="b">
        <v>0</v>
      </c>
      <c r="G19" s="90" t="b">
        <v>0</v>
      </c>
      <c r="H19" s="90" t="b">
        <v>0</v>
      </c>
      <c r="I19" s="90" t="b">
        <v>0</v>
      </c>
      <c r="J19" s="90" t="b">
        <v>0</v>
      </c>
      <c r="K19" s="90" t="b">
        <v>0</v>
      </c>
      <c r="L19" s="90" t="b">
        <v>0</v>
      </c>
      <c r="M19" s="90" t="b">
        <v>0</v>
      </c>
      <c r="N19" s="90" t="b">
        <v>0</v>
      </c>
      <c r="O19" s="90" t="b">
        <v>0</v>
      </c>
      <c r="P19" s="90" t="b">
        <v>0</v>
      </c>
      <c r="Q19" s="90" t="b">
        <v>0</v>
      </c>
      <c r="R19" s="90" t="b">
        <v>0</v>
      </c>
      <c r="S19" s="90" t="b">
        <v>0</v>
      </c>
      <c r="T19" s="90" t="b">
        <v>0</v>
      </c>
      <c r="U19" s="90" t="b">
        <v>0</v>
      </c>
      <c r="V19" s="90" t="b">
        <v>0</v>
      </c>
      <c r="W19" s="90" t="b">
        <v>0</v>
      </c>
      <c r="X19" s="90" t="b">
        <v>0</v>
      </c>
      <c r="Y19" s="36">
        <f t="shared" si="1"/>
        <v>0</v>
      </c>
      <c r="Z19" s="36">
        <f t="shared" si="2"/>
        <v>19</v>
      </c>
      <c r="AA19" s="90"/>
      <c r="AB19" s="92">
        <f t="shared" si="3"/>
        <v>161500</v>
      </c>
      <c r="AC19" s="36" t="s">
        <v>250</v>
      </c>
    </row>
    <row r="20">
      <c r="A20" s="47">
        <v>16.0</v>
      </c>
      <c r="B20" s="37" t="s">
        <v>54</v>
      </c>
      <c r="C20" s="84" t="s">
        <v>30</v>
      </c>
      <c r="D20" s="47" t="s">
        <v>251</v>
      </c>
      <c r="E20" s="90"/>
      <c r="F20" s="90" t="b">
        <v>0</v>
      </c>
      <c r="G20" s="90" t="b">
        <v>0</v>
      </c>
      <c r="H20" s="90" t="b">
        <v>0</v>
      </c>
      <c r="I20" s="90" t="b">
        <v>0</v>
      </c>
      <c r="J20" s="90" t="b">
        <v>0</v>
      </c>
      <c r="K20" s="90" t="b">
        <v>0</v>
      </c>
      <c r="L20" s="90" t="b">
        <v>0</v>
      </c>
      <c r="M20" s="90" t="b">
        <v>0</v>
      </c>
      <c r="N20" s="90" t="b">
        <v>0</v>
      </c>
      <c r="O20" s="90" t="b">
        <v>0</v>
      </c>
      <c r="P20" s="90" t="b">
        <v>0</v>
      </c>
      <c r="Q20" s="90" t="b">
        <v>0</v>
      </c>
      <c r="R20" s="90" t="b">
        <v>0</v>
      </c>
      <c r="S20" s="90" t="b">
        <v>0</v>
      </c>
      <c r="T20" s="90" t="b">
        <v>0</v>
      </c>
      <c r="U20" s="90" t="b">
        <v>0</v>
      </c>
      <c r="V20" s="90" t="b">
        <v>0</v>
      </c>
      <c r="W20" s="90" t="b">
        <v>0</v>
      </c>
      <c r="X20" s="90" t="b">
        <v>0</v>
      </c>
      <c r="Y20" s="36">
        <f t="shared" si="1"/>
        <v>0</v>
      </c>
      <c r="Z20" s="36">
        <f t="shared" si="2"/>
        <v>19</v>
      </c>
      <c r="AA20" s="90"/>
      <c r="AB20" s="92">
        <f t="shared" si="3"/>
        <v>161500</v>
      </c>
      <c r="AC20" s="36" t="s">
        <v>250</v>
      </c>
    </row>
    <row r="21">
      <c r="A21" s="47">
        <v>17.0</v>
      </c>
      <c r="B21" s="30" t="s">
        <v>57</v>
      </c>
      <c r="C21" s="85" t="s">
        <v>55</v>
      </c>
      <c r="D21" s="86" t="s">
        <v>56</v>
      </c>
      <c r="E21" s="87"/>
      <c r="F21" s="87" t="b">
        <v>0</v>
      </c>
      <c r="G21" s="87" t="b">
        <v>0</v>
      </c>
      <c r="H21" s="87" t="b">
        <v>0</v>
      </c>
      <c r="I21" s="87" t="b">
        <v>0</v>
      </c>
      <c r="J21" s="87" t="b">
        <v>0</v>
      </c>
      <c r="K21" s="87" t="b">
        <v>0</v>
      </c>
      <c r="L21" s="87" t="b">
        <v>0</v>
      </c>
      <c r="M21" s="87" t="b">
        <v>0</v>
      </c>
      <c r="N21" s="87" t="b">
        <v>0</v>
      </c>
      <c r="O21" s="87" t="b">
        <v>0</v>
      </c>
      <c r="P21" s="87" t="b">
        <v>0</v>
      </c>
      <c r="Q21" s="87" t="b">
        <v>0</v>
      </c>
      <c r="R21" s="87" t="b">
        <v>0</v>
      </c>
      <c r="S21" s="87" t="b">
        <v>0</v>
      </c>
      <c r="T21" s="87" t="b">
        <v>0</v>
      </c>
      <c r="U21" s="87" t="b">
        <v>0</v>
      </c>
      <c r="V21" s="87" t="b">
        <v>0</v>
      </c>
      <c r="W21" s="87" t="b">
        <v>0</v>
      </c>
      <c r="X21" s="87" t="b">
        <v>0</v>
      </c>
      <c r="Y21" s="88">
        <f t="shared" si="1"/>
        <v>0</v>
      </c>
      <c r="Z21" s="88">
        <f t="shared" si="2"/>
        <v>19</v>
      </c>
      <c r="AA21" s="86" t="s">
        <v>17</v>
      </c>
      <c r="AB21" s="92">
        <f t="shared" si="3"/>
        <v>161500</v>
      </c>
      <c r="AC21" s="36" t="s">
        <v>17</v>
      </c>
    </row>
    <row r="22">
      <c r="A22" s="47">
        <v>18.0</v>
      </c>
      <c r="B22" s="30" t="s">
        <v>59</v>
      </c>
      <c r="C22" s="85" t="s">
        <v>55</v>
      </c>
      <c r="D22" s="86" t="s">
        <v>58</v>
      </c>
      <c r="E22" s="87"/>
      <c r="F22" s="87" t="b">
        <v>0</v>
      </c>
      <c r="G22" s="87" t="b">
        <v>0</v>
      </c>
      <c r="H22" s="87" t="b">
        <v>0</v>
      </c>
      <c r="I22" s="87" t="b">
        <v>0</v>
      </c>
      <c r="J22" s="87" t="b">
        <v>0</v>
      </c>
      <c r="K22" s="87" t="b">
        <v>0</v>
      </c>
      <c r="L22" s="87" t="b">
        <v>0</v>
      </c>
      <c r="M22" s="87" t="b">
        <v>0</v>
      </c>
      <c r="N22" s="87" t="b">
        <v>0</v>
      </c>
      <c r="O22" s="87" t="b">
        <v>0</v>
      </c>
      <c r="P22" s="87" t="b">
        <v>0</v>
      </c>
      <c r="Q22" s="87" t="b">
        <v>0</v>
      </c>
      <c r="R22" s="87" t="b">
        <v>0</v>
      </c>
      <c r="S22" s="87" t="b">
        <v>0</v>
      </c>
      <c r="T22" s="87" t="b">
        <v>0</v>
      </c>
      <c r="U22" s="87" t="b">
        <v>0</v>
      </c>
      <c r="V22" s="87" t="b">
        <v>0</v>
      </c>
      <c r="W22" s="87" t="b">
        <v>0</v>
      </c>
      <c r="X22" s="87" t="b">
        <v>0</v>
      </c>
      <c r="Y22" s="88">
        <f t="shared" si="1"/>
        <v>0</v>
      </c>
      <c r="Z22" s="88">
        <f t="shared" si="2"/>
        <v>19</v>
      </c>
      <c r="AA22" s="86" t="s">
        <v>17</v>
      </c>
      <c r="AB22" s="92">
        <f t="shared" si="3"/>
        <v>161500</v>
      </c>
      <c r="AC22" s="36" t="s">
        <v>17</v>
      </c>
    </row>
    <row r="23">
      <c r="A23" s="47">
        <v>19.0</v>
      </c>
      <c r="B23" s="30" t="s">
        <v>61</v>
      </c>
      <c r="C23" s="85" t="s">
        <v>55</v>
      </c>
      <c r="D23" s="86" t="s">
        <v>252</v>
      </c>
      <c r="E23" s="87"/>
      <c r="F23" s="87" t="b">
        <v>0</v>
      </c>
      <c r="G23" s="87" t="b">
        <v>0</v>
      </c>
      <c r="H23" s="87" t="b">
        <v>0</v>
      </c>
      <c r="I23" s="87" t="b">
        <v>0</v>
      </c>
      <c r="J23" s="87" t="b">
        <v>0</v>
      </c>
      <c r="K23" s="87" t="b">
        <v>0</v>
      </c>
      <c r="L23" s="87" t="b">
        <v>0</v>
      </c>
      <c r="M23" s="87" t="b">
        <v>0</v>
      </c>
      <c r="N23" s="87" t="b">
        <v>0</v>
      </c>
      <c r="O23" s="87" t="b">
        <v>0</v>
      </c>
      <c r="P23" s="87" t="b">
        <v>0</v>
      </c>
      <c r="Q23" s="87" t="b">
        <v>0</v>
      </c>
      <c r="R23" s="87" t="b">
        <v>0</v>
      </c>
      <c r="S23" s="87" t="b">
        <v>0</v>
      </c>
      <c r="T23" s="87" t="b">
        <v>0</v>
      </c>
      <c r="U23" s="87" t="b">
        <v>0</v>
      </c>
      <c r="V23" s="87" t="b">
        <v>0</v>
      </c>
      <c r="W23" s="87" t="b">
        <v>0</v>
      </c>
      <c r="X23" s="87" t="b">
        <v>0</v>
      </c>
      <c r="Y23" s="88">
        <f t="shared" si="1"/>
        <v>0</v>
      </c>
      <c r="Z23" s="88">
        <f t="shared" si="2"/>
        <v>19</v>
      </c>
      <c r="AA23" s="86" t="s">
        <v>17</v>
      </c>
      <c r="AB23" s="92">
        <f t="shared" si="3"/>
        <v>161500</v>
      </c>
      <c r="AC23" s="36" t="s">
        <v>17</v>
      </c>
    </row>
    <row r="24">
      <c r="A24" s="47">
        <v>20.0</v>
      </c>
      <c r="B24" s="37" t="s">
        <v>64</v>
      </c>
      <c r="C24" s="84" t="s">
        <v>55</v>
      </c>
      <c r="D24" s="47" t="s">
        <v>62</v>
      </c>
      <c r="E24" s="47" t="s">
        <v>253</v>
      </c>
      <c r="F24" s="90" t="b">
        <v>0</v>
      </c>
      <c r="G24" s="90" t="b">
        <v>0</v>
      </c>
      <c r="H24" s="90" t="b">
        <v>0</v>
      </c>
      <c r="I24" s="90" t="b">
        <v>0</v>
      </c>
      <c r="J24" s="90" t="b">
        <v>0</v>
      </c>
      <c r="K24" s="90" t="b">
        <v>0</v>
      </c>
      <c r="L24" s="90" t="b">
        <v>0</v>
      </c>
      <c r="M24" s="90" t="b">
        <v>0</v>
      </c>
      <c r="N24" s="90" t="b">
        <v>0</v>
      </c>
      <c r="O24" s="90" t="b">
        <v>0</v>
      </c>
      <c r="P24" s="90" t="b">
        <v>0</v>
      </c>
      <c r="Q24" s="90" t="b">
        <v>0</v>
      </c>
      <c r="R24" s="90" t="b">
        <v>0</v>
      </c>
      <c r="S24" s="90" t="b">
        <v>0</v>
      </c>
      <c r="T24" s="90" t="b">
        <v>0</v>
      </c>
      <c r="U24" s="90" t="b">
        <v>0</v>
      </c>
      <c r="V24" s="90" t="b">
        <v>0</v>
      </c>
      <c r="W24" s="90" t="b">
        <v>0</v>
      </c>
      <c r="X24" s="90" t="b">
        <v>0</v>
      </c>
      <c r="Y24" s="36">
        <f t="shared" si="1"/>
        <v>0</v>
      </c>
      <c r="Z24" s="36">
        <f t="shared" si="2"/>
        <v>19</v>
      </c>
      <c r="AA24" s="90"/>
      <c r="AB24" s="92">
        <f t="shared" si="3"/>
        <v>161500</v>
      </c>
      <c r="AC24" s="36" t="s">
        <v>250</v>
      </c>
    </row>
    <row r="25">
      <c r="A25" s="47">
        <v>21.0</v>
      </c>
      <c r="B25" s="37" t="s">
        <v>66</v>
      </c>
      <c r="C25" s="84" t="s">
        <v>55</v>
      </c>
      <c r="D25" s="47" t="s">
        <v>65</v>
      </c>
      <c r="E25" s="90"/>
      <c r="F25" s="90" t="b">
        <v>0</v>
      </c>
      <c r="G25" s="90" t="b">
        <v>0</v>
      </c>
      <c r="H25" s="90" t="b">
        <v>0</v>
      </c>
      <c r="I25" s="90" t="b">
        <v>0</v>
      </c>
      <c r="J25" s="90" t="b">
        <v>0</v>
      </c>
      <c r="K25" s="90" t="b">
        <v>0</v>
      </c>
      <c r="L25" s="90" t="b">
        <v>0</v>
      </c>
      <c r="M25" s="90" t="b">
        <v>0</v>
      </c>
      <c r="N25" s="90" t="b">
        <v>0</v>
      </c>
      <c r="O25" s="90" t="b">
        <v>0</v>
      </c>
      <c r="P25" s="90" t="b">
        <v>0</v>
      </c>
      <c r="Q25" s="90" t="b">
        <v>0</v>
      </c>
      <c r="R25" s="90" t="b">
        <v>0</v>
      </c>
      <c r="S25" s="90" t="b">
        <v>0</v>
      </c>
      <c r="T25" s="90" t="b">
        <v>0</v>
      </c>
      <c r="U25" s="90" t="b">
        <v>0</v>
      </c>
      <c r="V25" s="90" t="b">
        <v>0</v>
      </c>
      <c r="W25" s="90" t="b">
        <v>0</v>
      </c>
      <c r="X25" s="90" t="b">
        <v>0</v>
      </c>
      <c r="Y25" s="36">
        <f t="shared" si="1"/>
        <v>0</v>
      </c>
      <c r="Z25" s="36">
        <f t="shared" si="2"/>
        <v>19</v>
      </c>
      <c r="AA25" s="90"/>
      <c r="AB25" s="92">
        <f t="shared" si="3"/>
        <v>161500</v>
      </c>
      <c r="AC25" s="36" t="s">
        <v>250</v>
      </c>
    </row>
    <row r="26">
      <c r="A26" s="47">
        <v>22.0</v>
      </c>
      <c r="B26" s="37" t="s">
        <v>68</v>
      </c>
      <c r="C26" s="84" t="s">
        <v>55</v>
      </c>
      <c r="D26" s="47" t="s">
        <v>67</v>
      </c>
      <c r="E26" s="90"/>
      <c r="F26" s="90" t="b">
        <v>0</v>
      </c>
      <c r="G26" s="90" t="b">
        <v>0</v>
      </c>
      <c r="H26" s="90" t="b">
        <v>0</v>
      </c>
      <c r="I26" s="90" t="b">
        <v>0</v>
      </c>
      <c r="J26" s="90" t="b">
        <v>0</v>
      </c>
      <c r="K26" s="90" t="b">
        <v>0</v>
      </c>
      <c r="L26" s="90" t="b">
        <v>0</v>
      </c>
      <c r="M26" s="90" t="b">
        <v>0</v>
      </c>
      <c r="N26" s="90" t="b">
        <v>0</v>
      </c>
      <c r="O26" s="90" t="b">
        <v>0</v>
      </c>
      <c r="P26" s="90" t="b">
        <v>0</v>
      </c>
      <c r="Q26" s="90" t="b">
        <v>0</v>
      </c>
      <c r="R26" s="90" t="b">
        <v>0</v>
      </c>
      <c r="S26" s="90" t="b">
        <v>0</v>
      </c>
      <c r="T26" s="90" t="b">
        <v>0</v>
      </c>
      <c r="U26" s="90" t="b">
        <v>0</v>
      </c>
      <c r="V26" s="90" t="b">
        <v>0</v>
      </c>
      <c r="W26" s="90" t="b">
        <v>0</v>
      </c>
      <c r="X26" s="90" t="b">
        <v>0</v>
      </c>
      <c r="Y26" s="36">
        <f t="shared" si="1"/>
        <v>0</v>
      </c>
      <c r="Z26" s="36">
        <f t="shared" si="2"/>
        <v>19</v>
      </c>
      <c r="AA26" s="90"/>
      <c r="AB26" s="92">
        <f t="shared" si="3"/>
        <v>161500</v>
      </c>
      <c r="AC26" s="36" t="s">
        <v>250</v>
      </c>
    </row>
    <row r="27">
      <c r="A27" s="47">
        <v>23.0</v>
      </c>
      <c r="B27" s="37" t="s">
        <v>70</v>
      </c>
      <c r="C27" s="84" t="s">
        <v>55</v>
      </c>
      <c r="D27" s="47" t="s">
        <v>69</v>
      </c>
      <c r="E27" s="90"/>
      <c r="F27" s="90" t="b">
        <v>0</v>
      </c>
      <c r="G27" s="90" t="b">
        <v>0</v>
      </c>
      <c r="H27" s="90" t="b">
        <v>0</v>
      </c>
      <c r="I27" s="90" t="b">
        <v>0</v>
      </c>
      <c r="J27" s="90" t="b">
        <v>0</v>
      </c>
      <c r="K27" s="90" t="b">
        <v>0</v>
      </c>
      <c r="L27" s="90" t="b">
        <v>0</v>
      </c>
      <c r="M27" s="90" t="b">
        <v>0</v>
      </c>
      <c r="N27" s="90" t="b">
        <v>0</v>
      </c>
      <c r="O27" s="90" t="b">
        <v>0</v>
      </c>
      <c r="P27" s="90" t="b">
        <v>0</v>
      </c>
      <c r="Q27" s="90" t="b">
        <v>0</v>
      </c>
      <c r="R27" s="90" t="b">
        <v>0</v>
      </c>
      <c r="S27" s="90" t="b">
        <v>0</v>
      </c>
      <c r="T27" s="90" t="b">
        <v>0</v>
      </c>
      <c r="U27" s="90" t="b">
        <v>0</v>
      </c>
      <c r="V27" s="90" t="b">
        <v>0</v>
      </c>
      <c r="W27" s="90" t="b">
        <v>0</v>
      </c>
      <c r="X27" s="90" t="b">
        <v>0</v>
      </c>
      <c r="Y27" s="36">
        <f t="shared" si="1"/>
        <v>0</v>
      </c>
      <c r="Z27" s="36">
        <f t="shared" si="2"/>
        <v>19</v>
      </c>
      <c r="AA27" s="90"/>
      <c r="AB27" s="92">
        <f t="shared" si="3"/>
        <v>161500</v>
      </c>
      <c r="AC27" s="36" t="s">
        <v>250</v>
      </c>
    </row>
    <row r="28">
      <c r="A28" s="47">
        <v>24.0</v>
      </c>
      <c r="B28" s="37" t="s">
        <v>266</v>
      </c>
      <c r="C28" s="84" t="s">
        <v>55</v>
      </c>
      <c r="D28" s="47" t="s">
        <v>267</v>
      </c>
      <c r="E28" s="90"/>
      <c r="F28" s="47" t="b">
        <v>1</v>
      </c>
      <c r="G28" s="47" t="b">
        <v>1</v>
      </c>
      <c r="H28" s="47" t="b">
        <v>1</v>
      </c>
      <c r="I28" s="47" t="b">
        <v>1</v>
      </c>
      <c r="J28" s="47" t="b">
        <v>1</v>
      </c>
      <c r="K28" s="47" t="b">
        <v>1</v>
      </c>
      <c r="L28" s="47" t="b">
        <v>1</v>
      </c>
      <c r="M28" s="47" t="b">
        <v>1</v>
      </c>
      <c r="N28" s="47" t="b">
        <v>1</v>
      </c>
      <c r="O28" s="47" t="b">
        <v>0</v>
      </c>
      <c r="P28" s="47" t="b">
        <v>0</v>
      </c>
      <c r="Q28" s="90" t="b">
        <v>0</v>
      </c>
      <c r="R28" s="90" t="b">
        <v>0</v>
      </c>
      <c r="S28" s="90" t="b">
        <v>0</v>
      </c>
      <c r="T28" s="90" t="b">
        <v>0</v>
      </c>
      <c r="U28" s="90" t="b">
        <v>0</v>
      </c>
      <c r="V28" s="90" t="b">
        <v>0</v>
      </c>
      <c r="W28" s="90" t="b">
        <v>0</v>
      </c>
      <c r="X28" s="90" t="b">
        <v>0</v>
      </c>
      <c r="Y28" s="36">
        <f t="shared" si="1"/>
        <v>9</v>
      </c>
      <c r="Z28" s="36">
        <f t="shared" si="2"/>
        <v>10</v>
      </c>
      <c r="AA28" s="47" t="s">
        <v>268</v>
      </c>
      <c r="AB28" s="92">
        <f t="shared" si="3"/>
        <v>85000</v>
      </c>
      <c r="AC28" s="36" t="s">
        <v>250</v>
      </c>
    </row>
    <row r="29">
      <c r="A29" s="47">
        <v>25.0</v>
      </c>
      <c r="B29" s="37" t="s">
        <v>73</v>
      </c>
      <c r="C29" s="84" t="s">
        <v>71</v>
      </c>
      <c r="D29" s="47" t="s">
        <v>72</v>
      </c>
      <c r="E29" s="90"/>
      <c r="F29" s="90" t="b">
        <v>0</v>
      </c>
      <c r="G29" s="90" t="b">
        <v>0</v>
      </c>
      <c r="H29" s="90" t="b">
        <v>0</v>
      </c>
      <c r="I29" s="90" t="b">
        <v>0</v>
      </c>
      <c r="J29" s="90" t="b">
        <v>0</v>
      </c>
      <c r="K29" s="90" t="b">
        <v>0</v>
      </c>
      <c r="L29" s="90" t="b">
        <v>0</v>
      </c>
      <c r="M29" s="90" t="b">
        <v>0</v>
      </c>
      <c r="N29" s="90" t="b">
        <v>0</v>
      </c>
      <c r="O29" s="90" t="b">
        <v>0</v>
      </c>
      <c r="P29" s="90" t="b">
        <v>0</v>
      </c>
      <c r="Q29" s="90" t="b">
        <v>0</v>
      </c>
      <c r="R29" s="90" t="b">
        <v>0</v>
      </c>
      <c r="S29" s="90" t="b">
        <v>0</v>
      </c>
      <c r="T29" s="90" t="b">
        <v>0</v>
      </c>
      <c r="U29" s="90" t="b">
        <v>0</v>
      </c>
      <c r="V29" s="90" t="b">
        <v>0</v>
      </c>
      <c r="W29" s="90" t="b">
        <v>0</v>
      </c>
      <c r="X29" s="90" t="b">
        <v>0</v>
      </c>
      <c r="Y29" s="36">
        <f t="shared" si="1"/>
        <v>0</v>
      </c>
      <c r="Z29" s="36">
        <f t="shared" si="2"/>
        <v>19</v>
      </c>
      <c r="AA29" s="90"/>
      <c r="AB29" s="92">
        <f t="shared" si="3"/>
        <v>161500</v>
      </c>
      <c r="AC29" s="36" t="s">
        <v>250</v>
      </c>
    </row>
    <row r="30">
      <c r="A30" s="47">
        <v>26.0</v>
      </c>
      <c r="B30" s="30" t="s">
        <v>75</v>
      </c>
      <c r="C30" s="85" t="s">
        <v>71</v>
      </c>
      <c r="D30" s="86" t="s">
        <v>74</v>
      </c>
      <c r="E30" s="87"/>
      <c r="F30" s="87" t="b">
        <v>0</v>
      </c>
      <c r="G30" s="87" t="b">
        <v>0</v>
      </c>
      <c r="H30" s="87" t="b">
        <v>0</v>
      </c>
      <c r="I30" s="87" t="b">
        <v>0</v>
      </c>
      <c r="J30" s="87" t="b">
        <v>0</v>
      </c>
      <c r="K30" s="87" t="b">
        <v>0</v>
      </c>
      <c r="L30" s="87" t="b">
        <v>0</v>
      </c>
      <c r="M30" s="87" t="b">
        <v>0</v>
      </c>
      <c r="N30" s="87" t="b">
        <v>0</v>
      </c>
      <c r="O30" s="87" t="b">
        <v>0</v>
      </c>
      <c r="P30" s="87" t="b">
        <v>0</v>
      </c>
      <c r="Q30" s="87" t="b">
        <v>0</v>
      </c>
      <c r="R30" s="87" t="b">
        <v>0</v>
      </c>
      <c r="S30" s="87" t="b">
        <v>0</v>
      </c>
      <c r="T30" s="87" t="b">
        <v>0</v>
      </c>
      <c r="U30" s="87" t="b">
        <v>0</v>
      </c>
      <c r="V30" s="87" t="b">
        <v>0</v>
      </c>
      <c r="W30" s="87" t="b">
        <v>0</v>
      </c>
      <c r="X30" s="87" t="b">
        <v>0</v>
      </c>
      <c r="Y30" s="88">
        <f t="shared" si="1"/>
        <v>0</v>
      </c>
      <c r="Z30" s="88">
        <f t="shared" si="2"/>
        <v>19</v>
      </c>
      <c r="AA30" s="86" t="s">
        <v>17</v>
      </c>
      <c r="AB30" s="92">
        <f t="shared" si="3"/>
        <v>161500</v>
      </c>
      <c r="AC30" s="36" t="s">
        <v>17</v>
      </c>
    </row>
    <row r="31">
      <c r="A31" s="47">
        <v>27.0</v>
      </c>
      <c r="B31" s="30" t="s">
        <v>77</v>
      </c>
      <c r="C31" s="85" t="s">
        <v>71</v>
      </c>
      <c r="D31" s="86" t="s">
        <v>76</v>
      </c>
      <c r="E31" s="87"/>
      <c r="F31" s="87" t="b">
        <v>0</v>
      </c>
      <c r="G31" s="87" t="b">
        <v>0</v>
      </c>
      <c r="H31" s="87" t="b">
        <v>0</v>
      </c>
      <c r="I31" s="87" t="b">
        <v>0</v>
      </c>
      <c r="J31" s="87" t="b">
        <v>0</v>
      </c>
      <c r="K31" s="87" t="b">
        <v>0</v>
      </c>
      <c r="L31" s="87" t="b">
        <v>0</v>
      </c>
      <c r="M31" s="87" t="b">
        <v>0</v>
      </c>
      <c r="N31" s="87" t="b">
        <v>0</v>
      </c>
      <c r="O31" s="87" t="b">
        <v>0</v>
      </c>
      <c r="P31" s="87" t="b">
        <v>0</v>
      </c>
      <c r="Q31" s="87" t="b">
        <v>0</v>
      </c>
      <c r="R31" s="87" t="b">
        <v>0</v>
      </c>
      <c r="S31" s="87" t="b">
        <v>0</v>
      </c>
      <c r="T31" s="87" t="b">
        <v>0</v>
      </c>
      <c r="U31" s="87" t="b">
        <v>0</v>
      </c>
      <c r="V31" s="87" t="b">
        <v>0</v>
      </c>
      <c r="W31" s="87" t="b">
        <v>0</v>
      </c>
      <c r="X31" s="87" t="b">
        <v>0</v>
      </c>
      <c r="Y31" s="88">
        <f t="shared" si="1"/>
        <v>0</v>
      </c>
      <c r="Z31" s="88">
        <f t="shared" si="2"/>
        <v>19</v>
      </c>
      <c r="AA31" s="86" t="s">
        <v>17</v>
      </c>
      <c r="AB31" s="92">
        <f t="shared" si="3"/>
        <v>161500</v>
      </c>
      <c r="AC31" s="36" t="s">
        <v>17</v>
      </c>
    </row>
    <row r="32">
      <c r="A32" s="47">
        <v>28.0</v>
      </c>
      <c r="B32" s="84" t="s">
        <v>269</v>
      </c>
      <c r="C32" s="84" t="s">
        <v>71</v>
      </c>
      <c r="D32" s="47" t="s">
        <v>270</v>
      </c>
      <c r="E32" s="90"/>
      <c r="F32" s="47" t="b">
        <v>1</v>
      </c>
      <c r="G32" s="47" t="b">
        <v>1</v>
      </c>
      <c r="H32" s="47" t="b">
        <v>1</v>
      </c>
      <c r="I32" s="47" t="b">
        <v>1</v>
      </c>
      <c r="J32" s="47" t="b">
        <v>1</v>
      </c>
      <c r="K32" s="47" t="b">
        <v>1</v>
      </c>
      <c r="L32" s="47" t="b">
        <v>1</v>
      </c>
      <c r="M32" s="47" t="b">
        <v>1</v>
      </c>
      <c r="N32" s="47" t="b">
        <v>1</v>
      </c>
      <c r="O32" s="90" t="b">
        <v>0</v>
      </c>
      <c r="P32" s="90" t="b">
        <v>0</v>
      </c>
      <c r="Q32" s="90" t="b">
        <v>0</v>
      </c>
      <c r="R32" s="90" t="b">
        <v>0</v>
      </c>
      <c r="S32" s="90" t="b">
        <v>0</v>
      </c>
      <c r="T32" s="90" t="b">
        <v>0</v>
      </c>
      <c r="U32" s="90" t="b">
        <v>0</v>
      </c>
      <c r="V32" s="90" t="b">
        <v>0</v>
      </c>
      <c r="W32" s="90" t="b">
        <v>0</v>
      </c>
      <c r="X32" s="90" t="b">
        <v>0</v>
      </c>
      <c r="Y32" s="36">
        <f t="shared" si="1"/>
        <v>9</v>
      </c>
      <c r="Z32" s="36">
        <f t="shared" si="2"/>
        <v>10</v>
      </c>
      <c r="AA32" s="90"/>
      <c r="AB32" s="92">
        <f t="shared" si="3"/>
        <v>85000</v>
      </c>
      <c r="AC32" s="36" t="s">
        <v>250</v>
      </c>
    </row>
    <row r="33">
      <c r="A33" s="47">
        <v>29.0</v>
      </c>
      <c r="B33" s="37" t="s">
        <v>79</v>
      </c>
      <c r="C33" s="84" t="s">
        <v>71</v>
      </c>
      <c r="D33" s="47" t="s">
        <v>78</v>
      </c>
      <c r="E33" s="90"/>
      <c r="F33" s="90" t="b">
        <v>0</v>
      </c>
      <c r="G33" s="90" t="b">
        <v>0</v>
      </c>
      <c r="H33" s="90" t="b">
        <v>0</v>
      </c>
      <c r="I33" s="90" t="b">
        <v>0</v>
      </c>
      <c r="J33" s="90" t="b">
        <v>0</v>
      </c>
      <c r="K33" s="90" t="b">
        <v>0</v>
      </c>
      <c r="L33" s="90" t="b">
        <v>0</v>
      </c>
      <c r="M33" s="90" t="b">
        <v>0</v>
      </c>
      <c r="N33" s="90" t="b">
        <v>0</v>
      </c>
      <c r="O33" s="90" t="b">
        <v>0</v>
      </c>
      <c r="P33" s="90" t="b">
        <v>0</v>
      </c>
      <c r="Q33" s="90" t="b">
        <v>0</v>
      </c>
      <c r="R33" s="90" t="b">
        <v>0</v>
      </c>
      <c r="S33" s="90" t="b">
        <v>0</v>
      </c>
      <c r="T33" s="90" t="b">
        <v>0</v>
      </c>
      <c r="U33" s="90" t="b">
        <v>0</v>
      </c>
      <c r="V33" s="90" t="b">
        <v>0</v>
      </c>
      <c r="W33" s="90" t="b">
        <v>0</v>
      </c>
      <c r="X33" s="90" t="b">
        <v>0</v>
      </c>
      <c r="Y33" s="36">
        <f t="shared" si="1"/>
        <v>0</v>
      </c>
      <c r="Z33" s="36">
        <f t="shared" si="2"/>
        <v>19</v>
      </c>
      <c r="AA33" s="90"/>
      <c r="AB33" s="92">
        <f t="shared" si="3"/>
        <v>161500</v>
      </c>
      <c r="AC33" s="36" t="s">
        <v>250</v>
      </c>
    </row>
    <row r="34">
      <c r="A34" s="47">
        <v>30.0</v>
      </c>
      <c r="B34" s="37" t="s">
        <v>81</v>
      </c>
      <c r="C34" s="84" t="s">
        <v>71</v>
      </c>
      <c r="D34" s="47" t="s">
        <v>80</v>
      </c>
      <c r="E34" s="90"/>
      <c r="F34" s="90" t="b">
        <v>0</v>
      </c>
      <c r="G34" s="90" t="b">
        <v>0</v>
      </c>
      <c r="H34" s="90" t="b">
        <v>0</v>
      </c>
      <c r="I34" s="90" t="b">
        <v>0</v>
      </c>
      <c r="J34" s="90" t="b">
        <v>0</v>
      </c>
      <c r="K34" s="90" t="b">
        <v>0</v>
      </c>
      <c r="L34" s="90" t="b">
        <v>0</v>
      </c>
      <c r="M34" s="90" t="b">
        <v>0</v>
      </c>
      <c r="N34" s="90" t="b">
        <v>0</v>
      </c>
      <c r="O34" s="90" t="b">
        <v>0</v>
      </c>
      <c r="P34" s="90" t="b">
        <v>0</v>
      </c>
      <c r="Q34" s="90" t="b">
        <v>0</v>
      </c>
      <c r="R34" s="90" t="b">
        <v>0</v>
      </c>
      <c r="S34" s="90" t="b">
        <v>0</v>
      </c>
      <c r="T34" s="90" t="b">
        <v>0</v>
      </c>
      <c r="U34" s="90" t="b">
        <v>0</v>
      </c>
      <c r="V34" s="90" t="b">
        <v>0</v>
      </c>
      <c r="W34" s="90" t="b">
        <v>0</v>
      </c>
      <c r="X34" s="90" t="b">
        <v>0</v>
      </c>
      <c r="Y34" s="36">
        <f t="shared" si="1"/>
        <v>0</v>
      </c>
      <c r="Z34" s="36">
        <f t="shared" si="2"/>
        <v>19</v>
      </c>
      <c r="AA34" s="90"/>
      <c r="AB34" s="92">
        <f t="shared" si="3"/>
        <v>161500</v>
      </c>
      <c r="AC34" s="36" t="s">
        <v>250</v>
      </c>
    </row>
    <row r="35">
      <c r="A35" s="47">
        <v>31.0</v>
      </c>
      <c r="B35" s="37" t="s">
        <v>86</v>
      </c>
      <c r="C35" s="84" t="s">
        <v>84</v>
      </c>
      <c r="D35" s="47" t="s">
        <v>85</v>
      </c>
      <c r="E35" s="90"/>
      <c r="F35" s="90" t="b">
        <v>0</v>
      </c>
      <c r="G35" s="90" t="b">
        <v>0</v>
      </c>
      <c r="H35" s="90" t="b">
        <v>0</v>
      </c>
      <c r="I35" s="90" t="b">
        <v>0</v>
      </c>
      <c r="J35" s="90" t="b">
        <v>0</v>
      </c>
      <c r="K35" s="90" t="b">
        <v>0</v>
      </c>
      <c r="L35" s="90" t="b">
        <v>0</v>
      </c>
      <c r="M35" s="90" t="b">
        <v>0</v>
      </c>
      <c r="N35" s="90" t="b">
        <v>0</v>
      </c>
      <c r="O35" s="90" t="b">
        <v>0</v>
      </c>
      <c r="P35" s="90" t="b">
        <v>0</v>
      </c>
      <c r="Q35" s="90" t="b">
        <v>0</v>
      </c>
      <c r="R35" s="90" t="b">
        <v>0</v>
      </c>
      <c r="S35" s="90" t="b">
        <v>0</v>
      </c>
      <c r="T35" s="90" t="b">
        <v>0</v>
      </c>
      <c r="U35" s="90" t="b">
        <v>0</v>
      </c>
      <c r="V35" s="90" t="b">
        <v>0</v>
      </c>
      <c r="W35" s="90" t="b">
        <v>0</v>
      </c>
      <c r="X35" s="90" t="b">
        <v>0</v>
      </c>
      <c r="Y35" s="36">
        <f t="shared" si="1"/>
        <v>0</v>
      </c>
      <c r="Z35" s="36">
        <f t="shared" si="2"/>
        <v>19</v>
      </c>
      <c r="AA35" s="108"/>
      <c r="AB35" s="92">
        <f t="shared" si="3"/>
        <v>161500</v>
      </c>
      <c r="AC35" s="36" t="s">
        <v>250</v>
      </c>
    </row>
    <row r="36">
      <c r="A36" s="47">
        <v>32.0</v>
      </c>
      <c r="B36" s="37" t="s">
        <v>89</v>
      </c>
      <c r="C36" s="84" t="s">
        <v>84</v>
      </c>
      <c r="D36" s="47" t="s">
        <v>87</v>
      </c>
      <c r="E36" s="47" t="s">
        <v>88</v>
      </c>
      <c r="F36" s="90" t="b">
        <v>0</v>
      </c>
      <c r="G36" s="90" t="b">
        <v>0</v>
      </c>
      <c r="H36" s="90" t="b">
        <v>0</v>
      </c>
      <c r="I36" s="90" t="b">
        <v>0</v>
      </c>
      <c r="J36" s="90" t="b">
        <v>0</v>
      </c>
      <c r="K36" s="90" t="b">
        <v>0</v>
      </c>
      <c r="L36" s="90" t="b">
        <v>0</v>
      </c>
      <c r="M36" s="90" t="b">
        <v>0</v>
      </c>
      <c r="N36" s="90" t="b">
        <v>0</v>
      </c>
      <c r="O36" s="90" t="b">
        <v>0</v>
      </c>
      <c r="P36" s="90" t="b">
        <v>0</v>
      </c>
      <c r="Q36" s="90" t="b">
        <v>0</v>
      </c>
      <c r="R36" s="90" t="b">
        <v>0</v>
      </c>
      <c r="S36" s="90" t="b">
        <v>0</v>
      </c>
      <c r="T36" s="90" t="b">
        <v>0</v>
      </c>
      <c r="U36" s="90" t="b">
        <v>0</v>
      </c>
      <c r="V36" s="90" t="b">
        <v>0</v>
      </c>
      <c r="W36" s="90" t="b">
        <v>0</v>
      </c>
      <c r="X36" s="90" t="b">
        <v>0</v>
      </c>
      <c r="Y36" s="36">
        <f t="shared" si="1"/>
        <v>0</v>
      </c>
      <c r="Z36" s="36">
        <f t="shared" si="2"/>
        <v>19</v>
      </c>
      <c r="AA36" s="90"/>
      <c r="AB36" s="92">
        <f t="shared" si="3"/>
        <v>161500</v>
      </c>
      <c r="AC36" s="36" t="s">
        <v>250</v>
      </c>
    </row>
    <row r="37">
      <c r="A37" s="47">
        <v>33.0</v>
      </c>
      <c r="B37" s="30" t="s">
        <v>91</v>
      </c>
      <c r="C37" s="85" t="s">
        <v>84</v>
      </c>
      <c r="D37" s="86" t="s">
        <v>90</v>
      </c>
      <c r="E37" s="87"/>
      <c r="F37" s="87" t="b">
        <v>0</v>
      </c>
      <c r="G37" s="87" t="b">
        <v>0</v>
      </c>
      <c r="H37" s="87" t="b">
        <v>0</v>
      </c>
      <c r="I37" s="87" t="b">
        <v>0</v>
      </c>
      <c r="J37" s="87" t="b">
        <v>0</v>
      </c>
      <c r="K37" s="87" t="b">
        <v>0</v>
      </c>
      <c r="L37" s="87" t="b">
        <v>0</v>
      </c>
      <c r="M37" s="87" t="b">
        <v>0</v>
      </c>
      <c r="N37" s="87" t="b">
        <v>0</v>
      </c>
      <c r="O37" s="87" t="b">
        <v>0</v>
      </c>
      <c r="P37" s="87" t="b">
        <v>0</v>
      </c>
      <c r="Q37" s="87" t="b">
        <v>0</v>
      </c>
      <c r="R37" s="87" t="b">
        <v>0</v>
      </c>
      <c r="S37" s="87" t="b">
        <v>0</v>
      </c>
      <c r="T37" s="87" t="b">
        <v>0</v>
      </c>
      <c r="U37" s="87" t="b">
        <v>0</v>
      </c>
      <c r="V37" s="87" t="b">
        <v>0</v>
      </c>
      <c r="W37" s="87" t="b">
        <v>0</v>
      </c>
      <c r="X37" s="87" t="b">
        <v>0</v>
      </c>
      <c r="Y37" s="88">
        <f t="shared" si="1"/>
        <v>0</v>
      </c>
      <c r="Z37" s="88">
        <f t="shared" si="2"/>
        <v>19</v>
      </c>
      <c r="AA37" s="86" t="s">
        <v>17</v>
      </c>
      <c r="AB37" s="92">
        <f t="shared" si="3"/>
        <v>161500</v>
      </c>
      <c r="AC37" s="36" t="s">
        <v>17</v>
      </c>
    </row>
    <row r="38">
      <c r="A38" s="47">
        <v>34.0</v>
      </c>
      <c r="B38" s="37" t="s">
        <v>94</v>
      </c>
      <c r="C38" s="84" t="s">
        <v>84</v>
      </c>
      <c r="D38" s="47" t="s">
        <v>92</v>
      </c>
      <c r="E38" s="47" t="s">
        <v>93</v>
      </c>
      <c r="F38" s="90" t="b">
        <v>0</v>
      </c>
      <c r="G38" s="90" t="b">
        <v>0</v>
      </c>
      <c r="H38" s="90" t="b">
        <v>0</v>
      </c>
      <c r="I38" s="90" t="b">
        <v>0</v>
      </c>
      <c r="J38" s="90" t="b">
        <v>0</v>
      </c>
      <c r="K38" s="90" t="b">
        <v>0</v>
      </c>
      <c r="L38" s="90" t="b">
        <v>0</v>
      </c>
      <c r="M38" s="90" t="b">
        <v>0</v>
      </c>
      <c r="N38" s="90" t="b">
        <v>0</v>
      </c>
      <c r="O38" s="90" t="b">
        <v>0</v>
      </c>
      <c r="P38" s="90" t="b">
        <v>0</v>
      </c>
      <c r="Q38" s="90" t="b">
        <v>0</v>
      </c>
      <c r="R38" s="90" t="b">
        <v>0</v>
      </c>
      <c r="S38" s="90" t="b">
        <v>0</v>
      </c>
      <c r="T38" s="90" t="b">
        <v>0</v>
      </c>
      <c r="U38" s="90" t="b">
        <v>0</v>
      </c>
      <c r="V38" s="90" t="b">
        <v>0</v>
      </c>
      <c r="W38" s="90" t="b">
        <v>0</v>
      </c>
      <c r="X38" s="90" t="b">
        <v>0</v>
      </c>
      <c r="Y38" s="36">
        <f t="shared" si="1"/>
        <v>0</v>
      </c>
      <c r="Z38" s="36">
        <f t="shared" si="2"/>
        <v>19</v>
      </c>
      <c r="AA38" s="90"/>
      <c r="AB38" s="92">
        <f t="shared" si="3"/>
        <v>161500</v>
      </c>
      <c r="AC38" s="36" t="s">
        <v>250</v>
      </c>
    </row>
    <row r="39">
      <c r="A39" s="47">
        <v>35.0</v>
      </c>
      <c r="B39" s="37" t="s">
        <v>96</v>
      </c>
      <c r="C39" s="84" t="s">
        <v>84</v>
      </c>
      <c r="D39" s="47" t="s">
        <v>254</v>
      </c>
      <c r="E39" s="90"/>
      <c r="F39" s="90" t="b">
        <v>0</v>
      </c>
      <c r="G39" s="90" t="b">
        <v>0</v>
      </c>
      <c r="H39" s="90" t="b">
        <v>0</v>
      </c>
      <c r="I39" s="90" t="b">
        <v>0</v>
      </c>
      <c r="J39" s="90" t="b">
        <v>0</v>
      </c>
      <c r="K39" s="90" t="b">
        <v>0</v>
      </c>
      <c r="L39" s="90" t="b">
        <v>0</v>
      </c>
      <c r="M39" s="90" t="b">
        <v>0</v>
      </c>
      <c r="N39" s="90" t="b">
        <v>0</v>
      </c>
      <c r="O39" s="90" t="b">
        <v>0</v>
      </c>
      <c r="P39" s="90" t="b">
        <v>0</v>
      </c>
      <c r="Q39" s="90" t="b">
        <v>0</v>
      </c>
      <c r="R39" s="90" t="b">
        <v>0</v>
      </c>
      <c r="S39" s="90" t="b">
        <v>0</v>
      </c>
      <c r="T39" s="90" t="b">
        <v>0</v>
      </c>
      <c r="U39" s="90" t="b">
        <v>0</v>
      </c>
      <c r="V39" s="90" t="b">
        <v>0</v>
      </c>
      <c r="W39" s="90" t="b">
        <v>0</v>
      </c>
      <c r="X39" s="90" t="b">
        <v>0</v>
      </c>
      <c r="Y39" s="36">
        <f t="shared" si="1"/>
        <v>0</v>
      </c>
      <c r="Z39" s="36">
        <f t="shared" si="2"/>
        <v>19</v>
      </c>
      <c r="AA39" s="90"/>
      <c r="AB39" s="92">
        <f t="shared" si="3"/>
        <v>161500</v>
      </c>
      <c r="AC39" s="36" t="s">
        <v>250</v>
      </c>
    </row>
    <row r="40">
      <c r="A40" s="47">
        <v>36.0</v>
      </c>
      <c r="B40" s="37" t="s">
        <v>98</v>
      </c>
      <c r="C40" s="84" t="s">
        <v>84</v>
      </c>
      <c r="D40" s="47" t="s">
        <v>97</v>
      </c>
      <c r="E40" s="90"/>
      <c r="F40" s="90" t="b">
        <v>0</v>
      </c>
      <c r="G40" s="90" t="b">
        <v>0</v>
      </c>
      <c r="H40" s="90" t="b">
        <v>0</v>
      </c>
      <c r="I40" s="90" t="b">
        <v>0</v>
      </c>
      <c r="J40" s="90" t="b">
        <v>0</v>
      </c>
      <c r="K40" s="90" t="b">
        <v>0</v>
      </c>
      <c r="L40" s="90" t="b">
        <v>0</v>
      </c>
      <c r="M40" s="90" t="b">
        <v>0</v>
      </c>
      <c r="N40" s="90" t="b">
        <v>0</v>
      </c>
      <c r="O40" s="90" t="b">
        <v>0</v>
      </c>
      <c r="P40" s="90" t="b">
        <v>0</v>
      </c>
      <c r="Q40" s="90" t="b">
        <v>0</v>
      </c>
      <c r="R40" s="90" t="b">
        <v>0</v>
      </c>
      <c r="S40" s="90" t="b">
        <v>0</v>
      </c>
      <c r="T40" s="90" t="b">
        <v>0</v>
      </c>
      <c r="U40" s="90" t="b">
        <v>0</v>
      </c>
      <c r="V40" s="90" t="b">
        <v>0</v>
      </c>
      <c r="W40" s="90" t="b">
        <v>0</v>
      </c>
      <c r="X40" s="90" t="b">
        <v>0</v>
      </c>
      <c r="Y40" s="36">
        <f t="shared" si="1"/>
        <v>0</v>
      </c>
      <c r="Z40" s="36">
        <f t="shared" si="2"/>
        <v>19</v>
      </c>
      <c r="AA40" s="90"/>
      <c r="AB40" s="92">
        <f t="shared" si="3"/>
        <v>161500</v>
      </c>
      <c r="AC40" s="36" t="s">
        <v>250</v>
      </c>
    </row>
    <row r="41">
      <c r="A41" s="47">
        <v>37.0</v>
      </c>
      <c r="B41" s="30" t="s">
        <v>100</v>
      </c>
      <c r="C41" s="85" t="s">
        <v>84</v>
      </c>
      <c r="D41" s="86" t="s">
        <v>99</v>
      </c>
      <c r="E41" s="87"/>
      <c r="F41" s="87" t="b">
        <v>0</v>
      </c>
      <c r="G41" s="87" t="b">
        <v>0</v>
      </c>
      <c r="H41" s="87" t="b">
        <v>0</v>
      </c>
      <c r="I41" s="87" t="b">
        <v>0</v>
      </c>
      <c r="J41" s="87" t="b">
        <v>0</v>
      </c>
      <c r="K41" s="87" t="b">
        <v>0</v>
      </c>
      <c r="L41" s="87" t="b">
        <v>0</v>
      </c>
      <c r="M41" s="87" t="b">
        <v>0</v>
      </c>
      <c r="N41" s="87" t="b">
        <v>0</v>
      </c>
      <c r="O41" s="87" t="b">
        <v>0</v>
      </c>
      <c r="P41" s="87" t="b">
        <v>0</v>
      </c>
      <c r="Q41" s="87" t="b">
        <v>0</v>
      </c>
      <c r="R41" s="87" t="b">
        <v>0</v>
      </c>
      <c r="S41" s="87" t="b">
        <v>0</v>
      </c>
      <c r="T41" s="87" t="b">
        <v>0</v>
      </c>
      <c r="U41" s="87" t="b">
        <v>0</v>
      </c>
      <c r="V41" s="87" t="b">
        <v>0</v>
      </c>
      <c r="W41" s="87" t="b">
        <v>0</v>
      </c>
      <c r="X41" s="87" t="b">
        <v>0</v>
      </c>
      <c r="Y41" s="88">
        <f t="shared" si="1"/>
        <v>0</v>
      </c>
      <c r="Z41" s="88">
        <f t="shared" si="2"/>
        <v>19</v>
      </c>
      <c r="AA41" s="86" t="s">
        <v>17</v>
      </c>
      <c r="AB41" s="92">
        <f t="shared" si="3"/>
        <v>161500</v>
      </c>
      <c r="AC41" s="36" t="s">
        <v>17</v>
      </c>
    </row>
    <row r="42">
      <c r="A42" s="47">
        <v>38.0</v>
      </c>
      <c r="B42" s="37" t="s">
        <v>104</v>
      </c>
      <c r="C42" s="84" t="s">
        <v>101</v>
      </c>
      <c r="D42" s="95" t="s">
        <v>102</v>
      </c>
      <c r="E42" s="47" t="s">
        <v>103</v>
      </c>
      <c r="F42" s="90" t="b">
        <v>0</v>
      </c>
      <c r="G42" s="90" t="b">
        <v>0</v>
      </c>
      <c r="H42" s="90" t="b">
        <v>0</v>
      </c>
      <c r="I42" s="90" t="b">
        <v>0</v>
      </c>
      <c r="J42" s="90" t="b">
        <v>0</v>
      </c>
      <c r="K42" s="90" t="b">
        <v>0</v>
      </c>
      <c r="L42" s="90" t="b">
        <v>0</v>
      </c>
      <c r="M42" s="90" t="b">
        <v>0</v>
      </c>
      <c r="N42" s="90" t="b">
        <v>0</v>
      </c>
      <c r="O42" s="90" t="b">
        <v>0</v>
      </c>
      <c r="P42" s="90" t="b">
        <v>0</v>
      </c>
      <c r="Q42" s="90" t="b">
        <v>0</v>
      </c>
      <c r="R42" s="90" t="b">
        <v>0</v>
      </c>
      <c r="S42" s="90" t="b">
        <v>0</v>
      </c>
      <c r="T42" s="90" t="b">
        <v>0</v>
      </c>
      <c r="U42" s="90" t="b">
        <v>0</v>
      </c>
      <c r="V42" s="90" t="b">
        <v>0</v>
      </c>
      <c r="W42" s="90" t="b">
        <v>0</v>
      </c>
      <c r="X42" s="90" t="b">
        <v>0</v>
      </c>
      <c r="Y42" s="36">
        <f t="shared" si="1"/>
        <v>0</v>
      </c>
      <c r="Z42" s="36">
        <f t="shared" si="2"/>
        <v>19</v>
      </c>
      <c r="AA42" s="90"/>
      <c r="AB42" s="92">
        <f t="shared" si="3"/>
        <v>161500</v>
      </c>
      <c r="AC42" s="36" t="s">
        <v>250</v>
      </c>
    </row>
    <row r="43">
      <c r="A43" s="47">
        <v>39.0</v>
      </c>
      <c r="B43" s="37" t="s">
        <v>107</v>
      </c>
      <c r="C43" s="84" t="s">
        <v>101</v>
      </c>
      <c r="D43" s="47" t="s">
        <v>105</v>
      </c>
      <c r="E43" s="47" t="s">
        <v>106</v>
      </c>
      <c r="F43" s="90" t="b">
        <v>0</v>
      </c>
      <c r="G43" s="90" t="b">
        <v>0</v>
      </c>
      <c r="H43" s="90" t="b">
        <v>0</v>
      </c>
      <c r="I43" s="90" t="b">
        <v>0</v>
      </c>
      <c r="J43" s="90" t="b">
        <v>0</v>
      </c>
      <c r="K43" s="90" t="b">
        <v>0</v>
      </c>
      <c r="L43" s="90" t="b">
        <v>0</v>
      </c>
      <c r="M43" s="90" t="b">
        <v>0</v>
      </c>
      <c r="N43" s="90" t="b">
        <v>0</v>
      </c>
      <c r="O43" s="90" t="b">
        <v>0</v>
      </c>
      <c r="P43" s="90" t="b">
        <v>0</v>
      </c>
      <c r="Q43" s="90" t="b">
        <v>0</v>
      </c>
      <c r="R43" s="90" t="b">
        <v>0</v>
      </c>
      <c r="S43" s="90" t="b">
        <v>0</v>
      </c>
      <c r="T43" s="90" t="b">
        <v>0</v>
      </c>
      <c r="U43" s="90" t="b">
        <v>0</v>
      </c>
      <c r="V43" s="90" t="b">
        <v>0</v>
      </c>
      <c r="W43" s="90" t="b">
        <v>0</v>
      </c>
      <c r="X43" s="90" t="b">
        <v>0</v>
      </c>
      <c r="Y43" s="36">
        <f t="shared" si="1"/>
        <v>0</v>
      </c>
      <c r="Z43" s="36">
        <f t="shared" si="2"/>
        <v>19</v>
      </c>
      <c r="AA43" s="90"/>
      <c r="AB43" s="92">
        <f t="shared" si="3"/>
        <v>161500</v>
      </c>
      <c r="AC43" s="36" t="s">
        <v>250</v>
      </c>
    </row>
    <row r="44">
      <c r="A44" s="47">
        <v>40.0</v>
      </c>
      <c r="B44" s="37" t="s">
        <v>240</v>
      </c>
      <c r="C44" s="84" t="s">
        <v>101</v>
      </c>
      <c r="D44" s="47" t="s">
        <v>108</v>
      </c>
      <c r="E44" s="90"/>
      <c r="F44" s="90" t="b">
        <v>0</v>
      </c>
      <c r="G44" s="90" t="b">
        <v>0</v>
      </c>
      <c r="H44" s="90" t="b">
        <v>0</v>
      </c>
      <c r="I44" s="90" t="b">
        <v>0</v>
      </c>
      <c r="J44" s="90" t="b">
        <v>0</v>
      </c>
      <c r="K44" s="90" t="b">
        <v>0</v>
      </c>
      <c r="L44" s="90" t="b">
        <v>0</v>
      </c>
      <c r="M44" s="90" t="b">
        <v>0</v>
      </c>
      <c r="N44" s="90" t="b">
        <v>0</v>
      </c>
      <c r="O44" s="90" t="b">
        <v>0</v>
      </c>
      <c r="P44" s="90" t="b">
        <v>0</v>
      </c>
      <c r="Q44" s="90" t="b">
        <v>0</v>
      </c>
      <c r="R44" s="90" t="b">
        <v>0</v>
      </c>
      <c r="S44" s="90" t="b">
        <v>0</v>
      </c>
      <c r="T44" s="90" t="b">
        <v>0</v>
      </c>
      <c r="U44" s="90" t="b">
        <v>0</v>
      </c>
      <c r="V44" s="90" t="b">
        <v>0</v>
      </c>
      <c r="W44" s="90" t="b">
        <v>0</v>
      </c>
      <c r="X44" s="90" t="b">
        <v>0</v>
      </c>
      <c r="Y44" s="36">
        <f t="shared" si="1"/>
        <v>0</v>
      </c>
      <c r="Z44" s="36">
        <f t="shared" si="2"/>
        <v>19</v>
      </c>
      <c r="AA44" s="90"/>
      <c r="AB44" s="92">
        <f t="shared" si="3"/>
        <v>161500</v>
      </c>
      <c r="AC44" s="36" t="s">
        <v>250</v>
      </c>
    </row>
    <row r="45">
      <c r="A45" s="47">
        <v>41.0</v>
      </c>
      <c r="B45" s="30" t="s">
        <v>109</v>
      </c>
      <c r="C45" s="85" t="s">
        <v>101</v>
      </c>
      <c r="D45" s="86" t="s">
        <v>241</v>
      </c>
      <c r="E45" s="86" t="s">
        <v>111</v>
      </c>
      <c r="F45" s="87" t="b">
        <v>0</v>
      </c>
      <c r="G45" s="87" t="b">
        <v>0</v>
      </c>
      <c r="H45" s="87" t="b">
        <v>0</v>
      </c>
      <c r="I45" s="87" t="b">
        <v>0</v>
      </c>
      <c r="J45" s="87" t="b">
        <v>0</v>
      </c>
      <c r="K45" s="87" t="b">
        <v>0</v>
      </c>
      <c r="L45" s="87" t="b">
        <v>0</v>
      </c>
      <c r="M45" s="87" t="b">
        <v>0</v>
      </c>
      <c r="N45" s="87" t="b">
        <v>0</v>
      </c>
      <c r="O45" s="87" t="b">
        <v>0</v>
      </c>
      <c r="P45" s="87" t="b">
        <v>0</v>
      </c>
      <c r="Q45" s="87" t="b">
        <v>0</v>
      </c>
      <c r="R45" s="87" t="b">
        <v>0</v>
      </c>
      <c r="S45" s="87" t="b">
        <v>0</v>
      </c>
      <c r="T45" s="87" t="b">
        <v>0</v>
      </c>
      <c r="U45" s="87" t="b">
        <v>0</v>
      </c>
      <c r="V45" s="87" t="b">
        <v>0</v>
      </c>
      <c r="W45" s="87" t="b">
        <v>0</v>
      </c>
      <c r="X45" s="87" t="b">
        <v>0</v>
      </c>
      <c r="Y45" s="88">
        <f t="shared" si="1"/>
        <v>0</v>
      </c>
      <c r="Z45" s="88">
        <f t="shared" si="2"/>
        <v>19</v>
      </c>
      <c r="AA45" s="86" t="s">
        <v>17</v>
      </c>
      <c r="AB45" s="92">
        <f t="shared" si="3"/>
        <v>161500</v>
      </c>
      <c r="AC45" s="36" t="s">
        <v>17</v>
      </c>
    </row>
    <row r="46">
      <c r="A46" s="47">
        <v>42.0</v>
      </c>
      <c r="B46" s="37" t="s">
        <v>112</v>
      </c>
      <c r="C46" s="84" t="s">
        <v>113</v>
      </c>
      <c r="D46" s="47" t="s">
        <v>114</v>
      </c>
      <c r="E46" s="90"/>
      <c r="F46" s="90" t="b">
        <v>0</v>
      </c>
      <c r="G46" s="90" t="b">
        <v>0</v>
      </c>
      <c r="H46" s="90" t="b">
        <v>0</v>
      </c>
      <c r="I46" s="90" t="b">
        <v>0</v>
      </c>
      <c r="J46" s="90" t="b">
        <v>0</v>
      </c>
      <c r="K46" s="90" t="b">
        <v>0</v>
      </c>
      <c r="L46" s="90" t="b">
        <v>0</v>
      </c>
      <c r="M46" s="90" t="b">
        <v>0</v>
      </c>
      <c r="N46" s="90" t="b">
        <v>0</v>
      </c>
      <c r="O46" s="90" t="b">
        <v>0</v>
      </c>
      <c r="P46" s="90" t="b">
        <v>0</v>
      </c>
      <c r="Q46" s="90" t="b">
        <v>0</v>
      </c>
      <c r="R46" s="90" t="b">
        <v>0</v>
      </c>
      <c r="S46" s="90" t="b">
        <v>0</v>
      </c>
      <c r="T46" s="90" t="b">
        <v>0</v>
      </c>
      <c r="U46" s="90" t="b">
        <v>0</v>
      </c>
      <c r="V46" s="90" t="b">
        <v>0</v>
      </c>
      <c r="W46" s="90" t="b">
        <v>0</v>
      </c>
      <c r="X46" s="90" t="b">
        <v>0</v>
      </c>
      <c r="Y46" s="36">
        <f t="shared" si="1"/>
        <v>0</v>
      </c>
      <c r="Z46" s="36">
        <f t="shared" si="2"/>
        <v>19</v>
      </c>
      <c r="AA46" s="90"/>
      <c r="AB46" s="92">
        <f t="shared" si="3"/>
        <v>161500</v>
      </c>
      <c r="AC46" s="36" t="s">
        <v>250</v>
      </c>
    </row>
    <row r="47">
      <c r="A47" s="47">
        <v>43.0</v>
      </c>
      <c r="B47" s="37" t="s">
        <v>115</v>
      </c>
      <c r="C47" s="84" t="s">
        <v>113</v>
      </c>
      <c r="D47" s="47" t="s">
        <v>116</v>
      </c>
      <c r="E47" s="90"/>
      <c r="F47" s="90" t="b">
        <v>0</v>
      </c>
      <c r="G47" s="90" t="b">
        <v>0</v>
      </c>
      <c r="H47" s="90" t="b">
        <v>0</v>
      </c>
      <c r="I47" s="90" t="b">
        <v>0</v>
      </c>
      <c r="J47" s="90" t="b">
        <v>0</v>
      </c>
      <c r="K47" s="90" t="b">
        <v>0</v>
      </c>
      <c r="L47" s="90" t="b">
        <v>0</v>
      </c>
      <c r="M47" s="90" t="b">
        <v>0</v>
      </c>
      <c r="N47" s="90" t="b">
        <v>0</v>
      </c>
      <c r="O47" s="90" t="b">
        <v>0</v>
      </c>
      <c r="P47" s="90" t="b">
        <v>0</v>
      </c>
      <c r="Q47" s="90" t="b">
        <v>0</v>
      </c>
      <c r="R47" s="90" t="b">
        <v>0</v>
      </c>
      <c r="S47" s="90" t="b">
        <v>0</v>
      </c>
      <c r="T47" s="90" t="b">
        <v>0</v>
      </c>
      <c r="U47" s="90" t="b">
        <v>0</v>
      </c>
      <c r="V47" s="90" t="b">
        <v>0</v>
      </c>
      <c r="W47" s="90" t="b">
        <v>0</v>
      </c>
      <c r="X47" s="90" t="b">
        <v>0</v>
      </c>
      <c r="Y47" s="36">
        <f t="shared" si="1"/>
        <v>0</v>
      </c>
      <c r="Z47" s="36">
        <f t="shared" si="2"/>
        <v>19</v>
      </c>
      <c r="AA47" s="90"/>
      <c r="AB47" s="92">
        <f t="shared" si="3"/>
        <v>161500</v>
      </c>
      <c r="AC47" s="36" t="s">
        <v>250</v>
      </c>
    </row>
    <row r="48">
      <c r="A48" s="47">
        <v>44.0</v>
      </c>
      <c r="B48" s="37" t="s">
        <v>117</v>
      </c>
      <c r="C48" s="84" t="s">
        <v>113</v>
      </c>
      <c r="D48" s="47" t="s">
        <v>118</v>
      </c>
      <c r="E48" s="90"/>
      <c r="F48" s="90" t="b">
        <v>0</v>
      </c>
      <c r="G48" s="90" t="b">
        <v>0</v>
      </c>
      <c r="H48" s="90" t="b">
        <v>0</v>
      </c>
      <c r="I48" s="90" t="b">
        <v>0</v>
      </c>
      <c r="J48" s="90" t="b">
        <v>0</v>
      </c>
      <c r="K48" s="90" t="b">
        <v>0</v>
      </c>
      <c r="L48" s="90" t="b">
        <v>0</v>
      </c>
      <c r="M48" s="90" t="b">
        <v>0</v>
      </c>
      <c r="N48" s="90" t="b">
        <v>0</v>
      </c>
      <c r="O48" s="90" t="b">
        <v>0</v>
      </c>
      <c r="P48" s="90" t="b">
        <v>0</v>
      </c>
      <c r="Q48" s="90" t="b">
        <v>0</v>
      </c>
      <c r="R48" s="90" t="b">
        <v>0</v>
      </c>
      <c r="S48" s="90" t="b">
        <v>0</v>
      </c>
      <c r="T48" s="90" t="b">
        <v>0</v>
      </c>
      <c r="U48" s="90" t="b">
        <v>0</v>
      </c>
      <c r="V48" s="90" t="b">
        <v>0</v>
      </c>
      <c r="W48" s="90" t="b">
        <v>0</v>
      </c>
      <c r="X48" s="90" t="b">
        <v>0</v>
      </c>
      <c r="Y48" s="36">
        <f t="shared" si="1"/>
        <v>0</v>
      </c>
      <c r="Z48" s="36">
        <f t="shared" si="2"/>
        <v>19</v>
      </c>
      <c r="AA48" s="90"/>
      <c r="AB48" s="92">
        <f t="shared" si="3"/>
        <v>161500</v>
      </c>
      <c r="AC48" s="36" t="s">
        <v>250</v>
      </c>
    </row>
    <row r="49">
      <c r="A49" s="47">
        <v>45.0</v>
      </c>
      <c r="B49" s="31" t="s">
        <v>119</v>
      </c>
      <c r="C49" s="85" t="s">
        <v>113</v>
      </c>
      <c r="D49" s="86" t="s">
        <v>120</v>
      </c>
      <c r="E49" s="87"/>
      <c r="F49" s="87" t="b">
        <v>0</v>
      </c>
      <c r="G49" s="87" t="b">
        <v>0</v>
      </c>
      <c r="H49" s="87" t="b">
        <v>0</v>
      </c>
      <c r="I49" s="87" t="b">
        <v>0</v>
      </c>
      <c r="J49" s="87" t="b">
        <v>0</v>
      </c>
      <c r="K49" s="87" t="b">
        <v>0</v>
      </c>
      <c r="L49" s="87" t="b">
        <v>0</v>
      </c>
      <c r="M49" s="87" t="b">
        <v>0</v>
      </c>
      <c r="N49" s="87" t="b">
        <v>0</v>
      </c>
      <c r="O49" s="87" t="b">
        <v>0</v>
      </c>
      <c r="P49" s="87" t="b">
        <v>0</v>
      </c>
      <c r="Q49" s="87" t="b">
        <v>0</v>
      </c>
      <c r="R49" s="87" t="b">
        <v>0</v>
      </c>
      <c r="S49" s="87" t="b">
        <v>0</v>
      </c>
      <c r="T49" s="87" t="b">
        <v>0</v>
      </c>
      <c r="U49" s="87" t="b">
        <v>0</v>
      </c>
      <c r="V49" s="87" t="b">
        <v>0</v>
      </c>
      <c r="W49" s="87" t="b">
        <v>0</v>
      </c>
      <c r="X49" s="87" t="b">
        <v>0</v>
      </c>
      <c r="Y49" s="88">
        <f t="shared" si="1"/>
        <v>0</v>
      </c>
      <c r="Z49" s="88">
        <f t="shared" si="2"/>
        <v>19</v>
      </c>
      <c r="AA49" s="86" t="s">
        <v>17</v>
      </c>
      <c r="AB49" s="92">
        <f t="shared" si="3"/>
        <v>161500</v>
      </c>
      <c r="AC49" s="36" t="s">
        <v>17</v>
      </c>
    </row>
    <row r="50">
      <c r="A50" s="47">
        <v>46.0</v>
      </c>
      <c r="B50" s="37" t="s">
        <v>121</v>
      </c>
      <c r="C50" s="84" t="s">
        <v>113</v>
      </c>
      <c r="D50" s="47" t="s">
        <v>122</v>
      </c>
      <c r="E50" s="90"/>
      <c r="F50" s="90" t="b">
        <v>0</v>
      </c>
      <c r="G50" s="90" t="b">
        <v>0</v>
      </c>
      <c r="H50" s="90" t="b">
        <v>0</v>
      </c>
      <c r="I50" s="90" t="b">
        <v>0</v>
      </c>
      <c r="J50" s="90" t="b">
        <v>0</v>
      </c>
      <c r="K50" s="90" t="b">
        <v>0</v>
      </c>
      <c r="L50" s="90" t="b">
        <v>0</v>
      </c>
      <c r="M50" s="90" t="b">
        <v>0</v>
      </c>
      <c r="N50" s="90" t="b">
        <v>0</v>
      </c>
      <c r="O50" s="90" t="b">
        <v>0</v>
      </c>
      <c r="P50" s="90" t="b">
        <v>0</v>
      </c>
      <c r="Q50" s="90" t="b">
        <v>0</v>
      </c>
      <c r="R50" s="90" t="b">
        <v>0</v>
      </c>
      <c r="S50" s="90" t="b">
        <v>0</v>
      </c>
      <c r="T50" s="90" t="b">
        <v>0</v>
      </c>
      <c r="U50" s="90" t="b">
        <v>0</v>
      </c>
      <c r="V50" s="90" t="b">
        <v>0</v>
      </c>
      <c r="W50" s="90" t="b">
        <v>0</v>
      </c>
      <c r="X50" s="90" t="b">
        <v>0</v>
      </c>
      <c r="Y50" s="36">
        <f t="shared" si="1"/>
        <v>0</v>
      </c>
      <c r="Z50" s="36">
        <f t="shared" si="2"/>
        <v>19</v>
      </c>
      <c r="AB50" s="92">
        <f t="shared" si="3"/>
        <v>161500</v>
      </c>
      <c r="AC50" s="36" t="s">
        <v>250</v>
      </c>
    </row>
    <row r="51">
      <c r="A51" s="47">
        <v>47.0</v>
      </c>
      <c r="B51" s="37" t="s">
        <v>123</v>
      </c>
      <c r="C51" s="84" t="s">
        <v>124</v>
      </c>
      <c r="D51" s="47" t="s">
        <v>125</v>
      </c>
      <c r="E51" s="47" t="s">
        <v>41</v>
      </c>
      <c r="F51" s="90" t="b">
        <v>0</v>
      </c>
      <c r="G51" s="90" t="b">
        <v>0</v>
      </c>
      <c r="H51" s="90" t="b">
        <v>0</v>
      </c>
      <c r="I51" s="90" t="b">
        <v>0</v>
      </c>
      <c r="J51" s="90" t="b">
        <v>0</v>
      </c>
      <c r="K51" s="90" t="b">
        <v>0</v>
      </c>
      <c r="L51" s="90" t="b">
        <v>0</v>
      </c>
      <c r="M51" s="90" t="b">
        <v>0</v>
      </c>
      <c r="N51" s="90" t="b">
        <v>0</v>
      </c>
      <c r="O51" s="90" t="b">
        <v>0</v>
      </c>
      <c r="P51" s="90" t="b">
        <v>0</v>
      </c>
      <c r="Q51" s="90" t="b">
        <v>0</v>
      </c>
      <c r="R51" s="90" t="b">
        <v>0</v>
      </c>
      <c r="S51" s="90" t="b">
        <v>0</v>
      </c>
      <c r="T51" s="90" t="b">
        <v>0</v>
      </c>
      <c r="U51" s="90" t="b">
        <v>0</v>
      </c>
      <c r="V51" s="90" t="b">
        <v>0</v>
      </c>
      <c r="W51" s="90" t="b">
        <v>0</v>
      </c>
      <c r="X51" s="90" t="b">
        <v>0</v>
      </c>
      <c r="Y51" s="36">
        <f t="shared" si="1"/>
        <v>0</v>
      </c>
      <c r="Z51" s="36">
        <f t="shared" si="2"/>
        <v>19</v>
      </c>
      <c r="AA51" s="90"/>
      <c r="AB51" s="92">
        <f t="shared" si="3"/>
        <v>161500</v>
      </c>
      <c r="AC51" s="36" t="s">
        <v>250</v>
      </c>
    </row>
    <row r="52">
      <c r="A52" s="47">
        <v>48.0</v>
      </c>
      <c r="B52" s="37" t="s">
        <v>126</v>
      </c>
      <c r="C52" s="84" t="s">
        <v>124</v>
      </c>
      <c r="D52" s="47" t="s">
        <v>127</v>
      </c>
      <c r="E52" s="47" t="s">
        <v>41</v>
      </c>
      <c r="F52" s="90" t="b">
        <v>0</v>
      </c>
      <c r="G52" s="90" t="b">
        <v>0</v>
      </c>
      <c r="H52" s="90" t="b">
        <v>0</v>
      </c>
      <c r="I52" s="90" t="b">
        <v>0</v>
      </c>
      <c r="J52" s="90" t="b">
        <v>0</v>
      </c>
      <c r="K52" s="90" t="b">
        <v>0</v>
      </c>
      <c r="L52" s="90" t="b">
        <v>0</v>
      </c>
      <c r="M52" s="90" t="b">
        <v>0</v>
      </c>
      <c r="N52" s="90" t="b">
        <v>0</v>
      </c>
      <c r="O52" s="90" t="b">
        <v>0</v>
      </c>
      <c r="P52" s="90" t="b">
        <v>0</v>
      </c>
      <c r="Q52" s="90" t="b">
        <v>0</v>
      </c>
      <c r="R52" s="90" t="b">
        <v>0</v>
      </c>
      <c r="S52" s="90" t="b">
        <v>0</v>
      </c>
      <c r="T52" s="90" t="b">
        <v>0</v>
      </c>
      <c r="U52" s="90" t="b">
        <v>0</v>
      </c>
      <c r="V52" s="90" t="b">
        <v>0</v>
      </c>
      <c r="W52" s="90" t="b">
        <v>0</v>
      </c>
      <c r="X52" s="90" t="b">
        <v>0</v>
      </c>
      <c r="Y52" s="36">
        <f t="shared" si="1"/>
        <v>0</v>
      </c>
      <c r="Z52" s="36">
        <f t="shared" si="2"/>
        <v>19</v>
      </c>
      <c r="AA52" s="90"/>
      <c r="AB52" s="92">
        <f t="shared" si="3"/>
        <v>161500</v>
      </c>
      <c r="AC52" s="36" t="s">
        <v>250</v>
      </c>
    </row>
    <row r="53">
      <c r="A53" s="47">
        <v>49.0</v>
      </c>
      <c r="B53" s="37" t="s">
        <v>130</v>
      </c>
      <c r="C53" s="84" t="s">
        <v>124</v>
      </c>
      <c r="D53" s="47" t="s">
        <v>131</v>
      </c>
      <c r="E53" s="90"/>
      <c r="F53" s="90" t="b">
        <v>0</v>
      </c>
      <c r="G53" s="90" t="b">
        <v>0</v>
      </c>
      <c r="H53" s="90" t="b">
        <v>0</v>
      </c>
      <c r="I53" s="90" t="b">
        <v>0</v>
      </c>
      <c r="J53" s="90" t="b">
        <v>0</v>
      </c>
      <c r="K53" s="90" t="b">
        <v>0</v>
      </c>
      <c r="L53" s="90" t="b">
        <v>0</v>
      </c>
      <c r="M53" s="90" t="b">
        <v>0</v>
      </c>
      <c r="N53" s="90" t="b">
        <v>0</v>
      </c>
      <c r="O53" s="90" t="b">
        <v>0</v>
      </c>
      <c r="P53" s="90" t="b">
        <v>0</v>
      </c>
      <c r="Q53" s="90" t="b">
        <v>0</v>
      </c>
      <c r="R53" s="90" t="b">
        <v>0</v>
      </c>
      <c r="S53" s="90" t="b">
        <v>0</v>
      </c>
      <c r="T53" s="90" t="b">
        <v>0</v>
      </c>
      <c r="U53" s="90" t="b">
        <v>0</v>
      </c>
      <c r="V53" s="90" t="b">
        <v>0</v>
      </c>
      <c r="W53" s="90" t="b">
        <v>0</v>
      </c>
      <c r="X53" s="90" t="b">
        <v>0</v>
      </c>
      <c r="Y53" s="36">
        <f t="shared" si="1"/>
        <v>0</v>
      </c>
      <c r="Z53" s="36">
        <f t="shared" si="2"/>
        <v>19</v>
      </c>
      <c r="AA53" s="90"/>
      <c r="AB53" s="92">
        <f t="shared" si="3"/>
        <v>161500</v>
      </c>
      <c r="AC53" s="36" t="s">
        <v>250</v>
      </c>
    </row>
    <row r="54">
      <c r="A54" s="47">
        <v>50.0</v>
      </c>
      <c r="B54" s="31" t="s">
        <v>132</v>
      </c>
      <c r="C54" s="85" t="s">
        <v>124</v>
      </c>
      <c r="D54" s="86" t="s">
        <v>133</v>
      </c>
      <c r="E54" s="87"/>
      <c r="F54" s="87" t="b">
        <v>0</v>
      </c>
      <c r="G54" s="87" t="b">
        <v>0</v>
      </c>
      <c r="H54" s="87" t="b">
        <v>0</v>
      </c>
      <c r="I54" s="87" t="b">
        <v>0</v>
      </c>
      <c r="J54" s="87" t="b">
        <v>0</v>
      </c>
      <c r="K54" s="87" t="b">
        <v>0</v>
      </c>
      <c r="L54" s="87" t="b">
        <v>0</v>
      </c>
      <c r="M54" s="87" t="b">
        <v>0</v>
      </c>
      <c r="N54" s="87" t="b">
        <v>0</v>
      </c>
      <c r="O54" s="87" t="b">
        <v>0</v>
      </c>
      <c r="P54" s="87" t="b">
        <v>0</v>
      </c>
      <c r="Q54" s="87" t="b">
        <v>0</v>
      </c>
      <c r="R54" s="87" t="b">
        <v>0</v>
      </c>
      <c r="S54" s="87" t="b">
        <v>0</v>
      </c>
      <c r="T54" s="87" t="b">
        <v>0</v>
      </c>
      <c r="U54" s="87" t="b">
        <v>0</v>
      </c>
      <c r="V54" s="87" t="b">
        <v>0</v>
      </c>
      <c r="W54" s="87" t="b">
        <v>0</v>
      </c>
      <c r="X54" s="87" t="b">
        <v>0</v>
      </c>
      <c r="Y54" s="88">
        <f t="shared" si="1"/>
        <v>0</v>
      </c>
      <c r="Z54" s="88">
        <f t="shared" si="2"/>
        <v>19</v>
      </c>
      <c r="AA54" s="86" t="s">
        <v>17</v>
      </c>
      <c r="AB54" s="92">
        <f t="shared" si="3"/>
        <v>161500</v>
      </c>
      <c r="AC54" s="36" t="s">
        <v>17</v>
      </c>
    </row>
    <row r="55">
      <c r="A55" s="47">
        <v>51.0</v>
      </c>
      <c r="B55" s="31" t="s">
        <v>134</v>
      </c>
      <c r="C55" s="85" t="s">
        <v>124</v>
      </c>
      <c r="D55" s="86" t="s">
        <v>135</v>
      </c>
      <c r="E55" s="87"/>
      <c r="F55" s="87" t="b">
        <v>0</v>
      </c>
      <c r="G55" s="87" t="b">
        <v>0</v>
      </c>
      <c r="H55" s="87" t="b">
        <v>0</v>
      </c>
      <c r="I55" s="87" t="b">
        <v>0</v>
      </c>
      <c r="J55" s="87" t="b">
        <v>0</v>
      </c>
      <c r="K55" s="87" t="b">
        <v>0</v>
      </c>
      <c r="L55" s="87" t="b">
        <v>0</v>
      </c>
      <c r="M55" s="87" t="b">
        <v>0</v>
      </c>
      <c r="N55" s="87" t="b">
        <v>0</v>
      </c>
      <c r="O55" s="87" t="b">
        <v>0</v>
      </c>
      <c r="P55" s="87" t="b">
        <v>0</v>
      </c>
      <c r="Q55" s="87" t="b">
        <v>0</v>
      </c>
      <c r="R55" s="87" t="b">
        <v>0</v>
      </c>
      <c r="S55" s="87" t="b">
        <v>0</v>
      </c>
      <c r="T55" s="87" t="b">
        <v>0</v>
      </c>
      <c r="U55" s="87" t="b">
        <v>0</v>
      </c>
      <c r="V55" s="87" t="b">
        <v>0</v>
      </c>
      <c r="W55" s="87" t="b">
        <v>0</v>
      </c>
      <c r="X55" s="87" t="b">
        <v>0</v>
      </c>
      <c r="Y55" s="88">
        <f t="shared" si="1"/>
        <v>0</v>
      </c>
      <c r="Z55" s="88">
        <f t="shared" si="2"/>
        <v>19</v>
      </c>
      <c r="AA55" s="86" t="s">
        <v>17</v>
      </c>
      <c r="AB55" s="92">
        <f t="shared" si="3"/>
        <v>161500</v>
      </c>
      <c r="AC55" s="36" t="s">
        <v>17</v>
      </c>
    </row>
    <row r="56">
      <c r="A56" s="47">
        <v>52.0</v>
      </c>
      <c r="B56" s="37" t="s">
        <v>136</v>
      </c>
      <c r="C56" s="84" t="s">
        <v>124</v>
      </c>
      <c r="D56" s="47" t="s">
        <v>137</v>
      </c>
      <c r="E56" s="90"/>
      <c r="F56" s="90" t="b">
        <v>0</v>
      </c>
      <c r="G56" s="90" t="b">
        <v>0</v>
      </c>
      <c r="H56" s="90" t="b">
        <v>0</v>
      </c>
      <c r="I56" s="90" t="b">
        <v>0</v>
      </c>
      <c r="J56" s="90" t="b">
        <v>0</v>
      </c>
      <c r="K56" s="90" t="b">
        <v>0</v>
      </c>
      <c r="L56" s="90" t="b">
        <v>0</v>
      </c>
      <c r="M56" s="90" t="b">
        <v>0</v>
      </c>
      <c r="N56" s="90" t="b">
        <v>0</v>
      </c>
      <c r="O56" s="90" t="b">
        <v>0</v>
      </c>
      <c r="P56" s="90" t="b">
        <v>0</v>
      </c>
      <c r="Q56" s="90" t="b">
        <v>0</v>
      </c>
      <c r="R56" s="90" t="b">
        <v>0</v>
      </c>
      <c r="S56" s="90" t="b">
        <v>0</v>
      </c>
      <c r="T56" s="90" t="b">
        <v>0</v>
      </c>
      <c r="U56" s="90" t="b">
        <v>0</v>
      </c>
      <c r="V56" s="90" t="b">
        <v>0</v>
      </c>
      <c r="W56" s="90" t="b">
        <v>0</v>
      </c>
      <c r="X56" s="90" t="b">
        <v>0</v>
      </c>
      <c r="Y56" s="36">
        <f t="shared" si="1"/>
        <v>0</v>
      </c>
      <c r="Z56" s="36">
        <f t="shared" si="2"/>
        <v>19</v>
      </c>
      <c r="AB56" s="92">
        <f t="shared" si="3"/>
        <v>161500</v>
      </c>
      <c r="AC56" s="36" t="s">
        <v>250</v>
      </c>
    </row>
    <row r="57">
      <c r="A57" s="47">
        <v>53.0</v>
      </c>
      <c r="B57" s="37" t="s">
        <v>138</v>
      </c>
      <c r="C57" s="96" t="s">
        <v>139</v>
      </c>
      <c r="D57" s="97" t="s">
        <v>140</v>
      </c>
      <c r="E57" s="90"/>
      <c r="F57" s="90" t="b">
        <v>0</v>
      </c>
      <c r="G57" s="90" t="b">
        <v>0</v>
      </c>
      <c r="H57" s="47" t="b">
        <v>0</v>
      </c>
      <c r="I57" s="90" t="b">
        <v>0</v>
      </c>
      <c r="J57" s="90" t="b">
        <v>0</v>
      </c>
      <c r="K57" s="90" t="b">
        <v>0</v>
      </c>
      <c r="L57" s="90" t="b">
        <v>0</v>
      </c>
      <c r="M57" s="90" t="b">
        <v>0</v>
      </c>
      <c r="N57" s="90" t="b">
        <v>0</v>
      </c>
      <c r="O57" s="90" t="b">
        <v>0</v>
      </c>
      <c r="P57" s="90" t="b">
        <v>0</v>
      </c>
      <c r="Q57" s="90" t="b">
        <v>0</v>
      </c>
      <c r="R57" s="97" t="b">
        <v>1</v>
      </c>
      <c r="S57" s="97" t="b">
        <v>1</v>
      </c>
      <c r="T57" s="97" t="b">
        <v>1</v>
      </c>
      <c r="U57" s="97" t="b">
        <v>1</v>
      </c>
      <c r="V57" s="97" t="b">
        <v>1</v>
      </c>
      <c r="W57" s="97" t="b">
        <v>1</v>
      </c>
      <c r="X57" s="97" t="b">
        <v>1</v>
      </c>
      <c r="Y57" s="99">
        <f t="shared" si="1"/>
        <v>4</v>
      </c>
      <c r="Z57" s="99">
        <f t="shared" si="2"/>
        <v>12</v>
      </c>
      <c r="AA57" s="97" t="s">
        <v>271</v>
      </c>
      <c r="AB57" s="107">
        <f t="shared" si="3"/>
        <v>102000</v>
      </c>
      <c r="AC57" s="99" t="s">
        <v>250</v>
      </c>
    </row>
    <row r="58">
      <c r="A58" s="47">
        <v>54.0</v>
      </c>
      <c r="B58" s="37" t="s">
        <v>141</v>
      </c>
      <c r="C58" s="84" t="s">
        <v>139</v>
      </c>
      <c r="D58" s="47" t="s">
        <v>142</v>
      </c>
      <c r="E58" s="90"/>
      <c r="F58" s="90" t="b">
        <v>0</v>
      </c>
      <c r="G58" s="47" t="b">
        <v>0</v>
      </c>
      <c r="H58" s="47" t="b">
        <v>0</v>
      </c>
      <c r="I58" s="47" t="b">
        <v>0</v>
      </c>
      <c r="J58" s="90" t="b">
        <v>0</v>
      </c>
      <c r="K58" s="90" t="b">
        <v>0</v>
      </c>
      <c r="L58" s="90" t="b">
        <v>0</v>
      </c>
      <c r="M58" s="90" t="b">
        <v>0</v>
      </c>
      <c r="N58" s="90" t="b">
        <v>0</v>
      </c>
      <c r="O58" s="90" t="b">
        <v>0</v>
      </c>
      <c r="P58" s="90" t="b">
        <v>0</v>
      </c>
      <c r="Q58" s="90" t="b">
        <v>0</v>
      </c>
      <c r="R58" s="47" t="b">
        <v>0</v>
      </c>
      <c r="S58" s="90" t="b">
        <v>0</v>
      </c>
      <c r="T58" s="90" t="b">
        <v>0</v>
      </c>
      <c r="U58" s="90" t="b">
        <v>0</v>
      </c>
      <c r="V58" s="90" t="b">
        <v>0</v>
      </c>
      <c r="W58" s="47" t="b">
        <v>0</v>
      </c>
      <c r="X58" s="90" t="b">
        <v>0</v>
      </c>
      <c r="Y58" s="36">
        <f t="shared" si="1"/>
        <v>0</v>
      </c>
      <c r="Z58" s="36">
        <f t="shared" si="2"/>
        <v>19</v>
      </c>
      <c r="AA58" s="90"/>
      <c r="AB58" s="92">
        <f t="shared" si="3"/>
        <v>161500</v>
      </c>
      <c r="AC58" s="36" t="s">
        <v>250</v>
      </c>
    </row>
    <row r="59">
      <c r="A59" s="47">
        <v>55.0</v>
      </c>
      <c r="B59" s="37" t="s">
        <v>143</v>
      </c>
      <c r="C59" s="84" t="s">
        <v>139</v>
      </c>
      <c r="D59" s="47" t="s">
        <v>144</v>
      </c>
      <c r="E59" s="90"/>
      <c r="F59" s="90" t="b">
        <v>0</v>
      </c>
      <c r="G59" s="90" t="b">
        <v>0</v>
      </c>
      <c r="H59" s="90" t="b">
        <v>0</v>
      </c>
      <c r="I59" s="90" t="b">
        <v>0</v>
      </c>
      <c r="J59" s="90" t="b">
        <v>0</v>
      </c>
      <c r="K59" s="90" t="b">
        <v>0</v>
      </c>
      <c r="L59" s="90" t="b">
        <v>0</v>
      </c>
      <c r="M59" s="90" t="b">
        <v>0</v>
      </c>
      <c r="N59" s="90" t="b">
        <v>0</v>
      </c>
      <c r="O59" s="90" t="b">
        <v>0</v>
      </c>
      <c r="P59" s="90" t="b">
        <v>0</v>
      </c>
      <c r="Q59" s="90" t="b">
        <v>0</v>
      </c>
      <c r="R59" s="90" t="b">
        <v>0</v>
      </c>
      <c r="S59" s="90" t="b">
        <v>0</v>
      </c>
      <c r="T59" s="90" t="b">
        <v>0</v>
      </c>
      <c r="U59" s="90" t="b">
        <v>0</v>
      </c>
      <c r="V59" s="90" t="b">
        <v>0</v>
      </c>
      <c r="W59" s="90" t="b">
        <v>0</v>
      </c>
      <c r="X59" s="90" t="b">
        <v>0</v>
      </c>
      <c r="Y59" s="36">
        <f t="shared" si="1"/>
        <v>0</v>
      </c>
      <c r="Z59" s="36">
        <f t="shared" si="2"/>
        <v>19</v>
      </c>
      <c r="AA59" s="90"/>
      <c r="AB59" s="92">
        <f t="shared" si="3"/>
        <v>161500</v>
      </c>
      <c r="AC59" s="36" t="s">
        <v>250</v>
      </c>
    </row>
    <row r="60">
      <c r="A60" s="47">
        <v>56.0</v>
      </c>
      <c r="B60" s="37" t="s">
        <v>145</v>
      </c>
      <c r="C60" s="84" t="s">
        <v>139</v>
      </c>
      <c r="D60" s="47" t="s">
        <v>146</v>
      </c>
      <c r="E60" s="90"/>
      <c r="F60" s="90" t="b">
        <v>0</v>
      </c>
      <c r="G60" s="90" t="b">
        <v>0</v>
      </c>
      <c r="H60" s="90" t="b">
        <v>0</v>
      </c>
      <c r="I60" s="90" t="b">
        <v>0</v>
      </c>
      <c r="J60" s="90" t="b">
        <v>0</v>
      </c>
      <c r="K60" s="90" t="b">
        <v>0</v>
      </c>
      <c r="L60" s="90" t="b">
        <v>0</v>
      </c>
      <c r="M60" s="90" t="b">
        <v>0</v>
      </c>
      <c r="N60" s="90" t="b">
        <v>0</v>
      </c>
      <c r="O60" s="90" t="b">
        <v>0</v>
      </c>
      <c r="P60" s="90" t="b">
        <v>0</v>
      </c>
      <c r="Q60" s="90" t="b">
        <v>0</v>
      </c>
      <c r="R60" s="90" t="b">
        <v>0</v>
      </c>
      <c r="S60" s="90" t="b">
        <v>0</v>
      </c>
      <c r="T60" s="90" t="b">
        <v>0</v>
      </c>
      <c r="U60" s="90" t="b">
        <v>0</v>
      </c>
      <c r="V60" s="90" t="b">
        <v>0</v>
      </c>
      <c r="W60" s="90" t="b">
        <v>0</v>
      </c>
      <c r="X60" s="90" t="b">
        <v>0</v>
      </c>
      <c r="Y60" s="36">
        <f t="shared" si="1"/>
        <v>0</v>
      </c>
      <c r="Z60" s="36">
        <f t="shared" si="2"/>
        <v>19</v>
      </c>
      <c r="AA60" s="90"/>
      <c r="AB60" s="92">
        <f t="shared" si="3"/>
        <v>161500</v>
      </c>
      <c r="AC60" s="36" t="s">
        <v>250</v>
      </c>
    </row>
    <row r="61">
      <c r="A61" s="47">
        <v>57.0</v>
      </c>
      <c r="B61" s="37" t="s">
        <v>147</v>
      </c>
      <c r="C61" s="84" t="s">
        <v>148</v>
      </c>
      <c r="D61" s="47" t="s">
        <v>149</v>
      </c>
      <c r="E61" s="47" t="s">
        <v>150</v>
      </c>
      <c r="F61" s="90" t="b">
        <v>0</v>
      </c>
      <c r="G61" s="90" t="b">
        <v>0</v>
      </c>
      <c r="H61" s="90" t="b">
        <v>0</v>
      </c>
      <c r="I61" s="90" t="b">
        <v>0</v>
      </c>
      <c r="J61" s="90" t="b">
        <v>0</v>
      </c>
      <c r="K61" s="90" t="b">
        <v>0</v>
      </c>
      <c r="L61" s="90" t="b">
        <v>0</v>
      </c>
      <c r="M61" s="47" t="b">
        <v>0</v>
      </c>
      <c r="N61" s="90" t="b">
        <v>0</v>
      </c>
      <c r="O61" s="47" t="b">
        <v>0</v>
      </c>
      <c r="P61" s="90" t="b">
        <v>0</v>
      </c>
      <c r="Q61" s="90" t="b">
        <v>0</v>
      </c>
      <c r="R61" s="47" t="b">
        <v>0</v>
      </c>
      <c r="S61" s="90" t="b">
        <v>0</v>
      </c>
      <c r="T61" s="47" t="b">
        <v>0</v>
      </c>
      <c r="U61" s="90" t="b">
        <v>0</v>
      </c>
      <c r="V61" s="90" t="b">
        <v>0</v>
      </c>
      <c r="W61" s="90" t="b">
        <v>0</v>
      </c>
      <c r="X61" s="90" t="b">
        <v>0</v>
      </c>
      <c r="Y61" s="36">
        <f t="shared" si="1"/>
        <v>0</v>
      </c>
      <c r="Z61" s="36">
        <f t="shared" si="2"/>
        <v>19</v>
      </c>
      <c r="AA61" s="90"/>
      <c r="AB61" s="92">
        <f t="shared" si="3"/>
        <v>161500</v>
      </c>
      <c r="AC61" s="36" t="s">
        <v>250</v>
      </c>
    </row>
    <row r="62">
      <c r="A62" s="47">
        <v>58.0</v>
      </c>
      <c r="B62" s="31" t="s">
        <v>151</v>
      </c>
      <c r="C62" s="85" t="s">
        <v>148</v>
      </c>
      <c r="D62" s="86" t="s">
        <v>242</v>
      </c>
      <c r="E62" s="87"/>
      <c r="F62" s="87" t="b">
        <v>0</v>
      </c>
      <c r="G62" s="87" t="b">
        <v>0</v>
      </c>
      <c r="H62" s="87" t="b">
        <v>0</v>
      </c>
      <c r="I62" s="87" t="b">
        <v>0</v>
      </c>
      <c r="J62" s="87" t="b">
        <v>0</v>
      </c>
      <c r="K62" s="87" t="b">
        <v>0</v>
      </c>
      <c r="L62" s="87" t="b">
        <v>0</v>
      </c>
      <c r="M62" s="87" t="b">
        <v>0</v>
      </c>
      <c r="N62" s="87" t="b">
        <v>0</v>
      </c>
      <c r="O62" s="87" t="b">
        <v>0</v>
      </c>
      <c r="P62" s="87" t="b">
        <v>0</v>
      </c>
      <c r="Q62" s="87" t="b">
        <v>0</v>
      </c>
      <c r="R62" s="87" t="b">
        <v>0</v>
      </c>
      <c r="S62" s="87" t="b">
        <v>0</v>
      </c>
      <c r="T62" s="87" t="b">
        <v>0</v>
      </c>
      <c r="U62" s="87" t="b">
        <v>0</v>
      </c>
      <c r="V62" s="87" t="b">
        <v>0</v>
      </c>
      <c r="W62" s="87" t="b">
        <v>0</v>
      </c>
      <c r="X62" s="87" t="b">
        <v>0</v>
      </c>
      <c r="Y62" s="88">
        <f t="shared" si="1"/>
        <v>0</v>
      </c>
      <c r="Z62" s="88">
        <f t="shared" si="2"/>
        <v>19</v>
      </c>
      <c r="AA62" s="86" t="s">
        <v>17</v>
      </c>
      <c r="AB62" s="92">
        <f t="shared" si="3"/>
        <v>161500</v>
      </c>
      <c r="AC62" s="36" t="s">
        <v>17</v>
      </c>
    </row>
    <row r="63">
      <c r="A63" s="47">
        <v>59.0</v>
      </c>
      <c r="B63" s="37" t="s">
        <v>155</v>
      </c>
      <c r="C63" s="84" t="s">
        <v>156</v>
      </c>
      <c r="D63" s="47" t="s">
        <v>157</v>
      </c>
      <c r="E63" s="90"/>
      <c r="F63" s="90" t="b">
        <v>0</v>
      </c>
      <c r="G63" s="90" t="b">
        <v>0</v>
      </c>
      <c r="H63" s="90" t="b">
        <v>0</v>
      </c>
      <c r="I63" s="90" t="b">
        <v>0</v>
      </c>
      <c r="J63" s="90" t="b">
        <v>0</v>
      </c>
      <c r="K63" s="90" t="b">
        <v>0</v>
      </c>
      <c r="L63" s="90" t="b">
        <v>0</v>
      </c>
      <c r="M63" s="90" t="b">
        <v>0</v>
      </c>
      <c r="N63" s="90" t="b">
        <v>0</v>
      </c>
      <c r="O63" s="90" t="b">
        <v>0</v>
      </c>
      <c r="P63" s="90" t="b">
        <v>0</v>
      </c>
      <c r="Q63" s="90" t="b">
        <v>0</v>
      </c>
      <c r="R63" s="90" t="b">
        <v>0</v>
      </c>
      <c r="S63" s="90" t="b">
        <v>0</v>
      </c>
      <c r="T63" s="90" t="b">
        <v>0</v>
      </c>
      <c r="U63" s="90" t="b">
        <v>0</v>
      </c>
      <c r="V63" s="90" t="b">
        <v>0</v>
      </c>
      <c r="W63" s="90" t="b">
        <v>0</v>
      </c>
      <c r="X63" s="90" t="b">
        <v>0</v>
      </c>
      <c r="Y63" s="36">
        <f t="shared" si="1"/>
        <v>0</v>
      </c>
      <c r="Z63" s="36">
        <f t="shared" si="2"/>
        <v>19</v>
      </c>
      <c r="AA63" s="90"/>
      <c r="AB63" s="92">
        <f t="shared" si="3"/>
        <v>161500</v>
      </c>
      <c r="AC63" s="36" t="s">
        <v>250</v>
      </c>
    </row>
    <row r="64">
      <c r="A64" s="47">
        <v>60.0</v>
      </c>
      <c r="B64" s="31" t="s">
        <v>158</v>
      </c>
      <c r="C64" s="85" t="s">
        <v>156</v>
      </c>
      <c r="D64" s="86" t="s">
        <v>159</v>
      </c>
      <c r="E64" s="87"/>
      <c r="F64" s="87" t="b">
        <v>0</v>
      </c>
      <c r="G64" s="87" t="b">
        <v>0</v>
      </c>
      <c r="H64" s="87" t="b">
        <v>0</v>
      </c>
      <c r="I64" s="87" t="b">
        <v>0</v>
      </c>
      <c r="J64" s="87" t="b">
        <v>0</v>
      </c>
      <c r="K64" s="87" t="b">
        <v>0</v>
      </c>
      <c r="L64" s="87" t="b">
        <v>0</v>
      </c>
      <c r="M64" s="87" t="b">
        <v>0</v>
      </c>
      <c r="N64" s="87" t="b">
        <v>0</v>
      </c>
      <c r="O64" s="87" t="b">
        <v>0</v>
      </c>
      <c r="P64" s="87" t="b">
        <v>0</v>
      </c>
      <c r="Q64" s="87" t="b">
        <v>0</v>
      </c>
      <c r="R64" s="87" t="b">
        <v>0</v>
      </c>
      <c r="S64" s="87" t="b">
        <v>0</v>
      </c>
      <c r="T64" s="87" t="b">
        <v>0</v>
      </c>
      <c r="U64" s="87" t="b">
        <v>0</v>
      </c>
      <c r="V64" s="87" t="b">
        <v>0</v>
      </c>
      <c r="W64" s="87" t="b">
        <v>0</v>
      </c>
      <c r="X64" s="87" t="b">
        <v>0</v>
      </c>
      <c r="Y64" s="88">
        <f t="shared" si="1"/>
        <v>0</v>
      </c>
      <c r="Z64" s="88">
        <f t="shared" si="2"/>
        <v>19</v>
      </c>
      <c r="AA64" s="86" t="s">
        <v>17</v>
      </c>
      <c r="AB64" s="92">
        <f t="shared" si="3"/>
        <v>161500</v>
      </c>
      <c r="AC64" s="36" t="s">
        <v>17</v>
      </c>
    </row>
    <row r="65">
      <c r="A65" s="47">
        <v>61.0</v>
      </c>
      <c r="B65" s="37" t="s">
        <v>160</v>
      </c>
      <c r="C65" s="84" t="s">
        <v>156</v>
      </c>
      <c r="D65" s="47" t="s">
        <v>161</v>
      </c>
      <c r="E65" s="90"/>
      <c r="F65" s="90" t="b">
        <v>0</v>
      </c>
      <c r="G65" s="90" t="b">
        <v>0</v>
      </c>
      <c r="H65" s="90" t="b">
        <v>0</v>
      </c>
      <c r="I65" s="90" t="b">
        <v>0</v>
      </c>
      <c r="J65" s="90" t="b">
        <v>0</v>
      </c>
      <c r="K65" s="90" t="b">
        <v>0</v>
      </c>
      <c r="L65" s="90" t="b">
        <v>0</v>
      </c>
      <c r="M65" s="90" t="b">
        <v>0</v>
      </c>
      <c r="N65" s="90" t="b">
        <v>0</v>
      </c>
      <c r="O65" s="90" t="b">
        <v>0</v>
      </c>
      <c r="P65" s="90" t="b">
        <v>0</v>
      </c>
      <c r="Q65" s="90" t="b">
        <v>0</v>
      </c>
      <c r="R65" s="90" t="b">
        <v>0</v>
      </c>
      <c r="S65" s="90" t="b">
        <v>0</v>
      </c>
      <c r="T65" s="90" t="b">
        <v>0</v>
      </c>
      <c r="U65" s="90" t="b">
        <v>0</v>
      </c>
      <c r="V65" s="90" t="b">
        <v>0</v>
      </c>
      <c r="W65" s="90" t="b">
        <v>0</v>
      </c>
      <c r="X65" s="90" t="b">
        <v>0</v>
      </c>
      <c r="Y65" s="36">
        <f t="shared" si="1"/>
        <v>0</v>
      </c>
      <c r="Z65" s="36">
        <f t="shared" si="2"/>
        <v>19</v>
      </c>
      <c r="AB65" s="92">
        <f t="shared" si="3"/>
        <v>161500</v>
      </c>
      <c r="AC65" s="36" t="s">
        <v>250</v>
      </c>
    </row>
    <row r="66">
      <c r="A66" s="47">
        <v>62.0</v>
      </c>
      <c r="B66" s="37" t="s">
        <v>162</v>
      </c>
      <c r="C66" s="84" t="s">
        <v>156</v>
      </c>
      <c r="D66" s="47" t="s">
        <v>163</v>
      </c>
      <c r="E66" s="90"/>
      <c r="F66" s="90" t="b">
        <v>0</v>
      </c>
      <c r="G66" s="90" t="b">
        <v>0</v>
      </c>
      <c r="H66" s="90" t="b">
        <v>0</v>
      </c>
      <c r="I66" s="90" t="b">
        <v>0</v>
      </c>
      <c r="J66" s="90" t="b">
        <v>0</v>
      </c>
      <c r="K66" s="90" t="b">
        <v>0</v>
      </c>
      <c r="L66" s="90" t="b">
        <v>0</v>
      </c>
      <c r="M66" s="90" t="b">
        <v>0</v>
      </c>
      <c r="N66" s="90" t="b">
        <v>0</v>
      </c>
      <c r="O66" s="90" t="b">
        <v>0</v>
      </c>
      <c r="P66" s="90" t="b">
        <v>0</v>
      </c>
      <c r="Q66" s="90" t="b">
        <v>0</v>
      </c>
      <c r="R66" s="90" t="b">
        <v>0</v>
      </c>
      <c r="S66" s="90" t="b">
        <v>0</v>
      </c>
      <c r="T66" s="90" t="b">
        <v>0</v>
      </c>
      <c r="U66" s="90" t="b">
        <v>0</v>
      </c>
      <c r="V66" s="90" t="b">
        <v>0</v>
      </c>
      <c r="W66" s="90" t="b">
        <v>0</v>
      </c>
      <c r="X66" s="90" t="b">
        <v>0</v>
      </c>
      <c r="Y66" s="36">
        <f t="shared" si="1"/>
        <v>0</v>
      </c>
      <c r="Z66" s="36">
        <f t="shared" si="2"/>
        <v>19</v>
      </c>
      <c r="AA66" s="90"/>
      <c r="AB66" s="92">
        <f t="shared" si="3"/>
        <v>161500</v>
      </c>
      <c r="AC66" s="36" t="s">
        <v>250</v>
      </c>
    </row>
    <row r="67">
      <c r="A67" s="47">
        <v>63.0</v>
      </c>
      <c r="B67" s="37" t="s">
        <v>164</v>
      </c>
      <c r="C67" s="84" t="s">
        <v>156</v>
      </c>
      <c r="D67" s="47" t="s">
        <v>165</v>
      </c>
      <c r="E67" s="90"/>
      <c r="F67" s="90" t="b">
        <v>0</v>
      </c>
      <c r="G67" s="90" t="b">
        <v>0</v>
      </c>
      <c r="H67" s="90" t="b">
        <v>0</v>
      </c>
      <c r="I67" s="90" t="b">
        <v>0</v>
      </c>
      <c r="J67" s="90" t="b">
        <v>0</v>
      </c>
      <c r="K67" s="90" t="b">
        <v>0</v>
      </c>
      <c r="L67" s="90" t="b">
        <v>0</v>
      </c>
      <c r="M67" s="90" t="b">
        <v>0</v>
      </c>
      <c r="N67" s="90" t="b">
        <v>0</v>
      </c>
      <c r="O67" s="90" t="b">
        <v>0</v>
      </c>
      <c r="P67" s="90" t="b">
        <v>0</v>
      </c>
      <c r="Q67" s="90" t="b">
        <v>0</v>
      </c>
      <c r="R67" s="90" t="b">
        <v>0</v>
      </c>
      <c r="S67" s="90" t="b">
        <v>0</v>
      </c>
      <c r="T67" s="90" t="b">
        <v>0</v>
      </c>
      <c r="U67" s="90" t="b">
        <v>0</v>
      </c>
      <c r="V67" s="90" t="b">
        <v>0</v>
      </c>
      <c r="W67" s="90" t="b">
        <v>0</v>
      </c>
      <c r="X67" s="90" t="b">
        <v>0</v>
      </c>
      <c r="Y67" s="36">
        <f t="shared" si="1"/>
        <v>0</v>
      </c>
      <c r="Z67" s="36">
        <f t="shared" si="2"/>
        <v>19</v>
      </c>
      <c r="AA67" s="90"/>
      <c r="AB67" s="92">
        <f t="shared" si="3"/>
        <v>161500</v>
      </c>
      <c r="AC67" s="36" t="s">
        <v>250</v>
      </c>
    </row>
    <row r="68">
      <c r="A68" s="47">
        <v>64.0</v>
      </c>
      <c r="B68" s="84" t="s">
        <v>257</v>
      </c>
      <c r="C68" s="84" t="s">
        <v>156</v>
      </c>
      <c r="D68" s="47" t="s">
        <v>258</v>
      </c>
      <c r="E68" s="90"/>
      <c r="F68" s="90" t="b">
        <v>0</v>
      </c>
      <c r="G68" s="90" t="b">
        <v>0</v>
      </c>
      <c r="H68" s="90" t="b">
        <v>0</v>
      </c>
      <c r="I68" s="90" t="b">
        <v>0</v>
      </c>
      <c r="J68" s="90" t="b">
        <v>0</v>
      </c>
      <c r="K68" s="90" t="b">
        <v>0</v>
      </c>
      <c r="L68" s="90" t="b">
        <v>0</v>
      </c>
      <c r="M68" s="90" t="b">
        <v>0</v>
      </c>
      <c r="N68" s="90" t="b">
        <v>0</v>
      </c>
      <c r="O68" s="90" t="b">
        <v>0</v>
      </c>
      <c r="P68" s="90" t="b">
        <v>0</v>
      </c>
      <c r="Q68" s="90" t="b">
        <v>0</v>
      </c>
      <c r="R68" s="90" t="b">
        <v>0</v>
      </c>
      <c r="S68" s="90" t="b">
        <v>0</v>
      </c>
      <c r="T68" s="90" t="b">
        <v>0</v>
      </c>
      <c r="U68" s="90" t="b">
        <v>0</v>
      </c>
      <c r="V68" s="90" t="b">
        <v>0</v>
      </c>
      <c r="W68" s="90" t="b">
        <v>0</v>
      </c>
      <c r="X68" s="90" t="b">
        <v>0</v>
      </c>
      <c r="Y68" s="36">
        <f t="shared" si="1"/>
        <v>0</v>
      </c>
      <c r="Z68" s="36">
        <f t="shared" si="2"/>
        <v>19</v>
      </c>
      <c r="AA68" s="90"/>
      <c r="AB68" s="92">
        <f t="shared" si="3"/>
        <v>161500</v>
      </c>
      <c r="AC68" s="36" t="s">
        <v>250</v>
      </c>
    </row>
    <row r="69">
      <c r="A69" s="47">
        <v>65.0</v>
      </c>
      <c r="B69" s="37" t="s">
        <v>170</v>
      </c>
      <c r="C69" s="84" t="s">
        <v>171</v>
      </c>
      <c r="D69" s="47" t="s">
        <v>172</v>
      </c>
      <c r="E69" s="47" t="s">
        <v>32</v>
      </c>
      <c r="F69" s="90" t="b">
        <v>0</v>
      </c>
      <c r="G69" s="90" t="b">
        <v>0</v>
      </c>
      <c r="H69" s="90" t="b">
        <v>0</v>
      </c>
      <c r="I69" s="90" t="b">
        <v>0</v>
      </c>
      <c r="J69" s="90" t="b">
        <v>0</v>
      </c>
      <c r="K69" s="90" t="b">
        <v>0</v>
      </c>
      <c r="L69" s="90" t="b">
        <v>0</v>
      </c>
      <c r="M69" s="90" t="b">
        <v>0</v>
      </c>
      <c r="N69" s="90" t="b">
        <v>0</v>
      </c>
      <c r="O69" s="90" t="b">
        <v>0</v>
      </c>
      <c r="P69" s="90" t="b">
        <v>0</v>
      </c>
      <c r="Q69" s="90" t="b">
        <v>0</v>
      </c>
      <c r="R69" s="90" t="b">
        <v>0</v>
      </c>
      <c r="S69" s="90" t="b">
        <v>0</v>
      </c>
      <c r="T69" s="90" t="b">
        <v>0</v>
      </c>
      <c r="U69" s="90" t="b">
        <v>0</v>
      </c>
      <c r="V69" s="90" t="b">
        <v>0</v>
      </c>
      <c r="W69" s="90" t="b">
        <v>0</v>
      </c>
      <c r="X69" s="90" t="b">
        <v>0</v>
      </c>
      <c r="Y69" s="36">
        <f t="shared" si="1"/>
        <v>0</v>
      </c>
      <c r="Z69" s="36">
        <f t="shared" si="2"/>
        <v>19</v>
      </c>
      <c r="AA69" s="90"/>
      <c r="AB69" s="92">
        <f t="shared" si="3"/>
        <v>161500</v>
      </c>
      <c r="AC69" s="36" t="s">
        <v>250</v>
      </c>
    </row>
    <row r="70">
      <c r="A70" s="47">
        <v>66.0</v>
      </c>
      <c r="B70" s="31" t="s">
        <v>173</v>
      </c>
      <c r="C70" s="85" t="s">
        <v>171</v>
      </c>
      <c r="D70" s="86" t="s">
        <v>174</v>
      </c>
      <c r="E70" s="87"/>
      <c r="F70" s="87" t="b">
        <v>0</v>
      </c>
      <c r="G70" s="87" t="b">
        <v>0</v>
      </c>
      <c r="H70" s="87" t="b">
        <v>0</v>
      </c>
      <c r="I70" s="87" t="b">
        <v>0</v>
      </c>
      <c r="J70" s="87" t="b">
        <v>0</v>
      </c>
      <c r="K70" s="87" t="b">
        <v>0</v>
      </c>
      <c r="L70" s="87" t="b">
        <v>0</v>
      </c>
      <c r="M70" s="87" t="b">
        <v>0</v>
      </c>
      <c r="N70" s="87" t="b">
        <v>0</v>
      </c>
      <c r="O70" s="87" t="b">
        <v>0</v>
      </c>
      <c r="P70" s="87" t="b">
        <v>0</v>
      </c>
      <c r="Q70" s="87" t="b">
        <v>0</v>
      </c>
      <c r="R70" s="87" t="b">
        <v>0</v>
      </c>
      <c r="S70" s="87" t="b">
        <v>0</v>
      </c>
      <c r="T70" s="87" t="b">
        <v>0</v>
      </c>
      <c r="U70" s="87" t="b">
        <v>0</v>
      </c>
      <c r="V70" s="87" t="b">
        <v>0</v>
      </c>
      <c r="W70" s="87" t="b">
        <v>0</v>
      </c>
      <c r="X70" s="87" t="b">
        <v>0</v>
      </c>
      <c r="Y70" s="88">
        <f t="shared" si="1"/>
        <v>0</v>
      </c>
      <c r="Z70" s="88">
        <f t="shared" si="2"/>
        <v>19</v>
      </c>
      <c r="AA70" s="86" t="s">
        <v>17</v>
      </c>
      <c r="AB70" s="92">
        <f t="shared" si="3"/>
        <v>161500</v>
      </c>
      <c r="AC70" s="36" t="s">
        <v>17</v>
      </c>
    </row>
    <row r="71">
      <c r="A71" s="47">
        <v>67.0</v>
      </c>
      <c r="B71" s="37" t="s">
        <v>177</v>
      </c>
      <c r="C71" s="84" t="s">
        <v>171</v>
      </c>
      <c r="D71" s="47" t="s">
        <v>178</v>
      </c>
      <c r="E71" s="47" t="s">
        <v>150</v>
      </c>
      <c r="F71" s="90" t="b">
        <v>0</v>
      </c>
      <c r="G71" s="90" t="b">
        <v>0</v>
      </c>
      <c r="H71" s="90" t="b">
        <v>0</v>
      </c>
      <c r="I71" s="90" t="b">
        <v>0</v>
      </c>
      <c r="J71" s="90" t="b">
        <v>0</v>
      </c>
      <c r="K71" s="90" t="b">
        <v>0</v>
      </c>
      <c r="L71" s="90" t="b">
        <v>0</v>
      </c>
      <c r="M71" s="90" t="b">
        <v>0</v>
      </c>
      <c r="N71" s="90" t="b">
        <v>0</v>
      </c>
      <c r="O71" s="47" t="b">
        <v>1</v>
      </c>
      <c r="P71" s="90" t="b">
        <v>0</v>
      </c>
      <c r="Q71" s="90" t="b">
        <v>0</v>
      </c>
      <c r="R71" s="90" t="b">
        <v>0</v>
      </c>
      <c r="S71" s="47" t="b">
        <v>0</v>
      </c>
      <c r="T71" s="47" t="b">
        <v>1</v>
      </c>
      <c r="U71" s="90" t="b">
        <v>0</v>
      </c>
      <c r="V71" s="90" t="b">
        <v>0</v>
      </c>
      <c r="W71" s="90" t="b">
        <v>0</v>
      </c>
      <c r="X71" s="90" t="b">
        <v>0</v>
      </c>
      <c r="Y71" s="36">
        <f t="shared" si="1"/>
        <v>2</v>
      </c>
      <c r="Z71" s="36">
        <f t="shared" si="2"/>
        <v>17</v>
      </c>
      <c r="AA71" s="106" t="s">
        <v>272</v>
      </c>
      <c r="AB71" s="92">
        <f t="shared" si="3"/>
        <v>144500</v>
      </c>
      <c r="AC71" s="36" t="s">
        <v>250</v>
      </c>
    </row>
    <row r="72">
      <c r="A72" s="47">
        <v>68.0</v>
      </c>
      <c r="B72" s="37" t="s">
        <v>179</v>
      </c>
      <c r="C72" s="84" t="s">
        <v>171</v>
      </c>
      <c r="D72" s="47" t="s">
        <v>180</v>
      </c>
      <c r="E72" s="90"/>
      <c r="F72" s="90" t="b">
        <v>0</v>
      </c>
      <c r="G72" s="90" t="b">
        <v>0</v>
      </c>
      <c r="H72" s="90" t="b">
        <v>0</v>
      </c>
      <c r="I72" s="90" t="b">
        <v>0</v>
      </c>
      <c r="J72" s="90" t="b">
        <v>0</v>
      </c>
      <c r="K72" s="90" t="b">
        <v>0</v>
      </c>
      <c r="L72" s="90" t="b">
        <v>0</v>
      </c>
      <c r="M72" s="90" t="b">
        <v>0</v>
      </c>
      <c r="N72" s="90" t="b">
        <v>0</v>
      </c>
      <c r="O72" s="90" t="b">
        <v>0</v>
      </c>
      <c r="P72" s="90" t="b">
        <v>0</v>
      </c>
      <c r="Q72" s="90" t="b">
        <v>0</v>
      </c>
      <c r="R72" s="90" t="b">
        <v>0</v>
      </c>
      <c r="S72" s="90" t="b">
        <v>0</v>
      </c>
      <c r="T72" s="90" t="b">
        <v>0</v>
      </c>
      <c r="U72" s="90" t="b">
        <v>0</v>
      </c>
      <c r="V72" s="90" t="b">
        <v>0</v>
      </c>
      <c r="W72" s="90" t="b">
        <v>0</v>
      </c>
      <c r="X72" s="90" t="b">
        <v>0</v>
      </c>
      <c r="Y72" s="36">
        <f t="shared" si="1"/>
        <v>0</v>
      </c>
      <c r="Z72" s="36">
        <f t="shared" si="2"/>
        <v>19</v>
      </c>
      <c r="AA72" s="90"/>
      <c r="AB72" s="92">
        <f t="shared" si="3"/>
        <v>161500</v>
      </c>
      <c r="AC72" s="36" t="s">
        <v>250</v>
      </c>
    </row>
    <row r="73">
      <c r="A73" s="47">
        <v>69.0</v>
      </c>
      <c r="B73" s="37" t="s">
        <v>181</v>
      </c>
      <c r="C73" s="84" t="s">
        <v>171</v>
      </c>
      <c r="D73" s="47" t="s">
        <v>259</v>
      </c>
      <c r="E73" s="90"/>
      <c r="F73" s="90" t="b">
        <v>0</v>
      </c>
      <c r="G73" s="90" t="b">
        <v>0</v>
      </c>
      <c r="H73" s="90" t="b">
        <v>0</v>
      </c>
      <c r="I73" s="90" t="b">
        <v>0</v>
      </c>
      <c r="J73" s="90" t="b">
        <v>0</v>
      </c>
      <c r="K73" s="90" t="b">
        <v>0</v>
      </c>
      <c r="L73" s="90" t="b">
        <v>0</v>
      </c>
      <c r="M73" s="90" t="b">
        <v>0</v>
      </c>
      <c r="N73" s="90" t="b">
        <v>0</v>
      </c>
      <c r="O73" s="90" t="b">
        <v>0</v>
      </c>
      <c r="P73" s="90" t="b">
        <v>0</v>
      </c>
      <c r="Q73" s="90" t="b">
        <v>0</v>
      </c>
      <c r="R73" s="90" t="b">
        <v>0</v>
      </c>
      <c r="S73" s="90" t="b">
        <v>0</v>
      </c>
      <c r="T73" s="90" t="b">
        <v>0</v>
      </c>
      <c r="U73" s="90" t="b">
        <v>0</v>
      </c>
      <c r="V73" s="90" t="b">
        <v>0</v>
      </c>
      <c r="W73" s="90" t="b">
        <v>0</v>
      </c>
      <c r="X73" s="90" t="b">
        <v>0</v>
      </c>
      <c r="Y73" s="36">
        <f t="shared" si="1"/>
        <v>0</v>
      </c>
      <c r="Z73" s="36">
        <f t="shared" si="2"/>
        <v>19</v>
      </c>
      <c r="AA73" s="90"/>
      <c r="AB73" s="92">
        <f t="shared" si="3"/>
        <v>161500</v>
      </c>
      <c r="AC73" s="36" t="s">
        <v>250</v>
      </c>
    </row>
    <row r="74">
      <c r="A74" s="47">
        <v>70.0</v>
      </c>
      <c r="B74" s="37" t="s">
        <v>183</v>
      </c>
      <c r="C74" s="84" t="s">
        <v>171</v>
      </c>
      <c r="D74" s="47" t="s">
        <v>184</v>
      </c>
      <c r="E74" s="90"/>
      <c r="F74" s="90" t="b">
        <v>0</v>
      </c>
      <c r="G74" s="90" t="b">
        <v>0</v>
      </c>
      <c r="H74" s="90" t="b">
        <v>0</v>
      </c>
      <c r="I74" s="90" t="b">
        <v>0</v>
      </c>
      <c r="J74" s="90" t="b">
        <v>0</v>
      </c>
      <c r="K74" s="90" t="b">
        <v>0</v>
      </c>
      <c r="L74" s="90" t="b">
        <v>0</v>
      </c>
      <c r="M74" s="90" t="b">
        <v>0</v>
      </c>
      <c r="N74" s="90" t="b">
        <v>0</v>
      </c>
      <c r="O74" s="90" t="b">
        <v>0</v>
      </c>
      <c r="P74" s="90" t="b">
        <v>0</v>
      </c>
      <c r="Q74" s="90" t="b">
        <v>0</v>
      </c>
      <c r="R74" s="90" t="b">
        <v>0</v>
      </c>
      <c r="S74" s="90" t="b">
        <v>0</v>
      </c>
      <c r="T74" s="90" t="b">
        <v>0</v>
      </c>
      <c r="U74" s="90" t="b">
        <v>0</v>
      </c>
      <c r="V74" s="90" t="b">
        <v>0</v>
      </c>
      <c r="W74" s="90" t="b">
        <v>0</v>
      </c>
      <c r="X74" s="90" t="b">
        <v>0</v>
      </c>
      <c r="Y74" s="36">
        <f t="shared" si="1"/>
        <v>0</v>
      </c>
      <c r="Z74" s="36">
        <f t="shared" si="2"/>
        <v>19</v>
      </c>
      <c r="AA74" s="90"/>
      <c r="AB74" s="92">
        <f t="shared" si="3"/>
        <v>161500</v>
      </c>
      <c r="AC74" s="36" t="s">
        <v>250</v>
      </c>
    </row>
    <row r="75">
      <c r="A75" s="47">
        <v>71.0</v>
      </c>
      <c r="B75" s="37" t="s">
        <v>185</v>
      </c>
      <c r="C75" s="84" t="s">
        <v>171</v>
      </c>
      <c r="D75" s="47" t="s">
        <v>186</v>
      </c>
      <c r="E75" s="90"/>
      <c r="F75" s="90" t="b">
        <v>0</v>
      </c>
      <c r="G75" s="90" t="b">
        <v>0</v>
      </c>
      <c r="H75" s="90" t="b">
        <v>0</v>
      </c>
      <c r="I75" s="90" t="b">
        <v>0</v>
      </c>
      <c r="J75" s="90" t="b">
        <v>0</v>
      </c>
      <c r="K75" s="90" t="b">
        <v>0</v>
      </c>
      <c r="L75" s="90" t="b">
        <v>0</v>
      </c>
      <c r="M75" s="90" t="b">
        <v>0</v>
      </c>
      <c r="N75" s="90" t="b">
        <v>0</v>
      </c>
      <c r="O75" s="90" t="b">
        <v>0</v>
      </c>
      <c r="P75" s="90" t="b">
        <v>0</v>
      </c>
      <c r="Q75" s="90" t="b">
        <v>0</v>
      </c>
      <c r="R75" s="90" t="b">
        <v>0</v>
      </c>
      <c r="S75" s="90" t="b">
        <v>0</v>
      </c>
      <c r="T75" s="90" t="b">
        <v>0</v>
      </c>
      <c r="U75" s="90" t="b">
        <v>0</v>
      </c>
      <c r="V75" s="90" t="b">
        <v>0</v>
      </c>
      <c r="W75" s="90" t="b">
        <v>0</v>
      </c>
      <c r="X75" s="90" t="b">
        <v>0</v>
      </c>
      <c r="Y75" s="36">
        <f t="shared" si="1"/>
        <v>0</v>
      </c>
      <c r="Z75" s="36">
        <f t="shared" si="2"/>
        <v>19</v>
      </c>
      <c r="AA75" s="90"/>
      <c r="AB75" s="92">
        <f t="shared" si="3"/>
        <v>161500</v>
      </c>
      <c r="AC75" s="36" t="s">
        <v>250</v>
      </c>
    </row>
    <row r="76">
      <c r="A76" s="47">
        <v>72.0</v>
      </c>
      <c r="B76" s="37" t="s">
        <v>187</v>
      </c>
      <c r="C76" s="84" t="s">
        <v>171</v>
      </c>
      <c r="D76" s="47" t="s">
        <v>188</v>
      </c>
      <c r="E76" s="90"/>
      <c r="F76" s="90" t="b">
        <v>0</v>
      </c>
      <c r="G76" s="90" t="b">
        <v>0</v>
      </c>
      <c r="H76" s="90" t="b">
        <v>0</v>
      </c>
      <c r="I76" s="90" t="b">
        <v>0</v>
      </c>
      <c r="J76" s="90" t="b">
        <v>0</v>
      </c>
      <c r="K76" s="90" t="b">
        <v>0</v>
      </c>
      <c r="L76" s="90" t="b">
        <v>0</v>
      </c>
      <c r="M76" s="90" t="b">
        <v>0</v>
      </c>
      <c r="N76" s="90" t="b">
        <v>0</v>
      </c>
      <c r="O76" s="90" t="b">
        <v>0</v>
      </c>
      <c r="P76" s="90" t="b">
        <v>0</v>
      </c>
      <c r="Q76" s="90" t="b">
        <v>0</v>
      </c>
      <c r="R76" s="90" t="b">
        <v>0</v>
      </c>
      <c r="S76" s="90" t="b">
        <v>0</v>
      </c>
      <c r="T76" s="90" t="b">
        <v>0</v>
      </c>
      <c r="U76" s="90" t="b">
        <v>0</v>
      </c>
      <c r="V76" s="90" t="b">
        <v>0</v>
      </c>
      <c r="W76" s="90" t="b">
        <v>0</v>
      </c>
      <c r="X76" s="90" t="b">
        <v>0</v>
      </c>
      <c r="Y76" s="36">
        <f t="shared" si="1"/>
        <v>0</v>
      </c>
      <c r="Z76" s="36">
        <f t="shared" si="2"/>
        <v>19</v>
      </c>
      <c r="AA76" s="90"/>
      <c r="AB76" s="92">
        <f t="shared" si="3"/>
        <v>161500</v>
      </c>
      <c r="AC76" s="36" t="s">
        <v>250</v>
      </c>
    </row>
    <row r="77">
      <c r="A77" s="47">
        <v>73.0</v>
      </c>
      <c r="B77" s="46" t="s">
        <v>189</v>
      </c>
      <c r="C77" s="44" t="s">
        <v>171</v>
      </c>
      <c r="D77" s="47" t="s">
        <v>190</v>
      </c>
      <c r="E77" s="90"/>
      <c r="F77" s="90" t="b">
        <v>0</v>
      </c>
      <c r="G77" s="90" t="b">
        <v>0</v>
      </c>
      <c r="H77" s="90" t="b">
        <v>0</v>
      </c>
      <c r="I77" s="90" t="b">
        <v>0</v>
      </c>
      <c r="J77" s="90" t="b">
        <v>0</v>
      </c>
      <c r="K77" s="90" t="b">
        <v>0</v>
      </c>
      <c r="L77" s="90" t="b">
        <v>0</v>
      </c>
      <c r="M77" s="90" t="b">
        <v>0</v>
      </c>
      <c r="N77" s="90" t="b">
        <v>0</v>
      </c>
      <c r="O77" s="90" t="b">
        <v>0</v>
      </c>
      <c r="P77" s="90" t="b">
        <v>0</v>
      </c>
      <c r="Q77" s="90" t="b">
        <v>0</v>
      </c>
      <c r="R77" s="90" t="b">
        <v>0</v>
      </c>
      <c r="S77" s="90" t="b">
        <v>0</v>
      </c>
      <c r="T77" s="90" t="b">
        <v>0</v>
      </c>
      <c r="U77" s="90" t="b">
        <v>0</v>
      </c>
      <c r="V77" s="90" t="b">
        <v>0</v>
      </c>
      <c r="W77" s="90" t="b">
        <v>0</v>
      </c>
      <c r="X77" s="90" t="b">
        <v>0</v>
      </c>
      <c r="Y77" s="36">
        <f t="shared" si="1"/>
        <v>0</v>
      </c>
      <c r="Z77" s="36">
        <f t="shared" si="2"/>
        <v>19</v>
      </c>
      <c r="AA77" s="90"/>
      <c r="AB77" s="92">
        <f t="shared" si="3"/>
        <v>161500</v>
      </c>
      <c r="AC77" s="36" t="s">
        <v>250</v>
      </c>
    </row>
    <row r="78">
      <c r="A78" s="47">
        <v>74.0</v>
      </c>
      <c r="B78" s="37" t="s">
        <v>191</v>
      </c>
      <c r="C78" s="84" t="s">
        <v>192</v>
      </c>
      <c r="D78" s="47" t="s">
        <v>193</v>
      </c>
      <c r="E78" s="90"/>
      <c r="F78" s="90" t="b">
        <v>0</v>
      </c>
      <c r="G78" s="90" t="b">
        <v>0</v>
      </c>
      <c r="H78" s="90" t="b">
        <v>0</v>
      </c>
      <c r="I78" s="90" t="b">
        <v>0</v>
      </c>
      <c r="J78" s="90" t="b">
        <v>0</v>
      </c>
      <c r="K78" s="90" t="b">
        <v>0</v>
      </c>
      <c r="L78" s="90" t="b">
        <v>0</v>
      </c>
      <c r="M78" s="90" t="b">
        <v>0</v>
      </c>
      <c r="N78" s="90" t="b">
        <v>0</v>
      </c>
      <c r="O78" s="90" t="b">
        <v>0</v>
      </c>
      <c r="P78" s="90" t="b">
        <v>0</v>
      </c>
      <c r="Q78" s="90" t="b">
        <v>0</v>
      </c>
      <c r="R78" s="90" t="b">
        <v>0</v>
      </c>
      <c r="S78" s="90" t="b">
        <v>0</v>
      </c>
      <c r="T78" s="90" t="b">
        <v>0</v>
      </c>
      <c r="U78" s="90" t="b">
        <v>0</v>
      </c>
      <c r="V78" s="90" t="b">
        <v>0</v>
      </c>
      <c r="W78" s="90" t="b">
        <v>0</v>
      </c>
      <c r="X78" s="90" t="b">
        <v>0</v>
      </c>
      <c r="Y78" s="36">
        <f t="shared" si="1"/>
        <v>0</v>
      </c>
      <c r="Z78" s="36">
        <f t="shared" si="2"/>
        <v>19</v>
      </c>
      <c r="AA78" s="90"/>
      <c r="AB78" s="92">
        <f t="shared" si="3"/>
        <v>161500</v>
      </c>
      <c r="AC78" s="36" t="s">
        <v>250</v>
      </c>
    </row>
    <row r="79">
      <c r="A79" s="47">
        <v>75.0</v>
      </c>
      <c r="B79" s="31" t="s">
        <v>194</v>
      </c>
      <c r="C79" s="85" t="s">
        <v>192</v>
      </c>
      <c r="D79" s="86" t="s">
        <v>195</v>
      </c>
      <c r="E79" s="86" t="s">
        <v>32</v>
      </c>
      <c r="F79" s="87" t="b">
        <v>0</v>
      </c>
      <c r="G79" s="87" t="b">
        <v>0</v>
      </c>
      <c r="H79" s="87" t="b">
        <v>0</v>
      </c>
      <c r="I79" s="87" t="b">
        <v>0</v>
      </c>
      <c r="J79" s="87" t="b">
        <v>0</v>
      </c>
      <c r="K79" s="87" t="b">
        <v>0</v>
      </c>
      <c r="L79" s="87" t="b">
        <v>0</v>
      </c>
      <c r="M79" s="87" t="b">
        <v>0</v>
      </c>
      <c r="N79" s="87" t="b">
        <v>0</v>
      </c>
      <c r="O79" s="87" t="b">
        <v>0</v>
      </c>
      <c r="P79" s="87" t="b">
        <v>0</v>
      </c>
      <c r="Q79" s="87" t="b">
        <v>0</v>
      </c>
      <c r="R79" s="87" t="b">
        <v>0</v>
      </c>
      <c r="S79" s="87" t="b">
        <v>0</v>
      </c>
      <c r="T79" s="87" t="b">
        <v>0</v>
      </c>
      <c r="U79" s="87" t="b">
        <v>0</v>
      </c>
      <c r="V79" s="87" t="b">
        <v>0</v>
      </c>
      <c r="W79" s="87" t="b">
        <v>0</v>
      </c>
      <c r="X79" s="87" t="b">
        <v>0</v>
      </c>
      <c r="Y79" s="88">
        <f t="shared" si="1"/>
        <v>0</v>
      </c>
      <c r="Z79" s="88">
        <f t="shared" si="2"/>
        <v>19</v>
      </c>
      <c r="AA79" s="86" t="s">
        <v>17</v>
      </c>
      <c r="AB79" s="92">
        <f t="shared" si="3"/>
        <v>161500</v>
      </c>
      <c r="AC79" s="36" t="s">
        <v>17</v>
      </c>
    </row>
    <row r="80">
      <c r="A80" s="47">
        <v>76.0</v>
      </c>
      <c r="B80" s="37" t="s">
        <v>196</v>
      </c>
      <c r="C80" s="84" t="s">
        <v>192</v>
      </c>
      <c r="D80" s="47" t="s">
        <v>197</v>
      </c>
      <c r="E80" s="90"/>
      <c r="F80" s="90" t="b">
        <v>0</v>
      </c>
      <c r="G80" s="90" t="b">
        <v>0</v>
      </c>
      <c r="H80" s="90" t="b">
        <v>0</v>
      </c>
      <c r="I80" s="90" t="b">
        <v>0</v>
      </c>
      <c r="J80" s="90" t="b">
        <v>0</v>
      </c>
      <c r="K80" s="90" t="b">
        <v>0</v>
      </c>
      <c r="L80" s="90" t="b">
        <v>0</v>
      </c>
      <c r="M80" s="90" t="b">
        <v>0</v>
      </c>
      <c r="N80" s="90" t="b">
        <v>0</v>
      </c>
      <c r="O80" s="90" t="b">
        <v>0</v>
      </c>
      <c r="P80" s="90" t="b">
        <v>0</v>
      </c>
      <c r="Q80" s="90" t="b">
        <v>0</v>
      </c>
      <c r="R80" s="90" t="b">
        <v>0</v>
      </c>
      <c r="S80" s="90" t="b">
        <v>0</v>
      </c>
      <c r="T80" s="90" t="b">
        <v>0</v>
      </c>
      <c r="U80" s="90" t="b">
        <v>0</v>
      </c>
      <c r="V80" s="90" t="b">
        <v>0</v>
      </c>
      <c r="W80" s="90" t="b">
        <v>0</v>
      </c>
      <c r="X80" s="90" t="b">
        <v>0</v>
      </c>
      <c r="Y80" s="36">
        <f t="shared" si="1"/>
        <v>0</v>
      </c>
      <c r="Z80" s="36">
        <f t="shared" si="2"/>
        <v>19</v>
      </c>
      <c r="AA80" s="90"/>
      <c r="AB80" s="92">
        <f t="shared" si="3"/>
        <v>161500</v>
      </c>
      <c r="AC80" s="36" t="s">
        <v>250</v>
      </c>
    </row>
    <row r="81">
      <c r="A81" s="47">
        <v>77.0</v>
      </c>
      <c r="B81" s="31" t="s">
        <v>198</v>
      </c>
      <c r="C81" s="85" t="s">
        <v>192</v>
      </c>
      <c r="D81" s="86" t="s">
        <v>199</v>
      </c>
      <c r="E81" s="87"/>
      <c r="F81" s="87" t="b">
        <v>0</v>
      </c>
      <c r="G81" s="87" t="b">
        <v>0</v>
      </c>
      <c r="H81" s="87" t="b">
        <v>0</v>
      </c>
      <c r="I81" s="87" t="b">
        <v>0</v>
      </c>
      <c r="J81" s="87" t="b">
        <v>0</v>
      </c>
      <c r="K81" s="87" t="b">
        <v>0</v>
      </c>
      <c r="L81" s="87" t="b">
        <v>0</v>
      </c>
      <c r="M81" s="87" t="b">
        <v>0</v>
      </c>
      <c r="N81" s="87" t="b">
        <v>0</v>
      </c>
      <c r="O81" s="87" t="b">
        <v>0</v>
      </c>
      <c r="P81" s="87" t="b">
        <v>0</v>
      </c>
      <c r="Q81" s="87" t="b">
        <v>0</v>
      </c>
      <c r="R81" s="87" t="b">
        <v>0</v>
      </c>
      <c r="S81" s="87" t="b">
        <v>0</v>
      </c>
      <c r="T81" s="87" t="b">
        <v>0</v>
      </c>
      <c r="U81" s="87" t="b">
        <v>0</v>
      </c>
      <c r="V81" s="87" t="b">
        <v>0</v>
      </c>
      <c r="W81" s="87" t="b">
        <v>0</v>
      </c>
      <c r="X81" s="87" t="b">
        <v>0</v>
      </c>
      <c r="Y81" s="88">
        <f t="shared" si="1"/>
        <v>0</v>
      </c>
      <c r="Z81" s="88">
        <f t="shared" si="2"/>
        <v>19</v>
      </c>
      <c r="AA81" s="86" t="s">
        <v>17</v>
      </c>
      <c r="AB81" s="92">
        <f t="shared" si="3"/>
        <v>161500</v>
      </c>
      <c r="AC81" s="36" t="s">
        <v>17</v>
      </c>
    </row>
    <row r="82">
      <c r="A82" s="47">
        <v>78.0</v>
      </c>
      <c r="B82" s="37" t="s">
        <v>200</v>
      </c>
      <c r="C82" s="84" t="s">
        <v>201</v>
      </c>
      <c r="D82" s="47" t="s">
        <v>202</v>
      </c>
      <c r="E82" s="90"/>
      <c r="F82" s="90" t="b">
        <v>0</v>
      </c>
      <c r="G82" s="90" t="b">
        <v>0</v>
      </c>
      <c r="H82" s="90" t="b">
        <v>0</v>
      </c>
      <c r="I82" s="90" t="b">
        <v>0</v>
      </c>
      <c r="J82" s="90" t="b">
        <v>0</v>
      </c>
      <c r="K82" s="90" t="b">
        <v>0</v>
      </c>
      <c r="L82" s="90" t="b">
        <v>0</v>
      </c>
      <c r="M82" s="90" t="b">
        <v>0</v>
      </c>
      <c r="N82" s="90" t="b">
        <v>0</v>
      </c>
      <c r="O82" s="90" t="b">
        <v>0</v>
      </c>
      <c r="P82" s="90" t="b">
        <v>0</v>
      </c>
      <c r="Q82" s="90" t="b">
        <v>0</v>
      </c>
      <c r="R82" s="90" t="b">
        <v>0</v>
      </c>
      <c r="S82" s="90" t="b">
        <v>0</v>
      </c>
      <c r="T82" s="90" t="b">
        <v>0</v>
      </c>
      <c r="U82" s="90" t="b">
        <v>0</v>
      </c>
      <c r="V82" s="90" t="b">
        <v>0</v>
      </c>
      <c r="W82" s="90" t="b">
        <v>0</v>
      </c>
      <c r="X82" s="90" t="b">
        <v>0</v>
      </c>
      <c r="Y82" s="36">
        <f t="shared" si="1"/>
        <v>0</v>
      </c>
      <c r="Z82" s="36">
        <f t="shared" si="2"/>
        <v>19</v>
      </c>
      <c r="AA82" s="90"/>
      <c r="AB82" s="92">
        <f t="shared" si="3"/>
        <v>161500</v>
      </c>
      <c r="AC82" s="36" t="s">
        <v>250</v>
      </c>
    </row>
    <row r="83">
      <c r="A83" s="47">
        <v>79.0</v>
      </c>
      <c r="B83" s="37" t="s">
        <v>203</v>
      </c>
      <c r="C83" s="84" t="s">
        <v>201</v>
      </c>
      <c r="D83" s="47" t="s">
        <v>204</v>
      </c>
      <c r="E83" s="90"/>
      <c r="F83" s="90" t="b">
        <v>0</v>
      </c>
      <c r="G83" s="90" t="b">
        <v>0</v>
      </c>
      <c r="H83" s="90" t="b">
        <v>0</v>
      </c>
      <c r="I83" s="90" t="b">
        <v>0</v>
      </c>
      <c r="J83" s="90" t="b">
        <v>0</v>
      </c>
      <c r="K83" s="90" t="b">
        <v>0</v>
      </c>
      <c r="L83" s="90" t="b">
        <v>0</v>
      </c>
      <c r="M83" s="90" t="b">
        <v>0</v>
      </c>
      <c r="N83" s="90" t="b">
        <v>0</v>
      </c>
      <c r="O83" s="90" t="b">
        <v>0</v>
      </c>
      <c r="P83" s="90" t="b">
        <v>0</v>
      </c>
      <c r="Q83" s="90" t="b">
        <v>0</v>
      </c>
      <c r="R83" s="90" t="b">
        <v>0</v>
      </c>
      <c r="S83" s="90" t="b">
        <v>0</v>
      </c>
      <c r="T83" s="90" t="b">
        <v>0</v>
      </c>
      <c r="U83" s="90" t="b">
        <v>0</v>
      </c>
      <c r="V83" s="90" t="b">
        <v>0</v>
      </c>
      <c r="W83" s="90" t="b">
        <v>0</v>
      </c>
      <c r="X83" s="90" t="b">
        <v>0</v>
      </c>
      <c r="Y83" s="36">
        <f t="shared" si="1"/>
        <v>0</v>
      </c>
      <c r="Z83" s="36">
        <f t="shared" si="2"/>
        <v>19</v>
      </c>
      <c r="AA83" s="90"/>
      <c r="AB83" s="92">
        <f t="shared" si="3"/>
        <v>161500</v>
      </c>
      <c r="AC83" s="36" t="s">
        <v>250</v>
      </c>
    </row>
    <row r="84">
      <c r="A84" s="47">
        <v>80.0</v>
      </c>
      <c r="B84" s="31" t="s">
        <v>207</v>
      </c>
      <c r="C84" s="85" t="s">
        <v>201</v>
      </c>
      <c r="D84" s="86" t="s">
        <v>208</v>
      </c>
      <c r="E84" s="87"/>
      <c r="F84" s="87" t="b">
        <v>0</v>
      </c>
      <c r="G84" s="87" t="b">
        <v>0</v>
      </c>
      <c r="H84" s="87" t="b">
        <v>0</v>
      </c>
      <c r="I84" s="87" t="b">
        <v>0</v>
      </c>
      <c r="J84" s="87" t="b">
        <v>0</v>
      </c>
      <c r="K84" s="87" t="b">
        <v>0</v>
      </c>
      <c r="L84" s="87" t="b">
        <v>0</v>
      </c>
      <c r="M84" s="87" t="b">
        <v>0</v>
      </c>
      <c r="N84" s="87" t="b">
        <v>0</v>
      </c>
      <c r="O84" s="87" t="b">
        <v>0</v>
      </c>
      <c r="P84" s="87" t="b">
        <v>0</v>
      </c>
      <c r="Q84" s="87" t="b">
        <v>0</v>
      </c>
      <c r="R84" s="87" t="b">
        <v>0</v>
      </c>
      <c r="S84" s="87" t="b">
        <v>0</v>
      </c>
      <c r="T84" s="87" t="b">
        <v>0</v>
      </c>
      <c r="U84" s="87" t="b">
        <v>0</v>
      </c>
      <c r="V84" s="87" t="b">
        <v>0</v>
      </c>
      <c r="W84" s="87" t="b">
        <v>0</v>
      </c>
      <c r="X84" s="87" t="b">
        <v>0</v>
      </c>
      <c r="Y84" s="88">
        <f t="shared" si="1"/>
        <v>0</v>
      </c>
      <c r="Z84" s="88">
        <f t="shared" si="2"/>
        <v>19</v>
      </c>
      <c r="AA84" s="86" t="s">
        <v>17</v>
      </c>
      <c r="AB84" s="92">
        <f t="shared" si="3"/>
        <v>161500</v>
      </c>
      <c r="AC84" s="36" t="s">
        <v>17</v>
      </c>
    </row>
    <row r="85">
      <c r="A85" s="47">
        <v>81.0</v>
      </c>
      <c r="B85" s="31" t="s">
        <v>209</v>
      </c>
      <c r="C85" s="85" t="s">
        <v>210</v>
      </c>
      <c r="D85" s="86" t="s">
        <v>211</v>
      </c>
      <c r="E85" s="87"/>
      <c r="F85" s="87" t="b">
        <v>0</v>
      </c>
      <c r="G85" s="87" t="b">
        <v>0</v>
      </c>
      <c r="H85" s="87" t="b">
        <v>0</v>
      </c>
      <c r="I85" s="87" t="b">
        <v>0</v>
      </c>
      <c r="J85" s="87" t="b">
        <v>0</v>
      </c>
      <c r="K85" s="87" t="b">
        <v>0</v>
      </c>
      <c r="L85" s="87" t="b">
        <v>0</v>
      </c>
      <c r="M85" s="87" t="b">
        <v>0</v>
      </c>
      <c r="N85" s="87" t="b">
        <v>0</v>
      </c>
      <c r="O85" s="87" t="b">
        <v>0</v>
      </c>
      <c r="P85" s="87" t="b">
        <v>0</v>
      </c>
      <c r="Q85" s="87" t="b">
        <v>0</v>
      </c>
      <c r="R85" s="87" t="b">
        <v>0</v>
      </c>
      <c r="S85" s="87" t="b">
        <v>0</v>
      </c>
      <c r="T85" s="87" t="b">
        <v>0</v>
      </c>
      <c r="U85" s="87" t="b">
        <v>0</v>
      </c>
      <c r="V85" s="87" t="b">
        <v>0</v>
      </c>
      <c r="W85" s="87" t="b">
        <v>0</v>
      </c>
      <c r="X85" s="87" t="b">
        <v>0</v>
      </c>
      <c r="Y85" s="88">
        <f t="shared" si="1"/>
        <v>0</v>
      </c>
      <c r="Z85" s="88">
        <f t="shared" si="2"/>
        <v>19</v>
      </c>
      <c r="AA85" s="86" t="s">
        <v>17</v>
      </c>
      <c r="AB85" s="92">
        <f t="shared" si="3"/>
        <v>161500</v>
      </c>
      <c r="AC85" s="36" t="s">
        <v>17</v>
      </c>
    </row>
    <row r="86">
      <c r="A86" s="47">
        <v>82.0</v>
      </c>
      <c r="B86" s="37" t="s">
        <v>214</v>
      </c>
      <c r="C86" s="84" t="s">
        <v>215</v>
      </c>
      <c r="D86" s="47" t="s">
        <v>216</v>
      </c>
      <c r="E86" s="90"/>
      <c r="F86" s="90" t="b">
        <v>0</v>
      </c>
      <c r="G86" s="90" t="b">
        <v>0</v>
      </c>
      <c r="H86" s="90" t="b">
        <v>0</v>
      </c>
      <c r="I86" s="90" t="b">
        <v>0</v>
      </c>
      <c r="J86" s="90" t="b">
        <v>0</v>
      </c>
      <c r="K86" s="90" t="b">
        <v>0</v>
      </c>
      <c r="L86" s="90" t="b">
        <v>0</v>
      </c>
      <c r="M86" s="90" t="b">
        <v>0</v>
      </c>
      <c r="N86" s="90" t="b">
        <v>0</v>
      </c>
      <c r="O86" s="90" t="b">
        <v>0</v>
      </c>
      <c r="P86" s="90" t="b">
        <v>0</v>
      </c>
      <c r="Q86" s="90" t="b">
        <v>0</v>
      </c>
      <c r="R86" s="90" t="b">
        <v>0</v>
      </c>
      <c r="S86" s="90" t="b">
        <v>0</v>
      </c>
      <c r="T86" s="90" t="b">
        <v>0</v>
      </c>
      <c r="U86" s="90" t="b">
        <v>0</v>
      </c>
      <c r="V86" s="90" t="b">
        <v>0</v>
      </c>
      <c r="W86" s="90" t="b">
        <v>0</v>
      </c>
      <c r="X86" s="90" t="b">
        <v>0</v>
      </c>
      <c r="Y86" s="36">
        <f t="shared" si="1"/>
        <v>0</v>
      </c>
      <c r="Z86" s="36">
        <f t="shared" si="2"/>
        <v>19</v>
      </c>
      <c r="AA86" s="90"/>
      <c r="AB86" s="92">
        <f t="shared" si="3"/>
        <v>161500</v>
      </c>
      <c r="AC86" s="36" t="s">
        <v>250</v>
      </c>
    </row>
    <row r="87">
      <c r="A87" s="47">
        <v>83.0</v>
      </c>
      <c r="B87" s="31" t="s">
        <v>217</v>
      </c>
      <c r="C87" s="85" t="s">
        <v>215</v>
      </c>
      <c r="D87" s="86" t="s">
        <v>218</v>
      </c>
      <c r="E87" s="87"/>
      <c r="F87" s="87" t="b">
        <v>0</v>
      </c>
      <c r="G87" s="87" t="b">
        <v>0</v>
      </c>
      <c r="H87" s="87" t="b">
        <v>0</v>
      </c>
      <c r="I87" s="87" t="b">
        <v>0</v>
      </c>
      <c r="J87" s="87" t="b">
        <v>0</v>
      </c>
      <c r="K87" s="87" t="b">
        <v>0</v>
      </c>
      <c r="L87" s="87" t="b">
        <v>0</v>
      </c>
      <c r="M87" s="87" t="b">
        <v>0</v>
      </c>
      <c r="N87" s="87" t="b">
        <v>0</v>
      </c>
      <c r="O87" s="87" t="b">
        <v>0</v>
      </c>
      <c r="P87" s="87" t="b">
        <v>0</v>
      </c>
      <c r="Q87" s="87" t="b">
        <v>0</v>
      </c>
      <c r="R87" s="87" t="b">
        <v>0</v>
      </c>
      <c r="S87" s="87" t="b">
        <v>0</v>
      </c>
      <c r="T87" s="87" t="b">
        <v>0</v>
      </c>
      <c r="U87" s="87" t="b">
        <v>0</v>
      </c>
      <c r="V87" s="87" t="b">
        <v>0</v>
      </c>
      <c r="W87" s="87" t="b">
        <v>0</v>
      </c>
      <c r="X87" s="87" t="b">
        <v>0</v>
      </c>
      <c r="Y87" s="88">
        <f t="shared" si="1"/>
        <v>0</v>
      </c>
      <c r="Z87" s="88">
        <f t="shared" si="2"/>
        <v>19</v>
      </c>
      <c r="AA87" s="86" t="s">
        <v>17</v>
      </c>
      <c r="AB87" s="92">
        <f t="shared" si="3"/>
        <v>161500</v>
      </c>
      <c r="AC87" s="36" t="s">
        <v>17</v>
      </c>
    </row>
    <row r="88">
      <c r="A88" s="47">
        <v>84.0</v>
      </c>
      <c r="B88" s="37" t="s">
        <v>219</v>
      </c>
      <c r="C88" s="84" t="s">
        <v>215</v>
      </c>
      <c r="D88" s="47" t="s">
        <v>220</v>
      </c>
      <c r="E88" s="90"/>
      <c r="F88" s="90" t="b">
        <v>0</v>
      </c>
      <c r="G88" s="90" t="b">
        <v>0</v>
      </c>
      <c r="H88" s="90" t="b">
        <v>0</v>
      </c>
      <c r="I88" s="90" t="b">
        <v>0</v>
      </c>
      <c r="J88" s="90" t="b">
        <v>0</v>
      </c>
      <c r="K88" s="90" t="b">
        <v>0</v>
      </c>
      <c r="L88" s="90" t="b">
        <v>0</v>
      </c>
      <c r="M88" s="90" t="b">
        <v>0</v>
      </c>
      <c r="N88" s="90" t="b">
        <v>0</v>
      </c>
      <c r="O88" s="90" t="b">
        <v>0</v>
      </c>
      <c r="P88" s="90" t="b">
        <v>0</v>
      </c>
      <c r="Q88" s="90" t="b">
        <v>0</v>
      </c>
      <c r="R88" s="90" t="b">
        <v>0</v>
      </c>
      <c r="S88" s="90" t="b">
        <v>0</v>
      </c>
      <c r="T88" s="90" t="b">
        <v>0</v>
      </c>
      <c r="U88" s="90" t="b">
        <v>0</v>
      </c>
      <c r="V88" s="90" t="b">
        <v>0</v>
      </c>
      <c r="W88" s="90" t="b">
        <v>0</v>
      </c>
      <c r="X88" s="90" t="b">
        <v>0</v>
      </c>
      <c r="Y88" s="36">
        <f t="shared" si="1"/>
        <v>0</v>
      </c>
      <c r="Z88" s="36">
        <f t="shared" si="2"/>
        <v>19</v>
      </c>
      <c r="AA88" s="90"/>
      <c r="AB88" s="92">
        <f t="shared" si="3"/>
        <v>161500</v>
      </c>
      <c r="AC88" s="36" t="s">
        <v>250</v>
      </c>
    </row>
    <row r="89">
      <c r="A89" s="47">
        <v>85.0</v>
      </c>
      <c r="B89" s="31" t="s">
        <v>221</v>
      </c>
      <c r="C89" s="85" t="s">
        <v>222</v>
      </c>
      <c r="D89" s="86" t="s">
        <v>223</v>
      </c>
      <c r="E89" s="87"/>
      <c r="F89" s="87" t="b">
        <v>0</v>
      </c>
      <c r="G89" s="87" t="b">
        <v>0</v>
      </c>
      <c r="H89" s="87" t="b">
        <v>0</v>
      </c>
      <c r="I89" s="87" t="b">
        <v>0</v>
      </c>
      <c r="J89" s="87" t="b">
        <v>0</v>
      </c>
      <c r="K89" s="87" t="b">
        <v>0</v>
      </c>
      <c r="L89" s="87" t="b">
        <v>0</v>
      </c>
      <c r="M89" s="87" t="b">
        <v>0</v>
      </c>
      <c r="N89" s="87" t="b">
        <v>0</v>
      </c>
      <c r="O89" s="87" t="b">
        <v>0</v>
      </c>
      <c r="P89" s="87" t="b">
        <v>0</v>
      </c>
      <c r="Q89" s="87" t="b">
        <v>0</v>
      </c>
      <c r="R89" s="87" t="b">
        <v>0</v>
      </c>
      <c r="S89" s="87" t="b">
        <v>0</v>
      </c>
      <c r="T89" s="87" t="b">
        <v>0</v>
      </c>
      <c r="U89" s="87" t="b">
        <v>0</v>
      </c>
      <c r="V89" s="87" t="b">
        <v>0</v>
      </c>
      <c r="W89" s="87" t="b">
        <v>0</v>
      </c>
      <c r="X89" s="87" t="b">
        <v>0</v>
      </c>
      <c r="Y89" s="88">
        <f t="shared" si="1"/>
        <v>0</v>
      </c>
      <c r="Z89" s="88">
        <f t="shared" si="2"/>
        <v>19</v>
      </c>
      <c r="AA89" s="86" t="s">
        <v>17</v>
      </c>
      <c r="AB89" s="92">
        <f t="shared" si="3"/>
        <v>161500</v>
      </c>
      <c r="AC89" s="36" t="s">
        <v>17</v>
      </c>
    </row>
    <row r="90">
      <c r="A90" s="47">
        <v>86.0</v>
      </c>
      <c r="B90" s="37" t="s">
        <v>224</v>
      </c>
      <c r="C90" s="84" t="s">
        <v>222</v>
      </c>
      <c r="D90" s="47" t="s">
        <v>260</v>
      </c>
      <c r="E90" s="90"/>
      <c r="F90" s="90" t="b">
        <v>0</v>
      </c>
      <c r="G90" s="90" t="b">
        <v>0</v>
      </c>
      <c r="H90" s="90" t="b">
        <v>0</v>
      </c>
      <c r="I90" s="90" t="b">
        <v>0</v>
      </c>
      <c r="J90" s="90" t="b">
        <v>0</v>
      </c>
      <c r="K90" s="90" t="b">
        <v>0</v>
      </c>
      <c r="L90" s="90" t="b">
        <v>0</v>
      </c>
      <c r="M90" s="90" t="b">
        <v>0</v>
      </c>
      <c r="N90" s="90" t="b">
        <v>0</v>
      </c>
      <c r="O90" s="90" t="b">
        <v>0</v>
      </c>
      <c r="P90" s="90" t="b">
        <v>0</v>
      </c>
      <c r="Q90" s="90" t="b">
        <v>0</v>
      </c>
      <c r="R90" s="90" t="b">
        <v>0</v>
      </c>
      <c r="S90" s="90" t="b">
        <v>0</v>
      </c>
      <c r="T90" s="90" t="b">
        <v>0</v>
      </c>
      <c r="U90" s="90" t="b">
        <v>0</v>
      </c>
      <c r="V90" s="90" t="b">
        <v>0</v>
      </c>
      <c r="W90" s="90" t="b">
        <v>0</v>
      </c>
      <c r="X90" s="90" t="b">
        <v>0</v>
      </c>
      <c r="Y90" s="36">
        <f t="shared" si="1"/>
        <v>0</v>
      </c>
      <c r="Z90" s="36">
        <f t="shared" si="2"/>
        <v>19</v>
      </c>
      <c r="AA90" s="90"/>
      <c r="AB90" s="92">
        <f t="shared" si="3"/>
        <v>161500</v>
      </c>
      <c r="AC90" s="36" t="s">
        <v>250</v>
      </c>
    </row>
    <row r="91">
      <c r="A91" s="47">
        <v>87.0</v>
      </c>
      <c r="B91" s="37" t="s">
        <v>226</v>
      </c>
      <c r="C91" s="84" t="s">
        <v>227</v>
      </c>
      <c r="D91" s="47" t="s">
        <v>228</v>
      </c>
      <c r="E91" s="90"/>
      <c r="F91" s="90" t="b">
        <v>0</v>
      </c>
      <c r="G91" s="90" t="b">
        <v>0</v>
      </c>
      <c r="H91" s="90" t="b">
        <v>0</v>
      </c>
      <c r="I91" s="90" t="b">
        <v>0</v>
      </c>
      <c r="J91" s="90" t="b">
        <v>0</v>
      </c>
      <c r="K91" s="90" t="b">
        <v>0</v>
      </c>
      <c r="L91" s="90" t="b">
        <v>0</v>
      </c>
      <c r="M91" s="90" t="b">
        <v>0</v>
      </c>
      <c r="N91" s="90" t="b">
        <v>0</v>
      </c>
      <c r="O91" s="90" t="b">
        <v>0</v>
      </c>
      <c r="P91" s="90" t="b">
        <v>0</v>
      </c>
      <c r="Q91" s="90" t="b">
        <v>0</v>
      </c>
      <c r="R91" s="90" t="b">
        <v>0</v>
      </c>
      <c r="S91" s="90" t="b">
        <v>0</v>
      </c>
      <c r="T91" s="90" t="b">
        <v>0</v>
      </c>
      <c r="U91" s="90" t="b">
        <v>0</v>
      </c>
      <c r="V91" s="90" t="b">
        <v>0</v>
      </c>
      <c r="W91" s="90" t="b">
        <v>0</v>
      </c>
      <c r="X91" s="90" t="b">
        <v>0</v>
      </c>
      <c r="Y91" s="36">
        <f t="shared" si="1"/>
        <v>0</v>
      </c>
      <c r="Z91" s="36">
        <f t="shared" si="2"/>
        <v>19</v>
      </c>
      <c r="AA91" s="90"/>
      <c r="AB91" s="92">
        <f t="shared" si="3"/>
        <v>161500</v>
      </c>
      <c r="AC91" s="36" t="s">
        <v>250</v>
      </c>
    </row>
    <row r="92">
      <c r="A92" s="47">
        <v>88.0</v>
      </c>
      <c r="B92" s="31" t="s">
        <v>229</v>
      </c>
      <c r="C92" s="85" t="s">
        <v>227</v>
      </c>
      <c r="D92" s="86" t="s">
        <v>230</v>
      </c>
      <c r="E92" s="87"/>
      <c r="F92" s="87" t="b">
        <v>0</v>
      </c>
      <c r="G92" s="87" t="b">
        <v>0</v>
      </c>
      <c r="H92" s="87" t="b">
        <v>0</v>
      </c>
      <c r="I92" s="87" t="b">
        <v>0</v>
      </c>
      <c r="J92" s="87" t="b">
        <v>0</v>
      </c>
      <c r="K92" s="87" t="b">
        <v>0</v>
      </c>
      <c r="L92" s="87" t="b">
        <v>0</v>
      </c>
      <c r="M92" s="87" t="b">
        <v>0</v>
      </c>
      <c r="N92" s="87" t="b">
        <v>0</v>
      </c>
      <c r="O92" s="87" t="b">
        <v>0</v>
      </c>
      <c r="P92" s="87" t="b">
        <v>0</v>
      </c>
      <c r="Q92" s="87" t="b">
        <v>0</v>
      </c>
      <c r="R92" s="87" t="b">
        <v>0</v>
      </c>
      <c r="S92" s="87" t="b">
        <v>0</v>
      </c>
      <c r="T92" s="87" t="b">
        <v>0</v>
      </c>
      <c r="U92" s="87" t="b">
        <v>0</v>
      </c>
      <c r="V92" s="87" t="b">
        <v>0</v>
      </c>
      <c r="W92" s="87" t="b">
        <v>0</v>
      </c>
      <c r="X92" s="87" t="b">
        <v>0</v>
      </c>
      <c r="Y92" s="88">
        <f t="shared" si="1"/>
        <v>0</v>
      </c>
      <c r="Z92" s="88">
        <f t="shared" si="2"/>
        <v>19</v>
      </c>
      <c r="AA92" s="86" t="s">
        <v>17</v>
      </c>
      <c r="AB92" s="92">
        <f t="shared" si="3"/>
        <v>161500</v>
      </c>
      <c r="AC92" s="36" t="s">
        <v>17</v>
      </c>
    </row>
    <row r="93">
      <c r="A93" s="47">
        <v>89.0</v>
      </c>
      <c r="B93" s="37" t="s">
        <v>231</v>
      </c>
      <c r="C93" s="84" t="s">
        <v>227</v>
      </c>
      <c r="D93" s="47" t="s">
        <v>232</v>
      </c>
      <c r="E93" s="90"/>
      <c r="F93" s="90" t="b">
        <v>0</v>
      </c>
      <c r="G93" s="90" t="b">
        <v>0</v>
      </c>
      <c r="H93" s="90" t="b">
        <v>0</v>
      </c>
      <c r="I93" s="90" t="b">
        <v>0</v>
      </c>
      <c r="J93" s="90" t="b">
        <v>0</v>
      </c>
      <c r="K93" s="90" t="b">
        <v>0</v>
      </c>
      <c r="L93" s="90" t="b">
        <v>0</v>
      </c>
      <c r="M93" s="90" t="b">
        <v>0</v>
      </c>
      <c r="N93" s="90" t="b">
        <v>0</v>
      </c>
      <c r="O93" s="90" t="b">
        <v>0</v>
      </c>
      <c r="P93" s="90" t="b">
        <v>0</v>
      </c>
      <c r="Q93" s="90" t="b">
        <v>0</v>
      </c>
      <c r="R93" s="90" t="b">
        <v>0</v>
      </c>
      <c r="S93" s="90" t="b">
        <v>0</v>
      </c>
      <c r="T93" s="90" t="b">
        <v>0</v>
      </c>
      <c r="U93" s="90" t="b">
        <v>0</v>
      </c>
      <c r="V93" s="90" t="b">
        <v>0</v>
      </c>
      <c r="W93" s="90" t="b">
        <v>0</v>
      </c>
      <c r="X93" s="90" t="b">
        <v>0</v>
      </c>
      <c r="Y93" s="36">
        <f t="shared" si="1"/>
        <v>0</v>
      </c>
      <c r="Z93" s="36">
        <f t="shared" si="2"/>
        <v>19</v>
      </c>
      <c r="AA93" s="90"/>
      <c r="AB93" s="92">
        <f t="shared" si="3"/>
        <v>161500</v>
      </c>
      <c r="AC93" s="36" t="s">
        <v>250</v>
      </c>
    </row>
    <row r="94">
      <c r="A94" s="47">
        <v>90.0</v>
      </c>
      <c r="B94" s="37" t="s">
        <v>233</v>
      </c>
      <c r="C94" s="84" t="s">
        <v>227</v>
      </c>
      <c r="D94" s="47" t="s">
        <v>234</v>
      </c>
      <c r="E94" s="90"/>
      <c r="F94" s="90" t="b">
        <v>0</v>
      </c>
      <c r="G94" s="90" t="b">
        <v>0</v>
      </c>
      <c r="H94" s="90" t="b">
        <v>0</v>
      </c>
      <c r="I94" s="90" t="b">
        <v>0</v>
      </c>
      <c r="J94" s="90" t="b">
        <v>0</v>
      </c>
      <c r="K94" s="90" t="b">
        <v>0</v>
      </c>
      <c r="L94" s="90" t="b">
        <v>0</v>
      </c>
      <c r="M94" s="90" t="b">
        <v>0</v>
      </c>
      <c r="N94" s="90" t="b">
        <v>0</v>
      </c>
      <c r="O94" s="90" t="b">
        <v>0</v>
      </c>
      <c r="P94" s="90" t="b">
        <v>0</v>
      </c>
      <c r="Q94" s="90" t="b">
        <v>0</v>
      </c>
      <c r="R94" s="90" t="b">
        <v>0</v>
      </c>
      <c r="S94" s="90" t="b">
        <v>0</v>
      </c>
      <c r="T94" s="90" t="b">
        <v>0</v>
      </c>
      <c r="U94" s="90" t="b">
        <v>0</v>
      </c>
      <c r="V94" s="90" t="b">
        <v>0</v>
      </c>
      <c r="W94" s="90" t="b">
        <v>0</v>
      </c>
      <c r="X94" s="90" t="b">
        <v>0</v>
      </c>
      <c r="Y94" s="36">
        <f t="shared" si="1"/>
        <v>0</v>
      </c>
      <c r="Z94" s="36">
        <f t="shared" si="2"/>
        <v>19</v>
      </c>
      <c r="AA94" s="90"/>
      <c r="AB94" s="92">
        <f t="shared" si="3"/>
        <v>161500</v>
      </c>
      <c r="AC94" s="36" t="s">
        <v>250</v>
      </c>
    </row>
    <row r="95">
      <c r="A95" s="47">
        <v>91.0</v>
      </c>
      <c r="B95" s="37" t="s">
        <v>235</v>
      </c>
      <c r="C95" s="84" t="s">
        <v>227</v>
      </c>
      <c r="D95" s="47" t="s">
        <v>236</v>
      </c>
      <c r="E95" s="90"/>
      <c r="F95" s="90" t="b">
        <v>0</v>
      </c>
      <c r="G95" s="90" t="b">
        <v>0</v>
      </c>
      <c r="H95" s="90" t="b">
        <v>0</v>
      </c>
      <c r="I95" s="90" t="b">
        <v>0</v>
      </c>
      <c r="J95" s="90" t="b">
        <v>0</v>
      </c>
      <c r="K95" s="90" t="b">
        <v>0</v>
      </c>
      <c r="L95" s="90" t="b">
        <v>0</v>
      </c>
      <c r="M95" s="90" t="b">
        <v>0</v>
      </c>
      <c r="N95" s="90" t="b">
        <v>0</v>
      </c>
      <c r="O95" s="90" t="b">
        <v>0</v>
      </c>
      <c r="P95" s="90" t="b">
        <v>0</v>
      </c>
      <c r="Q95" s="90" t="b">
        <v>0</v>
      </c>
      <c r="R95" s="90" t="b">
        <v>0</v>
      </c>
      <c r="S95" s="90" t="b">
        <v>0</v>
      </c>
      <c r="T95" s="90" t="b">
        <v>0</v>
      </c>
      <c r="U95" s="90" t="b">
        <v>0</v>
      </c>
      <c r="V95" s="90" t="b">
        <v>0</v>
      </c>
      <c r="W95" s="90" t="b">
        <v>0</v>
      </c>
      <c r="X95" s="90" t="b">
        <v>0</v>
      </c>
      <c r="Y95" s="36">
        <f t="shared" si="1"/>
        <v>0</v>
      </c>
      <c r="Z95" s="36">
        <f t="shared" si="2"/>
        <v>19</v>
      </c>
      <c r="AA95" s="90"/>
      <c r="AB95" s="92">
        <f t="shared" si="3"/>
        <v>161500</v>
      </c>
      <c r="AC95" s="36" t="s">
        <v>250</v>
      </c>
    </row>
    <row r="96">
      <c r="AA96" s="109" t="str">
        <f>CONCATENATE(counta(AA6:AA95)," ","anak guru")</f>
        <v>32 anak guru</v>
      </c>
      <c r="AB96" s="110">
        <f>SUM(AB2:AB95)</f>
        <v>14144000</v>
      </c>
      <c r="AC96" s="110"/>
    </row>
  </sheetData>
  <mergeCells count="13">
    <mergeCell ref="F4:X4"/>
    <mergeCell ref="Y4:Y5"/>
    <mergeCell ref="Z4:Z5"/>
    <mergeCell ref="AA4:AA5"/>
    <mergeCell ref="AC4:AC5"/>
    <mergeCell ref="A1:AB1"/>
    <mergeCell ref="A2:D2"/>
    <mergeCell ref="A4:A5"/>
    <mergeCell ref="B4:B5"/>
    <mergeCell ref="C4:C5"/>
    <mergeCell ref="D4:D5"/>
    <mergeCell ref="E4:E5"/>
    <mergeCell ref="AB4:AB5"/>
  </mergeCells>
  <dataValidations>
    <dataValidation type="list" allowBlank="1" showErrorMessage="1" sqref="AC6:AC95">
      <formula1>"Lunas,Belum Lunas,Anak Guru"</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9.38"/>
    <col customWidth="1" min="3" max="3" width="5.5"/>
    <col customWidth="1" min="4" max="4" width="30.0"/>
    <col customWidth="1" min="5" max="5" width="13.38"/>
    <col customWidth="1" min="6" max="16" width="3.0"/>
    <col customWidth="1" min="17" max="17" width="10.88"/>
    <col customWidth="1" min="18" max="18" width="10.63"/>
    <col customWidth="1" min="19" max="19" width="16.13"/>
    <col customWidth="1" min="20" max="20" width="11.5"/>
    <col customWidth="1" min="21" max="21" width="15.63"/>
  </cols>
  <sheetData>
    <row r="1">
      <c r="A1" s="70" t="s">
        <v>247</v>
      </c>
      <c r="B1" s="4"/>
      <c r="C1" s="4"/>
      <c r="D1" s="4"/>
      <c r="E1" s="4"/>
      <c r="F1" s="4"/>
      <c r="G1" s="4"/>
      <c r="H1" s="4"/>
      <c r="I1" s="4"/>
      <c r="J1" s="4"/>
      <c r="K1" s="4"/>
      <c r="L1" s="4"/>
      <c r="M1" s="4"/>
      <c r="N1" s="4"/>
      <c r="O1" s="4"/>
      <c r="P1" s="4"/>
      <c r="Q1" s="4"/>
      <c r="R1" s="4"/>
      <c r="S1" s="4"/>
      <c r="T1" s="5"/>
      <c r="U1" s="103"/>
    </row>
    <row r="2">
      <c r="A2" s="104" t="s">
        <v>273</v>
      </c>
      <c r="B2" s="4"/>
      <c r="C2" s="4"/>
      <c r="D2" s="5"/>
      <c r="E2" s="73"/>
      <c r="F2" s="73"/>
      <c r="G2" s="73"/>
      <c r="H2" s="73"/>
      <c r="I2" s="73"/>
      <c r="J2" s="73"/>
      <c r="K2" s="73"/>
      <c r="L2" s="73"/>
      <c r="M2" s="73"/>
      <c r="N2" s="73"/>
      <c r="O2" s="73"/>
      <c r="P2" s="73"/>
      <c r="Q2" s="74"/>
      <c r="R2" s="73"/>
    </row>
    <row r="3">
      <c r="A3" s="75"/>
      <c r="B3" s="76"/>
      <c r="C3" s="76"/>
      <c r="D3" s="76"/>
      <c r="E3" s="76"/>
      <c r="F3" s="76"/>
      <c r="G3" s="76"/>
      <c r="H3" s="76"/>
      <c r="I3" s="76"/>
      <c r="J3" s="76"/>
      <c r="K3" s="76"/>
      <c r="L3" s="76"/>
      <c r="M3" s="76"/>
      <c r="N3" s="76"/>
      <c r="O3" s="76"/>
      <c r="P3" s="76"/>
      <c r="Q3" s="16" t="s">
        <v>2</v>
      </c>
      <c r="R3" s="10"/>
      <c r="S3" s="50"/>
      <c r="T3" s="50"/>
      <c r="U3" s="50"/>
    </row>
    <row r="4">
      <c r="A4" s="77" t="s">
        <v>3</v>
      </c>
      <c r="B4" s="78" t="s">
        <v>4</v>
      </c>
      <c r="C4" s="77" t="s">
        <v>5</v>
      </c>
      <c r="D4" s="77" t="s">
        <v>6</v>
      </c>
      <c r="E4" s="78" t="s">
        <v>7</v>
      </c>
      <c r="F4" s="79" t="s">
        <v>239</v>
      </c>
      <c r="G4" s="4"/>
      <c r="H4" s="4"/>
      <c r="I4" s="4"/>
      <c r="J4" s="4"/>
      <c r="K4" s="4"/>
      <c r="L4" s="4"/>
      <c r="M4" s="4"/>
      <c r="N4" s="4"/>
      <c r="O4" s="4"/>
      <c r="P4" s="5"/>
      <c r="Q4" s="80" t="s">
        <v>8</v>
      </c>
      <c r="R4" s="81" t="s">
        <v>249</v>
      </c>
      <c r="S4" s="77" t="s">
        <v>10</v>
      </c>
      <c r="T4" s="81" t="s">
        <v>11</v>
      </c>
      <c r="U4" s="25" t="s">
        <v>12</v>
      </c>
    </row>
    <row r="5">
      <c r="A5" s="26"/>
      <c r="B5" s="26"/>
      <c r="C5" s="26"/>
      <c r="D5" s="26"/>
      <c r="E5" s="26"/>
      <c r="F5" s="83">
        <v>1.0</v>
      </c>
      <c r="G5" s="83">
        <v>4.0</v>
      </c>
      <c r="H5" s="83">
        <v>5.0</v>
      </c>
      <c r="I5" s="83">
        <v>6.0</v>
      </c>
      <c r="J5" s="83">
        <v>7.0</v>
      </c>
      <c r="K5" s="83">
        <v>8.0</v>
      </c>
      <c r="L5" s="83">
        <v>11.0</v>
      </c>
      <c r="M5" s="83">
        <v>12.0</v>
      </c>
      <c r="N5" s="83">
        <v>13.0</v>
      </c>
      <c r="O5" s="83">
        <v>14.0</v>
      </c>
      <c r="P5" s="83">
        <v>15.0</v>
      </c>
      <c r="Q5" s="26"/>
      <c r="R5" s="26"/>
      <c r="S5" s="26"/>
      <c r="T5" s="26"/>
      <c r="U5" s="26"/>
    </row>
    <row r="6">
      <c r="A6" s="86">
        <v>1.0</v>
      </c>
      <c r="B6" s="84" t="s">
        <v>13</v>
      </c>
      <c r="C6" s="85" t="s">
        <v>14</v>
      </c>
      <c r="D6" s="86" t="s">
        <v>15</v>
      </c>
      <c r="E6" s="86"/>
      <c r="F6" s="87" t="b">
        <v>0</v>
      </c>
      <c r="G6" s="87" t="b">
        <v>0</v>
      </c>
      <c r="H6" s="87" t="b">
        <v>0</v>
      </c>
      <c r="I6" s="87" t="b">
        <v>0</v>
      </c>
      <c r="J6" s="87" t="b">
        <v>0</v>
      </c>
      <c r="K6" s="87" t="b">
        <v>0</v>
      </c>
      <c r="L6" s="87" t="b">
        <v>0</v>
      </c>
      <c r="M6" s="87" t="b">
        <v>0</v>
      </c>
      <c r="N6" s="87" t="b">
        <v>0</v>
      </c>
      <c r="O6" s="87" t="b">
        <v>0</v>
      </c>
      <c r="P6" s="87" t="b">
        <v>0</v>
      </c>
      <c r="Q6" s="88">
        <f t="shared" ref="Q6:Q93" si="1">countif(F6:P6,True)</f>
        <v>0</v>
      </c>
      <c r="R6" s="88">
        <f t="shared" ref="R6:R93" si="2">countif(F6:P6,false)</f>
        <v>11</v>
      </c>
      <c r="S6" s="86" t="s">
        <v>17</v>
      </c>
      <c r="T6" s="92">
        <f t="shared" ref="T6:T93" si="3">sum(R6*8500)</f>
        <v>93500</v>
      </c>
      <c r="U6" s="36" t="s">
        <v>17</v>
      </c>
    </row>
    <row r="7">
      <c r="A7" s="47">
        <v>2.0</v>
      </c>
      <c r="B7" s="84" t="s">
        <v>18</v>
      </c>
      <c r="C7" s="84" t="s">
        <v>14</v>
      </c>
      <c r="D7" s="47" t="s">
        <v>19</v>
      </c>
      <c r="E7" s="47"/>
      <c r="F7" s="90" t="b">
        <v>0</v>
      </c>
      <c r="G7" s="90" t="b">
        <v>0</v>
      </c>
      <c r="H7" s="90" t="b">
        <v>0</v>
      </c>
      <c r="I7" s="90" t="b">
        <v>0</v>
      </c>
      <c r="J7" s="90" t="b">
        <v>0</v>
      </c>
      <c r="K7" s="90" t="b">
        <v>0</v>
      </c>
      <c r="L7" s="90" t="b">
        <v>0</v>
      </c>
      <c r="M7" s="90" t="b">
        <v>0</v>
      </c>
      <c r="N7" s="90" t="b">
        <v>0</v>
      </c>
      <c r="O7" s="90" t="b">
        <v>0</v>
      </c>
      <c r="P7" s="90" t="b">
        <v>0</v>
      </c>
      <c r="Q7" s="36">
        <f t="shared" si="1"/>
        <v>0</v>
      </c>
      <c r="R7" s="36">
        <f t="shared" si="2"/>
        <v>11</v>
      </c>
      <c r="S7" s="90"/>
      <c r="T7" s="92">
        <f t="shared" si="3"/>
        <v>93500</v>
      </c>
      <c r="U7" s="36" t="s">
        <v>250</v>
      </c>
    </row>
    <row r="8">
      <c r="A8" s="47">
        <v>3.0</v>
      </c>
      <c r="B8" s="84" t="s">
        <v>21</v>
      </c>
      <c r="C8" s="84" t="s">
        <v>14</v>
      </c>
      <c r="D8" s="47" t="s">
        <v>22</v>
      </c>
      <c r="E8" s="47"/>
      <c r="F8" s="90" t="b">
        <v>0</v>
      </c>
      <c r="G8" s="90" t="b">
        <v>0</v>
      </c>
      <c r="H8" s="90" t="b">
        <v>0</v>
      </c>
      <c r="I8" s="90" t="b">
        <v>0</v>
      </c>
      <c r="J8" s="90" t="b">
        <v>0</v>
      </c>
      <c r="K8" s="90" t="b">
        <v>0</v>
      </c>
      <c r="L8" s="90" t="b">
        <v>0</v>
      </c>
      <c r="M8" s="90" t="b">
        <v>0</v>
      </c>
      <c r="N8" s="90" t="b">
        <v>0</v>
      </c>
      <c r="O8" s="90" t="b">
        <v>0</v>
      </c>
      <c r="P8" s="90" t="b">
        <v>0</v>
      </c>
      <c r="Q8" s="36">
        <f t="shared" si="1"/>
        <v>0</v>
      </c>
      <c r="R8" s="36">
        <f t="shared" si="2"/>
        <v>11</v>
      </c>
      <c r="S8" s="90"/>
      <c r="T8" s="92">
        <f t="shared" si="3"/>
        <v>93500</v>
      </c>
      <c r="U8" s="36" t="s">
        <v>250</v>
      </c>
    </row>
    <row r="9">
      <c r="A9" s="47">
        <v>4.0</v>
      </c>
      <c r="B9" s="84" t="s">
        <v>25</v>
      </c>
      <c r="C9" s="84" t="s">
        <v>14</v>
      </c>
      <c r="D9" s="29" t="s">
        <v>26</v>
      </c>
      <c r="E9" s="47"/>
      <c r="F9" s="90" t="b">
        <v>0</v>
      </c>
      <c r="G9" s="90" t="b">
        <v>0</v>
      </c>
      <c r="H9" s="90" t="b">
        <v>0</v>
      </c>
      <c r="I9" s="90" t="b">
        <v>0</v>
      </c>
      <c r="J9" s="90" t="b">
        <v>0</v>
      </c>
      <c r="K9" s="90" t="b">
        <v>0</v>
      </c>
      <c r="L9" s="90" t="b">
        <v>0</v>
      </c>
      <c r="M9" s="90" t="b">
        <v>0</v>
      </c>
      <c r="N9" s="90" t="b">
        <v>0</v>
      </c>
      <c r="O9" s="90" t="b">
        <v>0</v>
      </c>
      <c r="P9" s="90" t="b">
        <v>0</v>
      </c>
      <c r="Q9" s="36">
        <f t="shared" si="1"/>
        <v>0</v>
      </c>
      <c r="R9" s="36">
        <f t="shared" si="2"/>
        <v>11</v>
      </c>
      <c r="S9" s="90"/>
      <c r="T9" s="92">
        <f t="shared" si="3"/>
        <v>93500</v>
      </c>
      <c r="U9" s="36" t="s">
        <v>250</v>
      </c>
    </row>
    <row r="10">
      <c r="A10" s="47">
        <v>5.0</v>
      </c>
      <c r="B10" s="84" t="s">
        <v>27</v>
      </c>
      <c r="C10" s="85" t="s">
        <v>14</v>
      </c>
      <c r="D10" s="86" t="s">
        <v>28</v>
      </c>
      <c r="E10" s="86"/>
      <c r="F10" s="87" t="b">
        <v>0</v>
      </c>
      <c r="G10" s="87" t="b">
        <v>0</v>
      </c>
      <c r="H10" s="87" t="b">
        <v>0</v>
      </c>
      <c r="I10" s="87" t="b">
        <v>0</v>
      </c>
      <c r="J10" s="87" t="b">
        <v>0</v>
      </c>
      <c r="K10" s="87" t="b">
        <v>0</v>
      </c>
      <c r="L10" s="87" t="b">
        <v>0</v>
      </c>
      <c r="M10" s="87" t="b">
        <v>0</v>
      </c>
      <c r="N10" s="87" t="b">
        <v>0</v>
      </c>
      <c r="O10" s="87" t="b">
        <v>0</v>
      </c>
      <c r="P10" s="87" t="b">
        <v>0</v>
      </c>
      <c r="Q10" s="88">
        <f t="shared" si="1"/>
        <v>0</v>
      </c>
      <c r="R10" s="88">
        <f t="shared" si="2"/>
        <v>11</v>
      </c>
      <c r="S10" s="86" t="s">
        <v>17</v>
      </c>
      <c r="T10" s="92">
        <f t="shared" si="3"/>
        <v>93500</v>
      </c>
      <c r="U10" s="36" t="s">
        <v>17</v>
      </c>
    </row>
    <row r="11">
      <c r="A11" s="47">
        <v>6.0</v>
      </c>
      <c r="B11" s="37" t="s">
        <v>29</v>
      </c>
      <c r="C11" s="84" t="s">
        <v>30</v>
      </c>
      <c r="D11" s="47" t="s">
        <v>31</v>
      </c>
      <c r="E11" s="47" t="s">
        <v>32</v>
      </c>
      <c r="F11" s="90" t="b">
        <v>0</v>
      </c>
      <c r="G11" s="90" t="b">
        <v>0</v>
      </c>
      <c r="H11" s="90" t="b">
        <v>0</v>
      </c>
      <c r="I11" s="90" t="b">
        <v>0</v>
      </c>
      <c r="J11" s="90" t="b">
        <v>0</v>
      </c>
      <c r="K11" s="90" t="b">
        <v>0</v>
      </c>
      <c r="L11" s="90" t="b">
        <v>0</v>
      </c>
      <c r="M11" s="90" t="b">
        <v>0</v>
      </c>
      <c r="N11" s="90" t="b">
        <v>0</v>
      </c>
      <c r="O11" s="90" t="b">
        <v>0</v>
      </c>
      <c r="P11" s="90" t="b">
        <v>0</v>
      </c>
      <c r="Q11" s="36">
        <f t="shared" si="1"/>
        <v>0</v>
      </c>
      <c r="R11" s="36">
        <f t="shared" si="2"/>
        <v>11</v>
      </c>
      <c r="S11" s="90"/>
      <c r="T11" s="92">
        <f t="shared" si="3"/>
        <v>93500</v>
      </c>
      <c r="U11" s="36" t="s">
        <v>250</v>
      </c>
    </row>
    <row r="12">
      <c r="A12" s="47">
        <v>7.0</v>
      </c>
      <c r="B12" s="37" t="s">
        <v>33</v>
      </c>
      <c r="C12" s="84" t="s">
        <v>30</v>
      </c>
      <c r="D12" s="47" t="s">
        <v>34</v>
      </c>
      <c r="E12" s="90"/>
      <c r="F12" s="90" t="b">
        <v>0</v>
      </c>
      <c r="G12" s="90" t="b">
        <v>0</v>
      </c>
      <c r="H12" s="90" t="b">
        <v>0</v>
      </c>
      <c r="I12" s="90" t="b">
        <v>0</v>
      </c>
      <c r="J12" s="90" t="b">
        <v>0</v>
      </c>
      <c r="K12" s="90" t="b">
        <v>0</v>
      </c>
      <c r="L12" s="90" t="b">
        <v>0</v>
      </c>
      <c r="M12" s="90" t="b">
        <v>0</v>
      </c>
      <c r="N12" s="90" t="b">
        <v>0</v>
      </c>
      <c r="O12" s="90" t="b">
        <v>0</v>
      </c>
      <c r="P12" s="90" t="b">
        <v>0</v>
      </c>
      <c r="Q12" s="36">
        <f t="shared" si="1"/>
        <v>0</v>
      </c>
      <c r="R12" s="36">
        <f t="shared" si="2"/>
        <v>11</v>
      </c>
      <c r="S12" s="90"/>
      <c r="T12" s="92">
        <f t="shared" si="3"/>
        <v>93500</v>
      </c>
      <c r="U12" s="36" t="s">
        <v>250</v>
      </c>
    </row>
    <row r="13">
      <c r="A13" s="47">
        <v>8.0</v>
      </c>
      <c r="B13" s="37" t="s">
        <v>35</v>
      </c>
      <c r="C13" s="85" t="s">
        <v>30</v>
      </c>
      <c r="D13" s="86" t="s">
        <v>36</v>
      </c>
      <c r="E13" s="87"/>
      <c r="F13" s="87" t="b">
        <v>0</v>
      </c>
      <c r="G13" s="87" t="b">
        <v>0</v>
      </c>
      <c r="H13" s="87" t="b">
        <v>0</v>
      </c>
      <c r="I13" s="87" t="b">
        <v>0</v>
      </c>
      <c r="J13" s="87" t="b">
        <v>0</v>
      </c>
      <c r="K13" s="87" t="b">
        <v>0</v>
      </c>
      <c r="L13" s="87" t="b">
        <v>0</v>
      </c>
      <c r="M13" s="87" t="b">
        <v>0</v>
      </c>
      <c r="N13" s="87" t="b">
        <v>0</v>
      </c>
      <c r="O13" s="87" t="b">
        <v>0</v>
      </c>
      <c r="P13" s="87" t="b">
        <v>0</v>
      </c>
      <c r="Q13" s="88">
        <f t="shared" si="1"/>
        <v>0</v>
      </c>
      <c r="R13" s="88">
        <f t="shared" si="2"/>
        <v>11</v>
      </c>
      <c r="S13" s="87"/>
      <c r="T13" s="92">
        <f t="shared" si="3"/>
        <v>93500</v>
      </c>
      <c r="U13" s="36" t="s">
        <v>17</v>
      </c>
    </row>
    <row r="14">
      <c r="A14" s="47">
        <v>10.0</v>
      </c>
      <c r="B14" s="37" t="s">
        <v>39</v>
      </c>
      <c r="C14" s="84" t="s">
        <v>30</v>
      </c>
      <c r="D14" s="47" t="s">
        <v>40</v>
      </c>
      <c r="E14" s="47" t="s">
        <v>41</v>
      </c>
      <c r="F14" s="47" t="b">
        <v>0</v>
      </c>
      <c r="G14" s="47" t="b">
        <v>0</v>
      </c>
      <c r="H14" s="47" t="b">
        <v>0</v>
      </c>
      <c r="I14" s="47" t="b">
        <v>0</v>
      </c>
      <c r="J14" s="47" t="b">
        <v>0</v>
      </c>
      <c r="K14" s="90" t="b">
        <v>0</v>
      </c>
      <c r="L14" s="90" t="b">
        <v>0</v>
      </c>
      <c r="M14" s="90" t="b">
        <v>0</v>
      </c>
      <c r="N14" s="90" t="b">
        <v>0</v>
      </c>
      <c r="O14" s="90" t="b">
        <v>0</v>
      </c>
      <c r="P14" s="90" t="b">
        <v>0</v>
      </c>
      <c r="Q14" s="36">
        <f t="shared" si="1"/>
        <v>0</v>
      </c>
      <c r="R14" s="36">
        <f t="shared" si="2"/>
        <v>11</v>
      </c>
      <c r="S14" s="90"/>
      <c r="T14" s="92">
        <f t="shared" si="3"/>
        <v>93500</v>
      </c>
      <c r="U14" s="36" t="s">
        <v>250</v>
      </c>
    </row>
    <row r="15">
      <c r="A15" s="47">
        <v>12.0</v>
      </c>
      <c r="B15" s="56" t="s">
        <v>46</v>
      </c>
      <c r="C15" s="85" t="s">
        <v>30</v>
      </c>
      <c r="D15" s="86" t="s">
        <v>47</v>
      </c>
      <c r="E15" s="87"/>
      <c r="F15" s="87" t="b">
        <v>0</v>
      </c>
      <c r="G15" s="87" t="b">
        <v>0</v>
      </c>
      <c r="H15" s="87" t="b">
        <v>0</v>
      </c>
      <c r="I15" s="87" t="b">
        <v>0</v>
      </c>
      <c r="J15" s="87" t="b">
        <v>0</v>
      </c>
      <c r="K15" s="87" t="b">
        <v>0</v>
      </c>
      <c r="L15" s="87" t="b">
        <v>0</v>
      </c>
      <c r="M15" s="87" t="b">
        <v>0</v>
      </c>
      <c r="N15" s="87" t="b">
        <v>0</v>
      </c>
      <c r="O15" s="87" t="b">
        <v>0</v>
      </c>
      <c r="P15" s="87" t="b">
        <v>0</v>
      </c>
      <c r="Q15" s="88">
        <f t="shared" si="1"/>
        <v>0</v>
      </c>
      <c r="R15" s="88">
        <f t="shared" si="2"/>
        <v>11</v>
      </c>
      <c r="S15" s="87"/>
      <c r="T15" s="92">
        <f t="shared" si="3"/>
        <v>93500</v>
      </c>
      <c r="U15" s="36" t="s">
        <v>17</v>
      </c>
    </row>
    <row r="16">
      <c r="A16" s="47">
        <v>13.0</v>
      </c>
      <c r="B16" s="56" t="s">
        <v>48</v>
      </c>
      <c r="C16" s="85" t="s">
        <v>30</v>
      </c>
      <c r="D16" s="86" t="s">
        <v>49</v>
      </c>
      <c r="E16" s="87"/>
      <c r="F16" s="87" t="b">
        <v>0</v>
      </c>
      <c r="G16" s="87" t="b">
        <v>0</v>
      </c>
      <c r="H16" s="87" t="b">
        <v>0</v>
      </c>
      <c r="I16" s="87" t="b">
        <v>0</v>
      </c>
      <c r="J16" s="87" t="b">
        <v>0</v>
      </c>
      <c r="K16" s="87" t="b">
        <v>0</v>
      </c>
      <c r="L16" s="87" t="b">
        <v>0</v>
      </c>
      <c r="M16" s="87" t="b">
        <v>0</v>
      </c>
      <c r="N16" s="87" t="b">
        <v>0</v>
      </c>
      <c r="O16" s="87" t="b">
        <v>0</v>
      </c>
      <c r="P16" s="87" t="b">
        <v>0</v>
      </c>
      <c r="Q16" s="88">
        <f t="shared" si="1"/>
        <v>0</v>
      </c>
      <c r="R16" s="88">
        <f t="shared" si="2"/>
        <v>11</v>
      </c>
      <c r="S16" s="87"/>
      <c r="T16" s="92">
        <f t="shared" si="3"/>
        <v>93500</v>
      </c>
      <c r="U16" s="36" t="s">
        <v>17</v>
      </c>
    </row>
    <row r="17">
      <c r="A17" s="47">
        <v>14.0</v>
      </c>
      <c r="B17" s="56" t="s">
        <v>50</v>
      </c>
      <c r="C17" s="85" t="s">
        <v>30</v>
      </c>
      <c r="D17" s="86" t="s">
        <v>51</v>
      </c>
      <c r="E17" s="87"/>
      <c r="F17" s="87" t="b">
        <v>0</v>
      </c>
      <c r="G17" s="87" t="b">
        <v>0</v>
      </c>
      <c r="H17" s="87" t="b">
        <v>0</v>
      </c>
      <c r="I17" s="87" t="b">
        <v>0</v>
      </c>
      <c r="J17" s="87" t="b">
        <v>0</v>
      </c>
      <c r="K17" s="87" t="b">
        <v>0</v>
      </c>
      <c r="L17" s="87" t="b">
        <v>0</v>
      </c>
      <c r="M17" s="87" t="b">
        <v>0</v>
      </c>
      <c r="N17" s="87" t="b">
        <v>0</v>
      </c>
      <c r="O17" s="87" t="b">
        <v>0</v>
      </c>
      <c r="P17" s="87" t="b">
        <v>0</v>
      </c>
      <c r="Q17" s="88">
        <f t="shared" si="1"/>
        <v>0</v>
      </c>
      <c r="R17" s="88">
        <f t="shared" si="2"/>
        <v>11</v>
      </c>
      <c r="S17" s="87"/>
      <c r="T17" s="92">
        <f t="shared" si="3"/>
        <v>93500</v>
      </c>
      <c r="U17" s="36" t="s">
        <v>250</v>
      </c>
    </row>
    <row r="18">
      <c r="A18" s="47">
        <v>15.0</v>
      </c>
      <c r="B18" s="37" t="s">
        <v>52</v>
      </c>
      <c r="C18" s="84" t="s">
        <v>30</v>
      </c>
      <c r="D18" s="47" t="s">
        <v>53</v>
      </c>
      <c r="E18" s="90"/>
      <c r="F18" s="90" t="b">
        <v>0</v>
      </c>
      <c r="G18" s="90" t="b">
        <v>0</v>
      </c>
      <c r="H18" s="90" t="b">
        <v>0</v>
      </c>
      <c r="I18" s="90" t="b">
        <v>0</v>
      </c>
      <c r="J18" s="90" t="b">
        <v>0</v>
      </c>
      <c r="K18" s="90" t="b">
        <v>0</v>
      </c>
      <c r="L18" s="90" t="b">
        <v>0</v>
      </c>
      <c r="M18" s="90" t="b">
        <v>0</v>
      </c>
      <c r="N18" s="90" t="b">
        <v>0</v>
      </c>
      <c r="O18" s="90" t="b">
        <v>0</v>
      </c>
      <c r="P18" s="90" t="b">
        <v>0</v>
      </c>
      <c r="Q18" s="36">
        <f t="shared" si="1"/>
        <v>0</v>
      </c>
      <c r="R18" s="36">
        <f t="shared" si="2"/>
        <v>11</v>
      </c>
      <c r="S18" s="90"/>
      <c r="T18" s="92">
        <f t="shared" si="3"/>
        <v>93500</v>
      </c>
      <c r="U18" s="36" t="s">
        <v>250</v>
      </c>
    </row>
    <row r="19">
      <c r="A19" s="47">
        <v>16.0</v>
      </c>
      <c r="B19" s="37" t="s">
        <v>54</v>
      </c>
      <c r="C19" s="84" t="s">
        <v>30</v>
      </c>
      <c r="D19" s="47" t="s">
        <v>251</v>
      </c>
      <c r="E19" s="90"/>
      <c r="F19" s="90" t="b">
        <v>0</v>
      </c>
      <c r="G19" s="90" t="b">
        <v>0</v>
      </c>
      <c r="H19" s="90" t="b">
        <v>0</v>
      </c>
      <c r="I19" s="90" t="b">
        <v>0</v>
      </c>
      <c r="J19" s="90" t="b">
        <v>0</v>
      </c>
      <c r="K19" s="90" t="b">
        <v>0</v>
      </c>
      <c r="L19" s="90" t="b">
        <v>0</v>
      </c>
      <c r="M19" s="90" t="b">
        <v>0</v>
      </c>
      <c r="N19" s="90" t="b">
        <v>0</v>
      </c>
      <c r="O19" s="90" t="b">
        <v>0</v>
      </c>
      <c r="P19" s="90" t="b">
        <v>0</v>
      </c>
      <c r="Q19" s="36">
        <f t="shared" si="1"/>
        <v>0</v>
      </c>
      <c r="R19" s="36">
        <f t="shared" si="2"/>
        <v>11</v>
      </c>
      <c r="S19" s="90"/>
      <c r="T19" s="92">
        <f t="shared" si="3"/>
        <v>93500</v>
      </c>
      <c r="U19" s="36" t="s">
        <v>250</v>
      </c>
    </row>
    <row r="20">
      <c r="A20" s="47">
        <v>17.0</v>
      </c>
      <c r="B20" s="30" t="s">
        <v>57</v>
      </c>
      <c r="C20" s="84" t="s">
        <v>55</v>
      </c>
      <c r="D20" s="47" t="s">
        <v>56</v>
      </c>
      <c r="E20" s="90"/>
      <c r="F20" s="90" t="b">
        <v>0</v>
      </c>
      <c r="G20" s="90" t="b">
        <v>0</v>
      </c>
      <c r="H20" s="90" t="b">
        <v>0</v>
      </c>
      <c r="I20" s="90" t="b">
        <v>0</v>
      </c>
      <c r="J20" s="90" t="b">
        <v>0</v>
      </c>
      <c r="K20" s="90" t="b">
        <v>0</v>
      </c>
      <c r="L20" s="90" t="b">
        <v>0</v>
      </c>
      <c r="M20" s="90" t="b">
        <v>0</v>
      </c>
      <c r="N20" s="90" t="b">
        <v>0</v>
      </c>
      <c r="O20" s="90" t="b">
        <v>0</v>
      </c>
      <c r="P20" s="90" t="b">
        <v>0</v>
      </c>
      <c r="Q20" s="36">
        <f t="shared" si="1"/>
        <v>0</v>
      </c>
      <c r="R20" s="36">
        <f t="shared" si="2"/>
        <v>11</v>
      </c>
      <c r="S20" s="90"/>
      <c r="T20" s="92">
        <f t="shared" si="3"/>
        <v>93500</v>
      </c>
      <c r="U20" s="36" t="s">
        <v>250</v>
      </c>
    </row>
    <row r="21">
      <c r="A21" s="47">
        <v>18.0</v>
      </c>
      <c r="B21" s="30" t="s">
        <v>59</v>
      </c>
      <c r="C21" s="84" t="s">
        <v>55</v>
      </c>
      <c r="D21" s="47" t="s">
        <v>58</v>
      </c>
      <c r="E21" s="90"/>
      <c r="F21" s="90" t="b">
        <v>0</v>
      </c>
      <c r="G21" s="90" t="b">
        <v>0</v>
      </c>
      <c r="H21" s="90" t="b">
        <v>0</v>
      </c>
      <c r="I21" s="90" t="b">
        <v>0</v>
      </c>
      <c r="J21" s="90" t="b">
        <v>0</v>
      </c>
      <c r="K21" s="90" t="b">
        <v>0</v>
      </c>
      <c r="L21" s="90" t="b">
        <v>0</v>
      </c>
      <c r="M21" s="90" t="b">
        <v>0</v>
      </c>
      <c r="N21" s="90" t="b">
        <v>0</v>
      </c>
      <c r="O21" s="90" t="b">
        <v>0</v>
      </c>
      <c r="P21" s="90" t="b">
        <v>0</v>
      </c>
      <c r="Q21" s="36">
        <f t="shared" si="1"/>
        <v>0</v>
      </c>
      <c r="R21" s="36">
        <f t="shared" si="2"/>
        <v>11</v>
      </c>
      <c r="S21" s="90"/>
      <c r="T21" s="92">
        <f t="shared" si="3"/>
        <v>93500</v>
      </c>
      <c r="U21" s="36" t="s">
        <v>250</v>
      </c>
    </row>
    <row r="22">
      <c r="A22" s="47">
        <v>19.0</v>
      </c>
      <c r="B22" s="30" t="s">
        <v>61</v>
      </c>
      <c r="C22" s="84" t="s">
        <v>55</v>
      </c>
      <c r="D22" s="47" t="s">
        <v>252</v>
      </c>
      <c r="E22" s="90"/>
      <c r="F22" s="90" t="b">
        <v>0</v>
      </c>
      <c r="G22" s="90" t="b">
        <v>0</v>
      </c>
      <c r="H22" s="90" t="b">
        <v>0</v>
      </c>
      <c r="I22" s="90" t="b">
        <v>0</v>
      </c>
      <c r="J22" s="90" t="b">
        <v>0</v>
      </c>
      <c r="K22" s="90" t="b">
        <v>0</v>
      </c>
      <c r="L22" s="90" t="b">
        <v>0</v>
      </c>
      <c r="M22" s="90" t="b">
        <v>0</v>
      </c>
      <c r="N22" s="90" t="b">
        <v>0</v>
      </c>
      <c r="O22" s="90" t="b">
        <v>0</v>
      </c>
      <c r="P22" s="90" t="b">
        <v>0</v>
      </c>
      <c r="Q22" s="36">
        <f t="shared" si="1"/>
        <v>0</v>
      </c>
      <c r="R22" s="36">
        <f t="shared" si="2"/>
        <v>11</v>
      </c>
      <c r="S22" s="90"/>
      <c r="T22" s="92">
        <f t="shared" si="3"/>
        <v>93500</v>
      </c>
      <c r="U22" s="36" t="s">
        <v>250</v>
      </c>
    </row>
    <row r="23">
      <c r="A23" s="47">
        <v>20.0</v>
      </c>
      <c r="B23" s="37" t="s">
        <v>64</v>
      </c>
      <c r="C23" s="84" t="s">
        <v>55</v>
      </c>
      <c r="D23" s="47" t="s">
        <v>62</v>
      </c>
      <c r="E23" s="47" t="s">
        <v>253</v>
      </c>
      <c r="F23" s="90" t="b">
        <v>0</v>
      </c>
      <c r="G23" s="90" t="b">
        <v>0</v>
      </c>
      <c r="H23" s="90" t="b">
        <v>0</v>
      </c>
      <c r="I23" s="90" t="b">
        <v>0</v>
      </c>
      <c r="J23" s="90" t="b">
        <v>0</v>
      </c>
      <c r="K23" s="90" t="b">
        <v>0</v>
      </c>
      <c r="L23" s="90" t="b">
        <v>0</v>
      </c>
      <c r="M23" s="90" t="b">
        <v>0</v>
      </c>
      <c r="N23" s="90" t="b">
        <v>0</v>
      </c>
      <c r="O23" s="90" t="b">
        <v>0</v>
      </c>
      <c r="P23" s="90" t="b">
        <v>0</v>
      </c>
      <c r="Q23" s="36">
        <f t="shared" si="1"/>
        <v>0</v>
      </c>
      <c r="R23" s="36">
        <f t="shared" si="2"/>
        <v>11</v>
      </c>
      <c r="S23" s="90"/>
      <c r="T23" s="92">
        <f t="shared" si="3"/>
        <v>93500</v>
      </c>
      <c r="U23" s="36" t="s">
        <v>250</v>
      </c>
    </row>
    <row r="24">
      <c r="A24" s="47">
        <v>21.0</v>
      </c>
      <c r="B24" s="37" t="s">
        <v>66</v>
      </c>
      <c r="C24" s="84" t="s">
        <v>55</v>
      </c>
      <c r="D24" s="47" t="s">
        <v>65</v>
      </c>
      <c r="E24" s="90"/>
      <c r="F24" s="90" t="b">
        <v>0</v>
      </c>
      <c r="G24" s="90" t="b">
        <v>0</v>
      </c>
      <c r="H24" s="90" t="b">
        <v>0</v>
      </c>
      <c r="I24" s="90" t="b">
        <v>0</v>
      </c>
      <c r="J24" s="90" t="b">
        <v>0</v>
      </c>
      <c r="K24" s="90" t="b">
        <v>0</v>
      </c>
      <c r="L24" s="90" t="b">
        <v>0</v>
      </c>
      <c r="M24" s="90" t="b">
        <v>0</v>
      </c>
      <c r="N24" s="90" t="b">
        <v>0</v>
      </c>
      <c r="O24" s="90" t="b">
        <v>0</v>
      </c>
      <c r="P24" s="90" t="b">
        <v>0</v>
      </c>
      <c r="Q24" s="36">
        <f t="shared" si="1"/>
        <v>0</v>
      </c>
      <c r="R24" s="36">
        <f t="shared" si="2"/>
        <v>11</v>
      </c>
      <c r="S24" s="90"/>
      <c r="T24" s="92">
        <f t="shared" si="3"/>
        <v>93500</v>
      </c>
      <c r="U24" s="36" t="s">
        <v>250</v>
      </c>
    </row>
    <row r="25">
      <c r="A25" s="47">
        <v>22.0</v>
      </c>
      <c r="B25" s="37" t="s">
        <v>68</v>
      </c>
      <c r="C25" s="84" t="s">
        <v>55</v>
      </c>
      <c r="D25" s="47" t="s">
        <v>67</v>
      </c>
      <c r="E25" s="90"/>
      <c r="F25" s="90" t="b">
        <v>0</v>
      </c>
      <c r="G25" s="90" t="b">
        <v>0</v>
      </c>
      <c r="H25" s="90" t="b">
        <v>0</v>
      </c>
      <c r="I25" s="90" t="b">
        <v>0</v>
      </c>
      <c r="J25" s="90" t="b">
        <v>0</v>
      </c>
      <c r="K25" s="90" t="b">
        <v>0</v>
      </c>
      <c r="L25" s="90" t="b">
        <v>0</v>
      </c>
      <c r="M25" s="90" t="b">
        <v>0</v>
      </c>
      <c r="N25" s="90" t="b">
        <v>0</v>
      </c>
      <c r="O25" s="90" t="b">
        <v>0</v>
      </c>
      <c r="P25" s="90" t="b">
        <v>0</v>
      </c>
      <c r="Q25" s="36">
        <f t="shared" si="1"/>
        <v>0</v>
      </c>
      <c r="R25" s="36">
        <f t="shared" si="2"/>
        <v>11</v>
      </c>
      <c r="S25" s="90"/>
      <c r="T25" s="92">
        <f t="shared" si="3"/>
        <v>93500</v>
      </c>
      <c r="U25" s="36" t="s">
        <v>250</v>
      </c>
    </row>
    <row r="26">
      <c r="A26" s="47">
        <v>23.0</v>
      </c>
      <c r="B26" s="37" t="s">
        <v>70</v>
      </c>
      <c r="C26" s="84" t="s">
        <v>55</v>
      </c>
      <c r="D26" s="47" t="s">
        <v>69</v>
      </c>
      <c r="E26" s="90"/>
      <c r="F26" s="90" t="b">
        <v>0</v>
      </c>
      <c r="G26" s="90" t="b">
        <v>0</v>
      </c>
      <c r="H26" s="90" t="b">
        <v>0</v>
      </c>
      <c r="I26" s="90" t="b">
        <v>0</v>
      </c>
      <c r="J26" s="90" t="b">
        <v>0</v>
      </c>
      <c r="K26" s="90" t="b">
        <v>0</v>
      </c>
      <c r="L26" s="90" t="b">
        <v>0</v>
      </c>
      <c r="M26" s="90" t="b">
        <v>0</v>
      </c>
      <c r="N26" s="90" t="b">
        <v>0</v>
      </c>
      <c r="O26" s="90" t="b">
        <v>0</v>
      </c>
      <c r="P26" s="90" t="b">
        <v>0</v>
      </c>
      <c r="Q26" s="36">
        <f t="shared" si="1"/>
        <v>0</v>
      </c>
      <c r="R26" s="36">
        <f t="shared" si="2"/>
        <v>11</v>
      </c>
      <c r="S26" s="90"/>
      <c r="T26" s="92">
        <f t="shared" si="3"/>
        <v>93500</v>
      </c>
      <c r="U26" s="36" t="s">
        <v>250</v>
      </c>
    </row>
    <row r="27">
      <c r="A27" s="47"/>
      <c r="B27" s="37" t="s">
        <v>266</v>
      </c>
      <c r="C27" s="84" t="s">
        <v>55</v>
      </c>
      <c r="D27" s="47" t="s">
        <v>267</v>
      </c>
      <c r="E27" s="90"/>
      <c r="F27" s="90" t="b">
        <v>0</v>
      </c>
      <c r="G27" s="90" t="b">
        <v>0</v>
      </c>
      <c r="H27" s="90" t="b">
        <v>0</v>
      </c>
      <c r="I27" s="90" t="b">
        <v>0</v>
      </c>
      <c r="J27" s="90" t="b">
        <v>0</v>
      </c>
      <c r="K27" s="90" t="b">
        <v>0</v>
      </c>
      <c r="L27" s="90" t="b">
        <v>0</v>
      </c>
      <c r="M27" s="90" t="b">
        <v>0</v>
      </c>
      <c r="N27" s="90" t="b">
        <v>0</v>
      </c>
      <c r="O27" s="90" t="b">
        <v>0</v>
      </c>
      <c r="P27" s="90" t="b">
        <v>0</v>
      </c>
      <c r="Q27" s="36">
        <f t="shared" si="1"/>
        <v>0</v>
      </c>
      <c r="R27" s="36">
        <f t="shared" si="2"/>
        <v>11</v>
      </c>
      <c r="S27" s="90"/>
      <c r="T27" s="92">
        <f t="shared" si="3"/>
        <v>93500</v>
      </c>
      <c r="U27" s="36" t="s">
        <v>250</v>
      </c>
    </row>
    <row r="28">
      <c r="A28" s="47">
        <v>24.0</v>
      </c>
      <c r="B28" s="37" t="s">
        <v>73</v>
      </c>
      <c r="C28" s="84" t="s">
        <v>71</v>
      </c>
      <c r="D28" s="47" t="s">
        <v>72</v>
      </c>
      <c r="E28" s="90"/>
      <c r="F28" s="90" t="b">
        <v>0</v>
      </c>
      <c r="G28" s="90" t="b">
        <v>0</v>
      </c>
      <c r="H28" s="90" t="b">
        <v>0</v>
      </c>
      <c r="I28" s="90" t="b">
        <v>0</v>
      </c>
      <c r="J28" s="90" t="b">
        <v>0</v>
      </c>
      <c r="K28" s="90" t="b">
        <v>0</v>
      </c>
      <c r="L28" s="90" t="b">
        <v>0</v>
      </c>
      <c r="M28" s="90" t="b">
        <v>0</v>
      </c>
      <c r="N28" s="90" t="b">
        <v>0</v>
      </c>
      <c r="O28" s="90" t="b">
        <v>0</v>
      </c>
      <c r="P28" s="90" t="b">
        <v>0</v>
      </c>
      <c r="Q28" s="36">
        <f t="shared" si="1"/>
        <v>0</v>
      </c>
      <c r="R28" s="36">
        <f t="shared" si="2"/>
        <v>11</v>
      </c>
      <c r="S28" s="90"/>
      <c r="T28" s="92">
        <f t="shared" si="3"/>
        <v>93500</v>
      </c>
      <c r="U28" s="36" t="s">
        <v>250</v>
      </c>
    </row>
    <row r="29">
      <c r="A29" s="47">
        <v>25.0</v>
      </c>
      <c r="B29" s="30" t="s">
        <v>75</v>
      </c>
      <c r="C29" s="84" t="s">
        <v>71</v>
      </c>
      <c r="D29" s="47" t="s">
        <v>74</v>
      </c>
      <c r="E29" s="90"/>
      <c r="F29" s="90" t="b">
        <v>0</v>
      </c>
      <c r="G29" s="90" t="b">
        <v>0</v>
      </c>
      <c r="H29" s="90" t="b">
        <v>0</v>
      </c>
      <c r="I29" s="90" t="b">
        <v>0</v>
      </c>
      <c r="J29" s="90" t="b">
        <v>0</v>
      </c>
      <c r="K29" s="90" t="b">
        <v>0</v>
      </c>
      <c r="L29" s="90" t="b">
        <v>0</v>
      </c>
      <c r="M29" s="90" t="b">
        <v>0</v>
      </c>
      <c r="N29" s="90" t="b">
        <v>0</v>
      </c>
      <c r="O29" s="90" t="b">
        <v>0</v>
      </c>
      <c r="P29" s="90" t="b">
        <v>0</v>
      </c>
      <c r="Q29" s="36">
        <f t="shared" si="1"/>
        <v>0</v>
      </c>
      <c r="R29" s="36">
        <f t="shared" si="2"/>
        <v>11</v>
      </c>
      <c r="S29" s="90"/>
      <c r="T29" s="92">
        <f t="shared" si="3"/>
        <v>93500</v>
      </c>
      <c r="U29" s="36" t="s">
        <v>250</v>
      </c>
    </row>
    <row r="30">
      <c r="A30" s="47">
        <v>26.0</v>
      </c>
      <c r="B30" s="30" t="s">
        <v>77</v>
      </c>
      <c r="C30" s="84" t="s">
        <v>71</v>
      </c>
      <c r="D30" s="47" t="s">
        <v>76</v>
      </c>
      <c r="E30" s="90"/>
      <c r="F30" s="90" t="b">
        <v>0</v>
      </c>
      <c r="G30" s="90" t="b">
        <v>0</v>
      </c>
      <c r="H30" s="90" t="b">
        <v>0</v>
      </c>
      <c r="I30" s="90" t="b">
        <v>0</v>
      </c>
      <c r="J30" s="90" t="b">
        <v>0</v>
      </c>
      <c r="K30" s="90" t="b">
        <v>0</v>
      </c>
      <c r="L30" s="90" t="b">
        <v>0</v>
      </c>
      <c r="M30" s="90" t="b">
        <v>0</v>
      </c>
      <c r="N30" s="90" t="b">
        <v>0</v>
      </c>
      <c r="O30" s="90" t="b">
        <v>0</v>
      </c>
      <c r="P30" s="90" t="b">
        <v>0</v>
      </c>
      <c r="Q30" s="36">
        <f t="shared" si="1"/>
        <v>0</v>
      </c>
      <c r="R30" s="36">
        <f t="shared" si="2"/>
        <v>11</v>
      </c>
      <c r="S30" s="90"/>
      <c r="T30" s="92">
        <f t="shared" si="3"/>
        <v>93500</v>
      </c>
      <c r="U30" s="36" t="s">
        <v>250</v>
      </c>
    </row>
    <row r="31">
      <c r="A31" s="47">
        <v>27.0</v>
      </c>
      <c r="B31" s="37" t="s">
        <v>79</v>
      </c>
      <c r="C31" s="84" t="s">
        <v>71</v>
      </c>
      <c r="D31" s="47" t="s">
        <v>78</v>
      </c>
      <c r="E31" s="90"/>
      <c r="F31" s="90" t="b">
        <v>0</v>
      </c>
      <c r="G31" s="90" t="b">
        <v>0</v>
      </c>
      <c r="H31" s="90" t="b">
        <v>0</v>
      </c>
      <c r="I31" s="90" t="b">
        <v>0</v>
      </c>
      <c r="J31" s="90" t="b">
        <v>0</v>
      </c>
      <c r="K31" s="90" t="b">
        <v>0</v>
      </c>
      <c r="L31" s="90" t="b">
        <v>0</v>
      </c>
      <c r="M31" s="90" t="b">
        <v>0</v>
      </c>
      <c r="N31" s="90" t="b">
        <v>0</v>
      </c>
      <c r="O31" s="90" t="b">
        <v>0</v>
      </c>
      <c r="P31" s="90" t="b">
        <v>0</v>
      </c>
      <c r="Q31" s="36">
        <f t="shared" si="1"/>
        <v>0</v>
      </c>
      <c r="R31" s="36">
        <f t="shared" si="2"/>
        <v>11</v>
      </c>
      <c r="S31" s="90"/>
      <c r="T31" s="92">
        <f t="shared" si="3"/>
        <v>93500</v>
      </c>
      <c r="U31" s="36" t="s">
        <v>250</v>
      </c>
    </row>
    <row r="32">
      <c r="A32" s="47">
        <v>28.0</v>
      </c>
      <c r="B32" s="37" t="s">
        <v>81</v>
      </c>
      <c r="C32" s="84" t="s">
        <v>71</v>
      </c>
      <c r="D32" s="47" t="s">
        <v>80</v>
      </c>
      <c r="E32" s="90"/>
      <c r="F32" s="90" t="b">
        <v>0</v>
      </c>
      <c r="G32" s="90" t="b">
        <v>0</v>
      </c>
      <c r="H32" s="90" t="b">
        <v>0</v>
      </c>
      <c r="I32" s="90" t="b">
        <v>0</v>
      </c>
      <c r="J32" s="90" t="b">
        <v>0</v>
      </c>
      <c r="K32" s="90" t="b">
        <v>0</v>
      </c>
      <c r="L32" s="90" t="b">
        <v>0</v>
      </c>
      <c r="M32" s="90" t="b">
        <v>0</v>
      </c>
      <c r="N32" s="90" t="b">
        <v>0</v>
      </c>
      <c r="O32" s="90" t="b">
        <v>0</v>
      </c>
      <c r="P32" s="90" t="b">
        <v>0</v>
      </c>
      <c r="Q32" s="36">
        <f t="shared" si="1"/>
        <v>0</v>
      </c>
      <c r="R32" s="36">
        <f t="shared" si="2"/>
        <v>11</v>
      </c>
      <c r="S32" s="90"/>
      <c r="T32" s="92">
        <f t="shared" si="3"/>
        <v>93500</v>
      </c>
      <c r="U32" s="36" t="s">
        <v>250</v>
      </c>
    </row>
    <row r="33">
      <c r="A33" s="47">
        <v>29.0</v>
      </c>
      <c r="B33" s="84" t="s">
        <v>269</v>
      </c>
      <c r="C33" s="111" t="s">
        <v>71</v>
      </c>
      <c r="D33" s="45" t="s">
        <v>270</v>
      </c>
      <c r="E33" s="90"/>
      <c r="F33" s="90" t="b">
        <v>0</v>
      </c>
      <c r="G33" s="90" t="b">
        <v>0</v>
      </c>
      <c r="H33" s="90" t="b">
        <v>0</v>
      </c>
      <c r="I33" s="90" t="b">
        <v>0</v>
      </c>
      <c r="J33" s="90" t="b">
        <v>0</v>
      </c>
      <c r="K33" s="90" t="b">
        <v>0</v>
      </c>
      <c r="L33" s="90" t="b">
        <v>0</v>
      </c>
      <c r="M33" s="90" t="b">
        <v>0</v>
      </c>
      <c r="N33" s="90" t="b">
        <v>0</v>
      </c>
      <c r="O33" s="90" t="b">
        <v>0</v>
      </c>
      <c r="P33" s="90" t="b">
        <v>0</v>
      </c>
      <c r="Q33" s="36">
        <f t="shared" si="1"/>
        <v>0</v>
      </c>
      <c r="R33" s="36">
        <f t="shared" si="2"/>
        <v>11</v>
      </c>
      <c r="S33" s="90"/>
      <c r="T33" s="92">
        <f t="shared" si="3"/>
        <v>93500</v>
      </c>
      <c r="U33" s="36" t="s">
        <v>250</v>
      </c>
    </row>
    <row r="34">
      <c r="A34" s="47">
        <v>30.0</v>
      </c>
      <c r="B34" s="37" t="s">
        <v>86</v>
      </c>
      <c r="C34" s="84" t="s">
        <v>84</v>
      </c>
      <c r="D34" s="47" t="s">
        <v>85</v>
      </c>
      <c r="E34" s="90"/>
      <c r="F34" s="90" t="b">
        <v>0</v>
      </c>
      <c r="G34" s="90" t="b">
        <v>0</v>
      </c>
      <c r="H34" s="90" t="b">
        <v>0</v>
      </c>
      <c r="I34" s="90" t="b">
        <v>0</v>
      </c>
      <c r="J34" s="90" t="b">
        <v>0</v>
      </c>
      <c r="K34" s="90" t="b">
        <v>0</v>
      </c>
      <c r="L34" s="90" t="b">
        <v>0</v>
      </c>
      <c r="M34" s="90" t="b">
        <v>0</v>
      </c>
      <c r="N34" s="90" t="b">
        <v>0</v>
      </c>
      <c r="O34" s="90" t="b">
        <v>0</v>
      </c>
      <c r="P34" s="90" t="b">
        <v>0</v>
      </c>
      <c r="Q34" s="36">
        <f t="shared" si="1"/>
        <v>0</v>
      </c>
      <c r="R34" s="36">
        <f t="shared" si="2"/>
        <v>11</v>
      </c>
      <c r="S34" s="90"/>
      <c r="T34" s="92">
        <f t="shared" si="3"/>
        <v>93500</v>
      </c>
      <c r="U34" s="36" t="s">
        <v>250</v>
      </c>
    </row>
    <row r="35">
      <c r="A35" s="47">
        <v>31.0</v>
      </c>
      <c r="B35" s="37" t="s">
        <v>89</v>
      </c>
      <c r="C35" s="84" t="s">
        <v>84</v>
      </c>
      <c r="D35" s="47" t="s">
        <v>87</v>
      </c>
      <c r="E35" s="47" t="s">
        <v>88</v>
      </c>
      <c r="F35" s="90" t="b">
        <v>0</v>
      </c>
      <c r="G35" s="90" t="b">
        <v>0</v>
      </c>
      <c r="H35" s="90" t="b">
        <v>0</v>
      </c>
      <c r="I35" s="90" t="b">
        <v>0</v>
      </c>
      <c r="J35" s="90" t="b">
        <v>0</v>
      </c>
      <c r="K35" s="90" t="b">
        <v>0</v>
      </c>
      <c r="L35" s="90" t="b">
        <v>0</v>
      </c>
      <c r="M35" s="90" t="b">
        <v>0</v>
      </c>
      <c r="N35" s="90" t="b">
        <v>0</v>
      </c>
      <c r="O35" s="90" t="b">
        <v>0</v>
      </c>
      <c r="P35" s="90" t="b">
        <v>0</v>
      </c>
      <c r="Q35" s="36">
        <f t="shared" si="1"/>
        <v>0</v>
      </c>
      <c r="R35" s="36">
        <f t="shared" si="2"/>
        <v>11</v>
      </c>
      <c r="S35" s="90"/>
      <c r="T35" s="92">
        <f t="shared" si="3"/>
        <v>93500</v>
      </c>
      <c r="U35" s="36" t="s">
        <v>250</v>
      </c>
    </row>
    <row r="36">
      <c r="A36" s="47">
        <v>32.0</v>
      </c>
      <c r="B36" s="30" t="s">
        <v>91</v>
      </c>
      <c r="C36" s="84" t="s">
        <v>84</v>
      </c>
      <c r="D36" s="47" t="s">
        <v>90</v>
      </c>
      <c r="E36" s="90"/>
      <c r="F36" s="90" t="b">
        <v>0</v>
      </c>
      <c r="G36" s="90" t="b">
        <v>0</v>
      </c>
      <c r="H36" s="90" t="b">
        <v>0</v>
      </c>
      <c r="I36" s="90" t="b">
        <v>0</v>
      </c>
      <c r="J36" s="90" t="b">
        <v>0</v>
      </c>
      <c r="K36" s="90" t="b">
        <v>0</v>
      </c>
      <c r="L36" s="90" t="b">
        <v>0</v>
      </c>
      <c r="M36" s="90" t="b">
        <v>0</v>
      </c>
      <c r="N36" s="90" t="b">
        <v>0</v>
      </c>
      <c r="O36" s="90" t="b">
        <v>0</v>
      </c>
      <c r="P36" s="90" t="b">
        <v>0</v>
      </c>
      <c r="Q36" s="36">
        <f t="shared" si="1"/>
        <v>0</v>
      </c>
      <c r="R36" s="36">
        <f t="shared" si="2"/>
        <v>11</v>
      </c>
      <c r="S36" s="90"/>
      <c r="T36" s="92">
        <f t="shared" si="3"/>
        <v>93500</v>
      </c>
      <c r="U36" s="36" t="s">
        <v>250</v>
      </c>
    </row>
    <row r="37">
      <c r="A37" s="47">
        <v>33.0</v>
      </c>
      <c r="B37" s="37" t="s">
        <v>94</v>
      </c>
      <c r="C37" s="84" t="s">
        <v>84</v>
      </c>
      <c r="D37" s="47" t="s">
        <v>92</v>
      </c>
      <c r="E37" s="47" t="s">
        <v>93</v>
      </c>
      <c r="F37" s="90" t="b">
        <v>0</v>
      </c>
      <c r="G37" s="90" t="b">
        <v>0</v>
      </c>
      <c r="H37" s="90" t="b">
        <v>0</v>
      </c>
      <c r="I37" s="90" t="b">
        <v>0</v>
      </c>
      <c r="J37" s="90" t="b">
        <v>0</v>
      </c>
      <c r="K37" s="90" t="b">
        <v>0</v>
      </c>
      <c r="L37" s="90" t="b">
        <v>0</v>
      </c>
      <c r="M37" s="90" t="b">
        <v>0</v>
      </c>
      <c r="N37" s="90" t="b">
        <v>0</v>
      </c>
      <c r="O37" s="90" t="b">
        <v>0</v>
      </c>
      <c r="P37" s="90" t="b">
        <v>0</v>
      </c>
      <c r="Q37" s="36">
        <f t="shared" si="1"/>
        <v>0</v>
      </c>
      <c r="R37" s="36">
        <f t="shared" si="2"/>
        <v>11</v>
      </c>
      <c r="S37" s="90"/>
      <c r="T37" s="92">
        <f t="shared" si="3"/>
        <v>93500</v>
      </c>
      <c r="U37" s="36" t="s">
        <v>250</v>
      </c>
    </row>
    <row r="38">
      <c r="A38" s="47">
        <v>34.0</v>
      </c>
      <c r="B38" s="37" t="s">
        <v>96</v>
      </c>
      <c r="C38" s="84" t="s">
        <v>84</v>
      </c>
      <c r="D38" s="47" t="s">
        <v>254</v>
      </c>
      <c r="E38" s="90"/>
      <c r="F38" s="90" t="b">
        <v>0</v>
      </c>
      <c r="G38" s="90" t="b">
        <v>0</v>
      </c>
      <c r="H38" s="90" t="b">
        <v>0</v>
      </c>
      <c r="I38" s="90" t="b">
        <v>0</v>
      </c>
      <c r="J38" s="90" t="b">
        <v>0</v>
      </c>
      <c r="K38" s="90" t="b">
        <v>0</v>
      </c>
      <c r="L38" s="90" t="b">
        <v>0</v>
      </c>
      <c r="M38" s="90" t="b">
        <v>0</v>
      </c>
      <c r="N38" s="90" t="b">
        <v>0</v>
      </c>
      <c r="O38" s="90" t="b">
        <v>0</v>
      </c>
      <c r="P38" s="90" t="b">
        <v>0</v>
      </c>
      <c r="Q38" s="36">
        <f t="shared" si="1"/>
        <v>0</v>
      </c>
      <c r="R38" s="36">
        <f t="shared" si="2"/>
        <v>11</v>
      </c>
      <c r="S38" s="90"/>
      <c r="T38" s="92">
        <f t="shared" si="3"/>
        <v>93500</v>
      </c>
      <c r="U38" s="36" t="s">
        <v>250</v>
      </c>
    </row>
    <row r="39">
      <c r="A39" s="47">
        <v>35.0</v>
      </c>
      <c r="B39" s="37" t="s">
        <v>98</v>
      </c>
      <c r="C39" s="84" t="s">
        <v>84</v>
      </c>
      <c r="D39" s="47" t="s">
        <v>97</v>
      </c>
      <c r="E39" s="90"/>
      <c r="F39" s="90" t="b">
        <v>0</v>
      </c>
      <c r="G39" s="90" t="b">
        <v>0</v>
      </c>
      <c r="H39" s="90" t="b">
        <v>0</v>
      </c>
      <c r="I39" s="90" t="b">
        <v>0</v>
      </c>
      <c r="J39" s="90" t="b">
        <v>0</v>
      </c>
      <c r="K39" s="90" t="b">
        <v>0</v>
      </c>
      <c r="L39" s="90" t="b">
        <v>0</v>
      </c>
      <c r="M39" s="90" t="b">
        <v>0</v>
      </c>
      <c r="N39" s="90" t="b">
        <v>0</v>
      </c>
      <c r="O39" s="90" t="b">
        <v>0</v>
      </c>
      <c r="P39" s="90" t="b">
        <v>0</v>
      </c>
      <c r="Q39" s="36">
        <f t="shared" si="1"/>
        <v>0</v>
      </c>
      <c r="R39" s="36">
        <f t="shared" si="2"/>
        <v>11</v>
      </c>
      <c r="S39" s="90"/>
      <c r="T39" s="92">
        <f t="shared" si="3"/>
        <v>93500</v>
      </c>
      <c r="U39" s="36" t="s">
        <v>250</v>
      </c>
    </row>
    <row r="40">
      <c r="A40" s="47">
        <v>36.0</v>
      </c>
      <c r="B40" s="30" t="s">
        <v>100</v>
      </c>
      <c r="C40" s="84" t="s">
        <v>84</v>
      </c>
      <c r="D40" s="47" t="s">
        <v>99</v>
      </c>
      <c r="E40" s="90"/>
      <c r="F40" s="90" t="b">
        <v>0</v>
      </c>
      <c r="G40" s="90" t="b">
        <v>0</v>
      </c>
      <c r="H40" s="90" t="b">
        <v>0</v>
      </c>
      <c r="I40" s="90" t="b">
        <v>0</v>
      </c>
      <c r="J40" s="90" t="b">
        <v>0</v>
      </c>
      <c r="K40" s="90" t="b">
        <v>0</v>
      </c>
      <c r="L40" s="90" t="b">
        <v>0</v>
      </c>
      <c r="M40" s="90" t="b">
        <v>0</v>
      </c>
      <c r="N40" s="90" t="b">
        <v>0</v>
      </c>
      <c r="O40" s="90" t="b">
        <v>0</v>
      </c>
      <c r="P40" s="90" t="b">
        <v>0</v>
      </c>
      <c r="Q40" s="36">
        <f t="shared" si="1"/>
        <v>0</v>
      </c>
      <c r="R40" s="36">
        <f t="shared" si="2"/>
        <v>11</v>
      </c>
      <c r="S40" s="90"/>
      <c r="T40" s="92">
        <f t="shared" si="3"/>
        <v>93500</v>
      </c>
      <c r="U40" s="36" t="s">
        <v>250</v>
      </c>
    </row>
    <row r="41">
      <c r="A41" s="47">
        <v>37.0</v>
      </c>
      <c r="B41" s="37" t="s">
        <v>104</v>
      </c>
      <c r="C41" s="84" t="s">
        <v>101</v>
      </c>
      <c r="D41" s="95" t="s">
        <v>102</v>
      </c>
      <c r="E41" s="47" t="s">
        <v>103</v>
      </c>
      <c r="F41" s="90" t="b">
        <v>0</v>
      </c>
      <c r="G41" s="90" t="b">
        <v>0</v>
      </c>
      <c r="H41" s="90" t="b">
        <v>0</v>
      </c>
      <c r="I41" s="90" t="b">
        <v>0</v>
      </c>
      <c r="J41" s="90" t="b">
        <v>0</v>
      </c>
      <c r="K41" s="90" t="b">
        <v>0</v>
      </c>
      <c r="L41" s="90" t="b">
        <v>0</v>
      </c>
      <c r="M41" s="90" t="b">
        <v>0</v>
      </c>
      <c r="N41" s="90" t="b">
        <v>0</v>
      </c>
      <c r="O41" s="90" t="b">
        <v>0</v>
      </c>
      <c r="P41" s="90" t="b">
        <v>0</v>
      </c>
      <c r="Q41" s="36">
        <f t="shared" si="1"/>
        <v>0</v>
      </c>
      <c r="R41" s="36">
        <f t="shared" si="2"/>
        <v>11</v>
      </c>
      <c r="S41" s="90"/>
      <c r="T41" s="92">
        <f t="shared" si="3"/>
        <v>93500</v>
      </c>
      <c r="U41" s="36" t="s">
        <v>250</v>
      </c>
    </row>
    <row r="42">
      <c r="A42" s="47">
        <v>38.0</v>
      </c>
      <c r="B42" s="37" t="s">
        <v>107</v>
      </c>
      <c r="C42" s="84" t="s">
        <v>101</v>
      </c>
      <c r="D42" s="47" t="s">
        <v>105</v>
      </c>
      <c r="E42" s="47" t="s">
        <v>106</v>
      </c>
      <c r="F42" s="90" t="b">
        <v>0</v>
      </c>
      <c r="G42" s="90" t="b">
        <v>0</v>
      </c>
      <c r="H42" s="90" t="b">
        <v>0</v>
      </c>
      <c r="I42" s="90" t="b">
        <v>0</v>
      </c>
      <c r="J42" s="90" t="b">
        <v>0</v>
      </c>
      <c r="K42" s="90" t="b">
        <v>0</v>
      </c>
      <c r="L42" s="90" t="b">
        <v>0</v>
      </c>
      <c r="M42" s="90" t="b">
        <v>0</v>
      </c>
      <c r="N42" s="90" t="b">
        <v>0</v>
      </c>
      <c r="O42" s="90" t="b">
        <v>0</v>
      </c>
      <c r="P42" s="90" t="b">
        <v>0</v>
      </c>
      <c r="Q42" s="36">
        <f t="shared" si="1"/>
        <v>0</v>
      </c>
      <c r="R42" s="36">
        <f t="shared" si="2"/>
        <v>11</v>
      </c>
      <c r="S42" s="90"/>
      <c r="T42" s="92">
        <f t="shared" si="3"/>
        <v>93500</v>
      </c>
      <c r="U42" s="36" t="s">
        <v>250</v>
      </c>
    </row>
    <row r="43">
      <c r="A43" s="47">
        <v>39.0</v>
      </c>
      <c r="B43" s="37" t="s">
        <v>240</v>
      </c>
      <c r="C43" s="84" t="s">
        <v>101</v>
      </c>
      <c r="D43" s="47" t="s">
        <v>108</v>
      </c>
      <c r="E43" s="90"/>
      <c r="F43" s="90" t="b">
        <v>0</v>
      </c>
      <c r="G43" s="90" t="b">
        <v>0</v>
      </c>
      <c r="H43" s="90" t="b">
        <v>0</v>
      </c>
      <c r="I43" s="90" t="b">
        <v>0</v>
      </c>
      <c r="J43" s="90" t="b">
        <v>0</v>
      </c>
      <c r="K43" s="90" t="b">
        <v>0</v>
      </c>
      <c r="L43" s="90" t="b">
        <v>0</v>
      </c>
      <c r="M43" s="90" t="b">
        <v>0</v>
      </c>
      <c r="N43" s="90" t="b">
        <v>0</v>
      </c>
      <c r="O43" s="90" t="b">
        <v>0</v>
      </c>
      <c r="P43" s="90" t="b">
        <v>0</v>
      </c>
      <c r="Q43" s="36">
        <f t="shared" si="1"/>
        <v>0</v>
      </c>
      <c r="R43" s="36">
        <f t="shared" si="2"/>
        <v>11</v>
      </c>
      <c r="S43" s="90"/>
      <c r="T43" s="92">
        <f t="shared" si="3"/>
        <v>93500</v>
      </c>
      <c r="U43" s="36" t="s">
        <v>250</v>
      </c>
    </row>
    <row r="44">
      <c r="A44" s="47">
        <v>40.0</v>
      </c>
      <c r="B44" s="30" t="s">
        <v>109</v>
      </c>
      <c r="C44" s="84" t="s">
        <v>101</v>
      </c>
      <c r="D44" s="47" t="s">
        <v>241</v>
      </c>
      <c r="E44" s="47" t="s">
        <v>111</v>
      </c>
      <c r="F44" s="90" t="b">
        <v>0</v>
      </c>
      <c r="G44" s="90" t="b">
        <v>0</v>
      </c>
      <c r="H44" s="90" t="b">
        <v>0</v>
      </c>
      <c r="I44" s="90" t="b">
        <v>0</v>
      </c>
      <c r="J44" s="90" t="b">
        <v>0</v>
      </c>
      <c r="K44" s="90" t="b">
        <v>0</v>
      </c>
      <c r="L44" s="90" t="b">
        <v>0</v>
      </c>
      <c r="M44" s="90" t="b">
        <v>0</v>
      </c>
      <c r="N44" s="90" t="b">
        <v>0</v>
      </c>
      <c r="O44" s="90" t="b">
        <v>0</v>
      </c>
      <c r="P44" s="90" t="b">
        <v>0</v>
      </c>
      <c r="Q44" s="36">
        <f t="shared" si="1"/>
        <v>0</v>
      </c>
      <c r="R44" s="36">
        <f t="shared" si="2"/>
        <v>11</v>
      </c>
      <c r="S44" s="90"/>
      <c r="T44" s="92">
        <f t="shared" si="3"/>
        <v>93500</v>
      </c>
      <c r="U44" s="36" t="s">
        <v>250</v>
      </c>
    </row>
    <row r="45">
      <c r="A45" s="47">
        <v>41.0</v>
      </c>
      <c r="B45" s="37" t="s">
        <v>112</v>
      </c>
      <c r="C45" s="84" t="s">
        <v>113</v>
      </c>
      <c r="D45" s="47" t="s">
        <v>114</v>
      </c>
      <c r="E45" s="90"/>
      <c r="F45" s="90" t="b">
        <v>0</v>
      </c>
      <c r="G45" s="90" t="b">
        <v>0</v>
      </c>
      <c r="H45" s="90" t="b">
        <v>0</v>
      </c>
      <c r="I45" s="90" t="b">
        <v>0</v>
      </c>
      <c r="J45" s="90" t="b">
        <v>0</v>
      </c>
      <c r="K45" s="90" t="b">
        <v>0</v>
      </c>
      <c r="L45" s="90" t="b">
        <v>0</v>
      </c>
      <c r="M45" s="90" t="b">
        <v>0</v>
      </c>
      <c r="N45" s="90" t="b">
        <v>0</v>
      </c>
      <c r="O45" s="90" t="b">
        <v>0</v>
      </c>
      <c r="P45" s="90" t="b">
        <v>0</v>
      </c>
      <c r="Q45" s="36">
        <f t="shared" si="1"/>
        <v>0</v>
      </c>
      <c r="R45" s="36">
        <f t="shared" si="2"/>
        <v>11</v>
      </c>
      <c r="S45" s="90"/>
      <c r="T45" s="92">
        <f t="shared" si="3"/>
        <v>93500</v>
      </c>
      <c r="U45" s="36" t="s">
        <v>250</v>
      </c>
    </row>
    <row r="46">
      <c r="A46" s="47">
        <v>42.0</v>
      </c>
      <c r="B46" s="37" t="s">
        <v>115</v>
      </c>
      <c r="C46" s="84" t="s">
        <v>113</v>
      </c>
      <c r="D46" s="47" t="s">
        <v>116</v>
      </c>
      <c r="E46" s="90"/>
      <c r="F46" s="90" t="b">
        <v>0</v>
      </c>
      <c r="G46" s="90" t="b">
        <v>0</v>
      </c>
      <c r="H46" s="90" t="b">
        <v>0</v>
      </c>
      <c r="I46" s="90" t="b">
        <v>0</v>
      </c>
      <c r="J46" s="90" t="b">
        <v>0</v>
      </c>
      <c r="K46" s="90" t="b">
        <v>0</v>
      </c>
      <c r="L46" s="90" t="b">
        <v>0</v>
      </c>
      <c r="M46" s="90" t="b">
        <v>0</v>
      </c>
      <c r="N46" s="90" t="b">
        <v>0</v>
      </c>
      <c r="O46" s="90" t="b">
        <v>0</v>
      </c>
      <c r="P46" s="90" t="b">
        <v>0</v>
      </c>
      <c r="Q46" s="36">
        <f t="shared" si="1"/>
        <v>0</v>
      </c>
      <c r="R46" s="36">
        <f t="shared" si="2"/>
        <v>11</v>
      </c>
      <c r="S46" s="90"/>
      <c r="T46" s="92">
        <f t="shared" si="3"/>
        <v>93500</v>
      </c>
      <c r="U46" s="36" t="s">
        <v>250</v>
      </c>
    </row>
    <row r="47">
      <c r="A47" s="47">
        <v>43.0</v>
      </c>
      <c r="B47" s="37" t="s">
        <v>117</v>
      </c>
      <c r="C47" s="84" t="s">
        <v>113</v>
      </c>
      <c r="D47" s="47" t="s">
        <v>118</v>
      </c>
      <c r="E47" s="90"/>
      <c r="F47" s="90" t="b">
        <v>0</v>
      </c>
      <c r="G47" s="90" t="b">
        <v>0</v>
      </c>
      <c r="H47" s="90" t="b">
        <v>0</v>
      </c>
      <c r="I47" s="90" t="b">
        <v>0</v>
      </c>
      <c r="J47" s="90" t="b">
        <v>0</v>
      </c>
      <c r="K47" s="90" t="b">
        <v>0</v>
      </c>
      <c r="L47" s="90" t="b">
        <v>0</v>
      </c>
      <c r="M47" s="90" t="b">
        <v>0</v>
      </c>
      <c r="N47" s="90" t="b">
        <v>0</v>
      </c>
      <c r="O47" s="90" t="b">
        <v>0</v>
      </c>
      <c r="P47" s="90" t="b">
        <v>0</v>
      </c>
      <c r="Q47" s="36">
        <f t="shared" si="1"/>
        <v>0</v>
      </c>
      <c r="R47" s="36">
        <f t="shared" si="2"/>
        <v>11</v>
      </c>
      <c r="S47" s="90"/>
      <c r="T47" s="92">
        <f t="shared" si="3"/>
        <v>93500</v>
      </c>
      <c r="U47" s="36" t="s">
        <v>250</v>
      </c>
    </row>
    <row r="48">
      <c r="A48" s="47">
        <v>44.0</v>
      </c>
      <c r="B48" s="31" t="s">
        <v>119</v>
      </c>
      <c r="C48" s="85" t="s">
        <v>113</v>
      </c>
      <c r="D48" s="86" t="s">
        <v>120</v>
      </c>
      <c r="E48" s="87"/>
      <c r="F48" s="87" t="b">
        <v>0</v>
      </c>
      <c r="G48" s="87" t="b">
        <v>0</v>
      </c>
      <c r="H48" s="87" t="b">
        <v>0</v>
      </c>
      <c r="I48" s="87" t="b">
        <v>0</v>
      </c>
      <c r="J48" s="87" t="b">
        <v>0</v>
      </c>
      <c r="K48" s="87" t="b">
        <v>0</v>
      </c>
      <c r="L48" s="87" t="b">
        <v>0</v>
      </c>
      <c r="M48" s="87" t="b">
        <v>0</v>
      </c>
      <c r="N48" s="87" t="b">
        <v>0</v>
      </c>
      <c r="O48" s="87" t="b">
        <v>0</v>
      </c>
      <c r="P48" s="87" t="b">
        <v>0</v>
      </c>
      <c r="Q48" s="88">
        <f t="shared" si="1"/>
        <v>0</v>
      </c>
      <c r="R48" s="88">
        <f t="shared" si="2"/>
        <v>11</v>
      </c>
      <c r="S48" s="86" t="s">
        <v>17</v>
      </c>
      <c r="T48" s="92">
        <f t="shared" si="3"/>
        <v>93500</v>
      </c>
      <c r="U48" s="36" t="s">
        <v>17</v>
      </c>
    </row>
    <row r="49">
      <c r="A49" s="47">
        <v>45.0</v>
      </c>
      <c r="B49" s="37" t="s">
        <v>121</v>
      </c>
      <c r="C49" s="84" t="s">
        <v>113</v>
      </c>
      <c r="D49" s="47" t="s">
        <v>122</v>
      </c>
      <c r="E49" s="90"/>
      <c r="F49" s="90" t="b">
        <v>0</v>
      </c>
      <c r="G49" s="90" t="b">
        <v>0</v>
      </c>
      <c r="H49" s="90" t="b">
        <v>0</v>
      </c>
      <c r="I49" s="90" t="b">
        <v>0</v>
      </c>
      <c r="J49" s="90" t="b">
        <v>0</v>
      </c>
      <c r="K49" s="90" t="b">
        <v>0</v>
      </c>
      <c r="L49" s="90" t="b">
        <v>0</v>
      </c>
      <c r="M49" s="90" t="b">
        <v>0</v>
      </c>
      <c r="N49" s="90" t="b">
        <v>0</v>
      </c>
      <c r="O49" s="90" t="b">
        <v>0</v>
      </c>
      <c r="P49" s="90" t="b">
        <v>0</v>
      </c>
      <c r="Q49" s="36">
        <f t="shared" si="1"/>
        <v>0</v>
      </c>
      <c r="R49" s="36">
        <f t="shared" si="2"/>
        <v>11</v>
      </c>
      <c r="T49" s="92">
        <f t="shared" si="3"/>
        <v>93500</v>
      </c>
      <c r="U49" s="36" t="s">
        <v>250</v>
      </c>
    </row>
    <row r="50">
      <c r="A50" s="47">
        <v>46.0</v>
      </c>
      <c r="B50" s="37" t="s">
        <v>123</v>
      </c>
      <c r="C50" s="84" t="s">
        <v>124</v>
      </c>
      <c r="D50" s="47" t="s">
        <v>125</v>
      </c>
      <c r="E50" s="47" t="s">
        <v>41</v>
      </c>
      <c r="F50" s="90" t="b">
        <v>0</v>
      </c>
      <c r="G50" s="90" t="b">
        <v>0</v>
      </c>
      <c r="H50" s="90" t="b">
        <v>0</v>
      </c>
      <c r="I50" s="90" t="b">
        <v>0</v>
      </c>
      <c r="J50" s="90" t="b">
        <v>0</v>
      </c>
      <c r="K50" s="90" t="b">
        <v>0</v>
      </c>
      <c r="L50" s="90" t="b">
        <v>0</v>
      </c>
      <c r="M50" s="90" t="b">
        <v>0</v>
      </c>
      <c r="N50" s="90" t="b">
        <v>0</v>
      </c>
      <c r="O50" s="90" t="b">
        <v>0</v>
      </c>
      <c r="P50" s="90" t="b">
        <v>0</v>
      </c>
      <c r="Q50" s="36">
        <f t="shared" si="1"/>
        <v>0</v>
      </c>
      <c r="R50" s="36">
        <f t="shared" si="2"/>
        <v>11</v>
      </c>
      <c r="S50" s="90"/>
      <c r="T50" s="92">
        <f t="shared" si="3"/>
        <v>93500</v>
      </c>
      <c r="U50" s="36" t="s">
        <v>250</v>
      </c>
    </row>
    <row r="51">
      <c r="A51" s="47">
        <v>47.0</v>
      </c>
      <c r="B51" s="37" t="s">
        <v>126</v>
      </c>
      <c r="C51" s="84" t="s">
        <v>124</v>
      </c>
      <c r="D51" s="47" t="s">
        <v>127</v>
      </c>
      <c r="E51" s="47" t="s">
        <v>41</v>
      </c>
      <c r="F51" s="90" t="b">
        <v>0</v>
      </c>
      <c r="G51" s="90" t="b">
        <v>0</v>
      </c>
      <c r="H51" s="90" t="b">
        <v>0</v>
      </c>
      <c r="I51" s="90" t="b">
        <v>0</v>
      </c>
      <c r="J51" s="90" t="b">
        <v>0</v>
      </c>
      <c r="K51" s="90" t="b">
        <v>0</v>
      </c>
      <c r="L51" s="90" t="b">
        <v>0</v>
      </c>
      <c r="M51" s="90" t="b">
        <v>0</v>
      </c>
      <c r="N51" s="90" t="b">
        <v>0</v>
      </c>
      <c r="O51" s="90" t="b">
        <v>0</v>
      </c>
      <c r="P51" s="90" t="b">
        <v>0</v>
      </c>
      <c r="Q51" s="36">
        <f t="shared" si="1"/>
        <v>0</v>
      </c>
      <c r="R51" s="36">
        <f t="shared" si="2"/>
        <v>11</v>
      </c>
      <c r="S51" s="90"/>
      <c r="T51" s="92">
        <f t="shared" si="3"/>
        <v>93500</v>
      </c>
      <c r="U51" s="36" t="s">
        <v>250</v>
      </c>
    </row>
    <row r="52">
      <c r="A52" s="47">
        <v>49.0</v>
      </c>
      <c r="B52" s="37" t="s">
        <v>130</v>
      </c>
      <c r="C52" s="84" t="s">
        <v>124</v>
      </c>
      <c r="D52" s="47" t="s">
        <v>131</v>
      </c>
      <c r="E52" s="90"/>
      <c r="F52" s="90" t="b">
        <v>0</v>
      </c>
      <c r="G52" s="90" t="b">
        <v>0</v>
      </c>
      <c r="H52" s="90" t="b">
        <v>0</v>
      </c>
      <c r="I52" s="90" t="b">
        <v>0</v>
      </c>
      <c r="J52" s="90" t="b">
        <v>0</v>
      </c>
      <c r="K52" s="90" t="b">
        <v>0</v>
      </c>
      <c r="L52" s="90" t="b">
        <v>0</v>
      </c>
      <c r="M52" s="90" t="b">
        <v>0</v>
      </c>
      <c r="N52" s="90" t="b">
        <v>0</v>
      </c>
      <c r="O52" s="90" t="b">
        <v>0</v>
      </c>
      <c r="P52" s="90" t="b">
        <v>0</v>
      </c>
      <c r="Q52" s="36">
        <f t="shared" si="1"/>
        <v>0</v>
      </c>
      <c r="R52" s="36">
        <f t="shared" si="2"/>
        <v>11</v>
      </c>
      <c r="S52" s="90"/>
      <c r="T52" s="92">
        <f t="shared" si="3"/>
        <v>93500</v>
      </c>
      <c r="U52" s="36" t="s">
        <v>250</v>
      </c>
    </row>
    <row r="53">
      <c r="A53" s="47">
        <v>50.0</v>
      </c>
      <c r="B53" s="31" t="s">
        <v>132</v>
      </c>
      <c r="C53" s="85" t="s">
        <v>124</v>
      </c>
      <c r="D53" s="86" t="s">
        <v>133</v>
      </c>
      <c r="E53" s="87"/>
      <c r="F53" s="87" t="b">
        <v>0</v>
      </c>
      <c r="G53" s="87" t="b">
        <v>0</v>
      </c>
      <c r="H53" s="87" t="b">
        <v>0</v>
      </c>
      <c r="I53" s="87" t="b">
        <v>0</v>
      </c>
      <c r="J53" s="87" t="b">
        <v>0</v>
      </c>
      <c r="K53" s="87" t="b">
        <v>0</v>
      </c>
      <c r="L53" s="87" t="b">
        <v>0</v>
      </c>
      <c r="M53" s="87" t="b">
        <v>0</v>
      </c>
      <c r="N53" s="87" t="b">
        <v>0</v>
      </c>
      <c r="O53" s="87" t="b">
        <v>0</v>
      </c>
      <c r="P53" s="87" t="b">
        <v>0</v>
      </c>
      <c r="Q53" s="88">
        <f t="shared" si="1"/>
        <v>0</v>
      </c>
      <c r="R53" s="88">
        <f t="shared" si="2"/>
        <v>11</v>
      </c>
      <c r="S53" s="86" t="s">
        <v>17</v>
      </c>
      <c r="T53" s="92">
        <f t="shared" si="3"/>
        <v>93500</v>
      </c>
      <c r="U53" s="36" t="s">
        <v>17</v>
      </c>
    </row>
    <row r="54">
      <c r="A54" s="47">
        <v>51.0</v>
      </c>
      <c r="B54" s="31" t="s">
        <v>134</v>
      </c>
      <c r="C54" s="85" t="s">
        <v>124</v>
      </c>
      <c r="D54" s="86" t="s">
        <v>135</v>
      </c>
      <c r="E54" s="87"/>
      <c r="F54" s="87" t="b">
        <v>0</v>
      </c>
      <c r="G54" s="87" t="b">
        <v>0</v>
      </c>
      <c r="H54" s="87" t="b">
        <v>0</v>
      </c>
      <c r="I54" s="87" t="b">
        <v>0</v>
      </c>
      <c r="J54" s="87" t="b">
        <v>0</v>
      </c>
      <c r="K54" s="87" t="b">
        <v>0</v>
      </c>
      <c r="L54" s="87" t="b">
        <v>0</v>
      </c>
      <c r="M54" s="87" t="b">
        <v>0</v>
      </c>
      <c r="N54" s="87" t="b">
        <v>0</v>
      </c>
      <c r="O54" s="87" t="b">
        <v>0</v>
      </c>
      <c r="P54" s="87" t="b">
        <v>0</v>
      </c>
      <c r="Q54" s="88">
        <f t="shared" si="1"/>
        <v>0</v>
      </c>
      <c r="R54" s="88">
        <f t="shared" si="2"/>
        <v>11</v>
      </c>
      <c r="S54" s="86" t="s">
        <v>17</v>
      </c>
      <c r="T54" s="92">
        <f t="shared" si="3"/>
        <v>93500</v>
      </c>
      <c r="U54" s="36" t="s">
        <v>17</v>
      </c>
    </row>
    <row r="55">
      <c r="A55" s="47">
        <v>52.0</v>
      </c>
      <c r="B55" s="37" t="s">
        <v>136</v>
      </c>
      <c r="C55" s="84" t="s">
        <v>124</v>
      </c>
      <c r="D55" s="47" t="s">
        <v>137</v>
      </c>
      <c r="E55" s="90"/>
      <c r="F55" s="90" t="b">
        <v>0</v>
      </c>
      <c r="G55" s="90" t="b">
        <v>0</v>
      </c>
      <c r="H55" s="90" t="b">
        <v>0</v>
      </c>
      <c r="I55" s="90" t="b">
        <v>0</v>
      </c>
      <c r="J55" s="90" t="b">
        <v>0</v>
      </c>
      <c r="K55" s="90" t="b">
        <v>0</v>
      </c>
      <c r="L55" s="90" t="b">
        <v>0</v>
      </c>
      <c r="M55" s="90" t="b">
        <v>0</v>
      </c>
      <c r="N55" s="90" t="b">
        <v>0</v>
      </c>
      <c r="O55" s="90" t="b">
        <v>0</v>
      </c>
      <c r="P55" s="90" t="b">
        <v>0</v>
      </c>
      <c r="Q55" s="36">
        <f t="shared" si="1"/>
        <v>0</v>
      </c>
      <c r="R55" s="36">
        <f t="shared" si="2"/>
        <v>11</v>
      </c>
      <c r="T55" s="92">
        <f t="shared" si="3"/>
        <v>93500</v>
      </c>
      <c r="U55" s="36" t="s">
        <v>250</v>
      </c>
    </row>
    <row r="56">
      <c r="A56" s="47">
        <v>54.0</v>
      </c>
      <c r="B56" s="37" t="s">
        <v>141</v>
      </c>
      <c r="C56" s="84" t="s">
        <v>139</v>
      </c>
      <c r="D56" s="47" t="s">
        <v>142</v>
      </c>
      <c r="E56" s="90"/>
      <c r="F56" s="90" t="b">
        <v>0</v>
      </c>
      <c r="G56" s="90" t="b">
        <v>0</v>
      </c>
      <c r="H56" s="90" t="b">
        <v>0</v>
      </c>
      <c r="I56" s="90" t="b">
        <v>0</v>
      </c>
      <c r="J56" s="90" t="b">
        <v>0</v>
      </c>
      <c r="K56" s="90" t="b">
        <v>0</v>
      </c>
      <c r="L56" s="90" t="b">
        <v>0</v>
      </c>
      <c r="M56" s="90" t="b">
        <v>0</v>
      </c>
      <c r="N56" s="90" t="b">
        <v>0</v>
      </c>
      <c r="O56" s="90" t="b">
        <v>0</v>
      </c>
      <c r="P56" s="90" t="b">
        <v>0</v>
      </c>
      <c r="Q56" s="36">
        <f t="shared" si="1"/>
        <v>0</v>
      </c>
      <c r="R56" s="36">
        <f t="shared" si="2"/>
        <v>11</v>
      </c>
      <c r="S56" s="90"/>
      <c r="T56" s="92">
        <f t="shared" si="3"/>
        <v>93500</v>
      </c>
      <c r="U56" s="36" t="s">
        <v>250</v>
      </c>
    </row>
    <row r="57">
      <c r="A57" s="47">
        <v>55.0</v>
      </c>
      <c r="B57" s="37" t="s">
        <v>143</v>
      </c>
      <c r="C57" s="84" t="s">
        <v>139</v>
      </c>
      <c r="D57" s="47" t="s">
        <v>144</v>
      </c>
      <c r="E57" s="90"/>
      <c r="F57" s="90" t="b">
        <v>0</v>
      </c>
      <c r="G57" s="90" t="b">
        <v>0</v>
      </c>
      <c r="H57" s="90" t="b">
        <v>0</v>
      </c>
      <c r="I57" s="90" t="b">
        <v>0</v>
      </c>
      <c r="J57" s="90" t="b">
        <v>0</v>
      </c>
      <c r="K57" s="90" t="b">
        <v>0</v>
      </c>
      <c r="L57" s="90" t="b">
        <v>0</v>
      </c>
      <c r="M57" s="90" t="b">
        <v>0</v>
      </c>
      <c r="N57" s="90" t="b">
        <v>0</v>
      </c>
      <c r="O57" s="90" t="b">
        <v>0</v>
      </c>
      <c r="P57" s="90" t="b">
        <v>0</v>
      </c>
      <c r="Q57" s="36">
        <f t="shared" si="1"/>
        <v>0</v>
      </c>
      <c r="R57" s="36">
        <f t="shared" si="2"/>
        <v>11</v>
      </c>
      <c r="S57" s="90"/>
      <c r="T57" s="92">
        <f t="shared" si="3"/>
        <v>93500</v>
      </c>
      <c r="U57" s="36" t="s">
        <v>250</v>
      </c>
    </row>
    <row r="58">
      <c r="A58" s="47">
        <v>56.0</v>
      </c>
      <c r="B58" s="37" t="s">
        <v>145</v>
      </c>
      <c r="C58" s="84" t="s">
        <v>139</v>
      </c>
      <c r="D58" s="47" t="s">
        <v>146</v>
      </c>
      <c r="E58" s="90"/>
      <c r="F58" s="90" t="b">
        <v>0</v>
      </c>
      <c r="G58" s="90" t="b">
        <v>0</v>
      </c>
      <c r="H58" s="90" t="b">
        <v>0</v>
      </c>
      <c r="I58" s="90" t="b">
        <v>0</v>
      </c>
      <c r="J58" s="90" t="b">
        <v>0</v>
      </c>
      <c r="K58" s="90" t="b">
        <v>0</v>
      </c>
      <c r="L58" s="90" t="b">
        <v>0</v>
      </c>
      <c r="M58" s="90" t="b">
        <v>0</v>
      </c>
      <c r="N58" s="90" t="b">
        <v>0</v>
      </c>
      <c r="O58" s="90" t="b">
        <v>0</v>
      </c>
      <c r="P58" s="90" t="b">
        <v>0</v>
      </c>
      <c r="Q58" s="36">
        <f t="shared" si="1"/>
        <v>0</v>
      </c>
      <c r="R58" s="36">
        <f t="shared" si="2"/>
        <v>11</v>
      </c>
      <c r="S58" s="90"/>
      <c r="T58" s="92">
        <f t="shared" si="3"/>
        <v>93500</v>
      </c>
      <c r="U58" s="36" t="s">
        <v>250</v>
      </c>
    </row>
    <row r="59">
      <c r="A59" s="47">
        <v>57.0</v>
      </c>
      <c r="B59" s="37" t="s">
        <v>147</v>
      </c>
      <c r="C59" s="84" t="s">
        <v>148</v>
      </c>
      <c r="D59" s="47" t="s">
        <v>149</v>
      </c>
      <c r="E59" s="47" t="s">
        <v>150</v>
      </c>
      <c r="F59" s="90" t="b">
        <v>0</v>
      </c>
      <c r="G59" s="90" t="b">
        <v>0</v>
      </c>
      <c r="H59" s="90" t="b">
        <v>0</v>
      </c>
      <c r="I59" s="90" t="b">
        <v>0</v>
      </c>
      <c r="J59" s="90" t="b">
        <v>0</v>
      </c>
      <c r="K59" s="90" t="b">
        <v>0</v>
      </c>
      <c r="L59" s="90" t="b">
        <v>0</v>
      </c>
      <c r="M59" s="90" t="b">
        <v>0</v>
      </c>
      <c r="N59" s="90" t="b">
        <v>0</v>
      </c>
      <c r="O59" s="90" t="b">
        <v>0</v>
      </c>
      <c r="P59" s="90" t="b">
        <v>0</v>
      </c>
      <c r="Q59" s="36">
        <f t="shared" si="1"/>
        <v>0</v>
      </c>
      <c r="R59" s="36">
        <f t="shared" si="2"/>
        <v>11</v>
      </c>
      <c r="S59" s="90"/>
      <c r="T59" s="92">
        <f t="shared" si="3"/>
        <v>93500</v>
      </c>
      <c r="U59" s="36" t="s">
        <v>250</v>
      </c>
    </row>
    <row r="60">
      <c r="A60" s="47">
        <v>58.0</v>
      </c>
      <c r="B60" s="31" t="s">
        <v>151</v>
      </c>
      <c r="C60" s="85" t="s">
        <v>148</v>
      </c>
      <c r="D60" s="86" t="s">
        <v>242</v>
      </c>
      <c r="E60" s="87"/>
      <c r="F60" s="87" t="b">
        <v>0</v>
      </c>
      <c r="G60" s="87" t="b">
        <v>0</v>
      </c>
      <c r="H60" s="87" t="b">
        <v>0</v>
      </c>
      <c r="I60" s="87" t="b">
        <v>0</v>
      </c>
      <c r="J60" s="87" t="b">
        <v>0</v>
      </c>
      <c r="K60" s="87" t="b">
        <v>0</v>
      </c>
      <c r="L60" s="87" t="b">
        <v>0</v>
      </c>
      <c r="M60" s="87" t="b">
        <v>0</v>
      </c>
      <c r="N60" s="87" t="b">
        <v>0</v>
      </c>
      <c r="O60" s="87" t="b">
        <v>0</v>
      </c>
      <c r="P60" s="87" t="b">
        <v>0</v>
      </c>
      <c r="Q60" s="88">
        <f t="shared" si="1"/>
        <v>0</v>
      </c>
      <c r="R60" s="88">
        <f t="shared" si="2"/>
        <v>11</v>
      </c>
      <c r="S60" s="86" t="s">
        <v>17</v>
      </c>
      <c r="T60" s="92">
        <f t="shared" si="3"/>
        <v>93500</v>
      </c>
      <c r="U60" s="36" t="s">
        <v>17</v>
      </c>
    </row>
    <row r="61">
      <c r="A61" s="47">
        <v>59.0</v>
      </c>
      <c r="B61" s="37" t="s">
        <v>155</v>
      </c>
      <c r="C61" s="84" t="s">
        <v>156</v>
      </c>
      <c r="D61" s="47" t="s">
        <v>157</v>
      </c>
      <c r="E61" s="90"/>
      <c r="F61" s="90" t="b">
        <v>0</v>
      </c>
      <c r="G61" s="90" t="b">
        <v>0</v>
      </c>
      <c r="H61" s="90" t="b">
        <v>0</v>
      </c>
      <c r="I61" s="90" t="b">
        <v>0</v>
      </c>
      <c r="J61" s="90" t="b">
        <v>0</v>
      </c>
      <c r="K61" s="90" t="b">
        <v>0</v>
      </c>
      <c r="L61" s="90" t="b">
        <v>0</v>
      </c>
      <c r="M61" s="90" t="b">
        <v>0</v>
      </c>
      <c r="N61" s="90" t="b">
        <v>0</v>
      </c>
      <c r="O61" s="90" t="b">
        <v>0</v>
      </c>
      <c r="P61" s="90" t="b">
        <v>0</v>
      </c>
      <c r="Q61" s="36">
        <f t="shared" si="1"/>
        <v>0</v>
      </c>
      <c r="R61" s="36">
        <f t="shared" si="2"/>
        <v>11</v>
      </c>
      <c r="S61" s="90"/>
      <c r="T61" s="92">
        <f t="shared" si="3"/>
        <v>93500</v>
      </c>
      <c r="U61" s="36" t="s">
        <v>250</v>
      </c>
    </row>
    <row r="62">
      <c r="A62" s="47">
        <v>60.0</v>
      </c>
      <c r="B62" s="31" t="s">
        <v>158</v>
      </c>
      <c r="C62" s="85" t="s">
        <v>156</v>
      </c>
      <c r="D62" s="86" t="s">
        <v>159</v>
      </c>
      <c r="E62" s="87"/>
      <c r="F62" s="86" t="b">
        <v>0</v>
      </c>
      <c r="G62" s="87" t="b">
        <v>0</v>
      </c>
      <c r="H62" s="87" t="b">
        <v>0</v>
      </c>
      <c r="I62" s="87" t="b">
        <v>0</v>
      </c>
      <c r="J62" s="87" t="b">
        <v>0</v>
      </c>
      <c r="K62" s="87" t="b">
        <v>0</v>
      </c>
      <c r="L62" s="87" t="b">
        <v>0</v>
      </c>
      <c r="M62" s="87" t="b">
        <v>0</v>
      </c>
      <c r="N62" s="87" t="b">
        <v>0</v>
      </c>
      <c r="O62" s="87" t="b">
        <v>0</v>
      </c>
      <c r="P62" s="87" t="b">
        <v>0</v>
      </c>
      <c r="Q62" s="88">
        <f t="shared" si="1"/>
        <v>0</v>
      </c>
      <c r="R62" s="88">
        <f t="shared" si="2"/>
        <v>11</v>
      </c>
      <c r="S62" s="86" t="s">
        <v>17</v>
      </c>
      <c r="T62" s="92">
        <f t="shared" si="3"/>
        <v>93500</v>
      </c>
      <c r="U62" s="36" t="s">
        <v>17</v>
      </c>
    </row>
    <row r="63">
      <c r="A63" s="47">
        <v>61.0</v>
      </c>
      <c r="B63" s="37" t="s">
        <v>160</v>
      </c>
      <c r="C63" s="84" t="s">
        <v>156</v>
      </c>
      <c r="D63" s="47" t="s">
        <v>161</v>
      </c>
      <c r="E63" s="90"/>
      <c r="F63" s="90" t="b">
        <v>0</v>
      </c>
      <c r="G63" s="90" t="b">
        <v>0</v>
      </c>
      <c r="H63" s="90" t="b">
        <v>0</v>
      </c>
      <c r="I63" s="90" t="b">
        <v>0</v>
      </c>
      <c r="J63" s="90" t="b">
        <v>0</v>
      </c>
      <c r="K63" s="90" t="b">
        <v>0</v>
      </c>
      <c r="L63" s="90" t="b">
        <v>0</v>
      </c>
      <c r="M63" s="90" t="b">
        <v>0</v>
      </c>
      <c r="N63" s="90" t="b">
        <v>0</v>
      </c>
      <c r="O63" s="90" t="b">
        <v>0</v>
      </c>
      <c r="P63" s="90" t="b">
        <v>0</v>
      </c>
      <c r="Q63" s="36">
        <f t="shared" si="1"/>
        <v>0</v>
      </c>
      <c r="R63" s="36">
        <f t="shared" si="2"/>
        <v>11</v>
      </c>
      <c r="T63" s="92">
        <f t="shared" si="3"/>
        <v>93500</v>
      </c>
      <c r="U63" s="36" t="s">
        <v>17</v>
      </c>
    </row>
    <row r="64">
      <c r="A64" s="47">
        <v>62.0</v>
      </c>
      <c r="B64" s="37" t="s">
        <v>162</v>
      </c>
      <c r="C64" s="84" t="s">
        <v>156</v>
      </c>
      <c r="D64" s="47" t="s">
        <v>163</v>
      </c>
      <c r="E64" s="90"/>
      <c r="F64" s="90" t="b">
        <v>0</v>
      </c>
      <c r="G64" s="90" t="b">
        <v>0</v>
      </c>
      <c r="H64" s="90" t="b">
        <v>0</v>
      </c>
      <c r="I64" s="90" t="b">
        <v>0</v>
      </c>
      <c r="J64" s="90" t="b">
        <v>0</v>
      </c>
      <c r="K64" s="90" t="b">
        <v>0</v>
      </c>
      <c r="L64" s="90" t="b">
        <v>0</v>
      </c>
      <c r="M64" s="90" t="b">
        <v>0</v>
      </c>
      <c r="N64" s="90" t="b">
        <v>0</v>
      </c>
      <c r="O64" s="90" t="b">
        <v>0</v>
      </c>
      <c r="P64" s="90" t="b">
        <v>0</v>
      </c>
      <c r="Q64" s="36">
        <f t="shared" si="1"/>
        <v>0</v>
      </c>
      <c r="R64" s="36">
        <f t="shared" si="2"/>
        <v>11</v>
      </c>
      <c r="S64" s="90"/>
      <c r="T64" s="92">
        <f t="shared" si="3"/>
        <v>93500</v>
      </c>
      <c r="U64" s="36" t="s">
        <v>250</v>
      </c>
    </row>
    <row r="65">
      <c r="A65" s="47">
        <v>63.0</v>
      </c>
      <c r="B65" s="37" t="s">
        <v>164</v>
      </c>
      <c r="C65" s="84" t="s">
        <v>156</v>
      </c>
      <c r="D65" s="47" t="s">
        <v>165</v>
      </c>
      <c r="E65" s="90"/>
      <c r="F65" s="90" t="b">
        <v>0</v>
      </c>
      <c r="G65" s="90" t="b">
        <v>0</v>
      </c>
      <c r="H65" s="90" t="b">
        <v>0</v>
      </c>
      <c r="I65" s="90" t="b">
        <v>0</v>
      </c>
      <c r="J65" s="90" t="b">
        <v>0</v>
      </c>
      <c r="K65" s="90" t="b">
        <v>0</v>
      </c>
      <c r="L65" s="90" t="b">
        <v>0</v>
      </c>
      <c r="M65" s="90" t="b">
        <v>0</v>
      </c>
      <c r="N65" s="90" t="b">
        <v>0</v>
      </c>
      <c r="O65" s="90" t="b">
        <v>0</v>
      </c>
      <c r="P65" s="90" t="b">
        <v>0</v>
      </c>
      <c r="Q65" s="36">
        <f t="shared" si="1"/>
        <v>0</v>
      </c>
      <c r="R65" s="36">
        <f t="shared" si="2"/>
        <v>11</v>
      </c>
      <c r="S65" s="90"/>
      <c r="T65" s="92">
        <f t="shared" si="3"/>
        <v>93500</v>
      </c>
      <c r="U65" s="36" t="s">
        <v>250</v>
      </c>
    </row>
    <row r="66">
      <c r="A66" s="47">
        <v>64.0</v>
      </c>
      <c r="B66" s="84" t="s">
        <v>257</v>
      </c>
      <c r="C66" s="111" t="s">
        <v>156</v>
      </c>
      <c r="D66" s="45" t="s">
        <v>258</v>
      </c>
      <c r="F66" s="90" t="b">
        <v>0</v>
      </c>
      <c r="G66" s="90" t="b">
        <v>0</v>
      </c>
      <c r="H66" s="47" t="b">
        <v>0</v>
      </c>
      <c r="I66" s="90" t="b">
        <v>0</v>
      </c>
      <c r="J66" s="90" t="b">
        <v>0</v>
      </c>
      <c r="K66" s="90" t="b">
        <v>0</v>
      </c>
      <c r="L66" s="90" t="b">
        <v>0</v>
      </c>
      <c r="M66" s="90" t="b">
        <v>0</v>
      </c>
      <c r="N66" s="90" t="b">
        <v>0</v>
      </c>
      <c r="O66" s="90" t="b">
        <v>0</v>
      </c>
      <c r="P66" s="90" t="b">
        <v>0</v>
      </c>
      <c r="Q66" s="36">
        <f t="shared" si="1"/>
        <v>0</v>
      </c>
      <c r="R66" s="36">
        <f t="shared" si="2"/>
        <v>11</v>
      </c>
      <c r="S66" s="90"/>
      <c r="T66" s="92">
        <f t="shared" si="3"/>
        <v>93500</v>
      </c>
      <c r="U66" s="36" t="s">
        <v>250</v>
      </c>
    </row>
    <row r="67">
      <c r="A67" s="47">
        <v>65.0</v>
      </c>
      <c r="B67" s="37" t="s">
        <v>170</v>
      </c>
      <c r="C67" s="84" t="s">
        <v>171</v>
      </c>
      <c r="D67" s="47" t="s">
        <v>172</v>
      </c>
      <c r="E67" s="47" t="s">
        <v>32</v>
      </c>
      <c r="F67" s="90" t="b">
        <v>0</v>
      </c>
      <c r="G67" s="90" t="b">
        <v>0</v>
      </c>
      <c r="H67" s="90" t="b">
        <v>0</v>
      </c>
      <c r="I67" s="90" t="b">
        <v>0</v>
      </c>
      <c r="J67" s="90" t="b">
        <v>0</v>
      </c>
      <c r="K67" s="90" t="b">
        <v>0</v>
      </c>
      <c r="L67" s="90" t="b">
        <v>0</v>
      </c>
      <c r="M67" s="90" t="b">
        <v>0</v>
      </c>
      <c r="N67" s="90" t="b">
        <v>0</v>
      </c>
      <c r="O67" s="90" t="b">
        <v>0</v>
      </c>
      <c r="P67" s="90" t="b">
        <v>0</v>
      </c>
      <c r="Q67" s="36">
        <f t="shared" si="1"/>
        <v>0</v>
      </c>
      <c r="R67" s="36">
        <f t="shared" si="2"/>
        <v>11</v>
      </c>
      <c r="S67" s="90"/>
      <c r="T67" s="92">
        <f t="shared" si="3"/>
        <v>93500</v>
      </c>
      <c r="U67" s="36" t="s">
        <v>250</v>
      </c>
    </row>
    <row r="68">
      <c r="A68" s="47">
        <v>66.0</v>
      </c>
      <c r="B68" s="31" t="s">
        <v>173</v>
      </c>
      <c r="C68" s="85" t="s">
        <v>171</v>
      </c>
      <c r="D68" s="86" t="s">
        <v>174</v>
      </c>
      <c r="E68" s="87"/>
      <c r="F68" s="87" t="b">
        <v>0</v>
      </c>
      <c r="G68" s="87" t="b">
        <v>0</v>
      </c>
      <c r="H68" s="87" t="b">
        <v>0</v>
      </c>
      <c r="I68" s="87" t="b">
        <v>0</v>
      </c>
      <c r="J68" s="87" t="b">
        <v>0</v>
      </c>
      <c r="K68" s="87" t="b">
        <v>0</v>
      </c>
      <c r="L68" s="87" t="b">
        <v>0</v>
      </c>
      <c r="M68" s="87" t="b">
        <v>0</v>
      </c>
      <c r="N68" s="87" t="b">
        <v>0</v>
      </c>
      <c r="O68" s="87" t="b">
        <v>0</v>
      </c>
      <c r="P68" s="87" t="b">
        <v>0</v>
      </c>
      <c r="Q68" s="88">
        <f t="shared" si="1"/>
        <v>0</v>
      </c>
      <c r="R68" s="88">
        <f t="shared" si="2"/>
        <v>11</v>
      </c>
      <c r="S68" s="86" t="s">
        <v>17</v>
      </c>
      <c r="T68" s="92">
        <f t="shared" si="3"/>
        <v>93500</v>
      </c>
      <c r="U68" s="36" t="s">
        <v>17</v>
      </c>
    </row>
    <row r="69">
      <c r="A69" s="47">
        <v>67.0</v>
      </c>
      <c r="B69" s="37" t="s">
        <v>177</v>
      </c>
      <c r="C69" s="84" t="s">
        <v>171</v>
      </c>
      <c r="D69" s="47" t="s">
        <v>178</v>
      </c>
      <c r="E69" s="47" t="s">
        <v>150</v>
      </c>
      <c r="F69" s="47" t="b">
        <v>1</v>
      </c>
      <c r="G69" s="90" t="b">
        <v>0</v>
      </c>
      <c r="H69" s="90" t="b">
        <v>0</v>
      </c>
      <c r="I69" s="90" t="b">
        <v>0</v>
      </c>
      <c r="J69" s="90" t="b">
        <v>0</v>
      </c>
      <c r="K69" s="47" t="b">
        <v>1</v>
      </c>
      <c r="L69" s="90" t="b">
        <v>0</v>
      </c>
      <c r="M69" s="90" t="b">
        <v>0</v>
      </c>
      <c r="N69" s="90" t="b">
        <v>0</v>
      </c>
      <c r="O69" s="90" t="b">
        <v>0</v>
      </c>
      <c r="P69" s="47" t="b">
        <v>1</v>
      </c>
      <c r="Q69" s="36">
        <f t="shared" si="1"/>
        <v>3</v>
      </c>
      <c r="R69" s="36">
        <f t="shared" si="2"/>
        <v>8</v>
      </c>
      <c r="S69" s="106" t="s">
        <v>272</v>
      </c>
      <c r="T69" s="92">
        <f t="shared" si="3"/>
        <v>68000</v>
      </c>
      <c r="U69" s="36" t="s">
        <v>250</v>
      </c>
    </row>
    <row r="70">
      <c r="A70" s="47">
        <v>68.0</v>
      </c>
      <c r="B70" s="37" t="s">
        <v>179</v>
      </c>
      <c r="C70" s="84" t="s">
        <v>171</v>
      </c>
      <c r="D70" s="47" t="s">
        <v>180</v>
      </c>
      <c r="E70" s="90"/>
      <c r="F70" s="90" t="b">
        <v>0</v>
      </c>
      <c r="G70" s="90" t="b">
        <v>0</v>
      </c>
      <c r="H70" s="90" t="b">
        <v>0</v>
      </c>
      <c r="I70" s="90" t="b">
        <v>0</v>
      </c>
      <c r="J70" s="90" t="b">
        <v>0</v>
      </c>
      <c r="K70" s="90" t="b">
        <v>0</v>
      </c>
      <c r="L70" s="90" t="b">
        <v>0</v>
      </c>
      <c r="M70" s="90" t="b">
        <v>0</v>
      </c>
      <c r="N70" s="90" t="b">
        <v>0</v>
      </c>
      <c r="O70" s="90" t="b">
        <v>0</v>
      </c>
      <c r="P70" s="90" t="b">
        <v>0</v>
      </c>
      <c r="Q70" s="36">
        <f t="shared" si="1"/>
        <v>0</v>
      </c>
      <c r="R70" s="36">
        <f t="shared" si="2"/>
        <v>11</v>
      </c>
      <c r="S70" s="90"/>
      <c r="T70" s="92">
        <f t="shared" si="3"/>
        <v>93500</v>
      </c>
      <c r="U70" s="36" t="s">
        <v>250</v>
      </c>
    </row>
    <row r="71">
      <c r="A71" s="47">
        <v>69.0</v>
      </c>
      <c r="B71" s="37" t="s">
        <v>181</v>
      </c>
      <c r="C71" s="84" t="s">
        <v>171</v>
      </c>
      <c r="D71" s="47" t="s">
        <v>259</v>
      </c>
      <c r="E71" s="90"/>
      <c r="F71" s="90" t="b">
        <v>0</v>
      </c>
      <c r="G71" s="90" t="b">
        <v>0</v>
      </c>
      <c r="H71" s="90" t="b">
        <v>0</v>
      </c>
      <c r="I71" s="90" t="b">
        <v>0</v>
      </c>
      <c r="J71" s="90" t="b">
        <v>0</v>
      </c>
      <c r="K71" s="90" t="b">
        <v>0</v>
      </c>
      <c r="L71" s="90" t="b">
        <v>0</v>
      </c>
      <c r="M71" s="90" t="b">
        <v>0</v>
      </c>
      <c r="N71" s="90" t="b">
        <v>0</v>
      </c>
      <c r="O71" s="90" t="b">
        <v>0</v>
      </c>
      <c r="P71" s="90" t="b">
        <v>0</v>
      </c>
      <c r="Q71" s="36">
        <f t="shared" si="1"/>
        <v>0</v>
      </c>
      <c r="R71" s="36">
        <f t="shared" si="2"/>
        <v>11</v>
      </c>
      <c r="S71" s="90"/>
      <c r="T71" s="92">
        <f t="shared" si="3"/>
        <v>93500</v>
      </c>
      <c r="U71" s="36" t="s">
        <v>250</v>
      </c>
    </row>
    <row r="72">
      <c r="A72" s="47">
        <v>70.0</v>
      </c>
      <c r="B72" s="37" t="s">
        <v>183</v>
      </c>
      <c r="C72" s="84" t="s">
        <v>171</v>
      </c>
      <c r="D72" s="47" t="s">
        <v>184</v>
      </c>
      <c r="E72" s="90"/>
      <c r="F72" s="90" t="b">
        <v>0</v>
      </c>
      <c r="G72" s="90" t="b">
        <v>0</v>
      </c>
      <c r="H72" s="90" t="b">
        <v>0</v>
      </c>
      <c r="I72" s="90" t="b">
        <v>0</v>
      </c>
      <c r="J72" s="90" t="b">
        <v>0</v>
      </c>
      <c r="K72" s="90" t="b">
        <v>0</v>
      </c>
      <c r="L72" s="90" t="b">
        <v>0</v>
      </c>
      <c r="M72" s="90" t="b">
        <v>0</v>
      </c>
      <c r="N72" s="90" t="b">
        <v>0</v>
      </c>
      <c r="O72" s="90" t="b">
        <v>0</v>
      </c>
      <c r="P72" s="90" t="b">
        <v>0</v>
      </c>
      <c r="Q72" s="36">
        <f t="shared" si="1"/>
        <v>0</v>
      </c>
      <c r="R72" s="36">
        <f t="shared" si="2"/>
        <v>11</v>
      </c>
      <c r="S72" s="90"/>
      <c r="T72" s="92">
        <f t="shared" si="3"/>
        <v>93500</v>
      </c>
      <c r="U72" s="36" t="s">
        <v>250</v>
      </c>
    </row>
    <row r="73">
      <c r="A73" s="47">
        <v>71.0</v>
      </c>
      <c r="B73" s="37" t="s">
        <v>185</v>
      </c>
      <c r="C73" s="84" t="s">
        <v>171</v>
      </c>
      <c r="D73" s="47" t="s">
        <v>186</v>
      </c>
      <c r="E73" s="90"/>
      <c r="F73" s="90" t="b">
        <v>0</v>
      </c>
      <c r="G73" s="90" t="b">
        <v>0</v>
      </c>
      <c r="H73" s="90" t="b">
        <v>0</v>
      </c>
      <c r="I73" s="90" t="b">
        <v>0</v>
      </c>
      <c r="J73" s="90" t="b">
        <v>0</v>
      </c>
      <c r="K73" s="90" t="b">
        <v>0</v>
      </c>
      <c r="L73" s="90" t="b">
        <v>0</v>
      </c>
      <c r="M73" s="90" t="b">
        <v>0</v>
      </c>
      <c r="N73" s="90" t="b">
        <v>0</v>
      </c>
      <c r="O73" s="90" t="b">
        <v>0</v>
      </c>
      <c r="P73" s="90" t="b">
        <v>0</v>
      </c>
      <c r="Q73" s="36">
        <f t="shared" si="1"/>
        <v>0</v>
      </c>
      <c r="R73" s="36">
        <f t="shared" si="2"/>
        <v>11</v>
      </c>
      <c r="S73" s="90"/>
      <c r="T73" s="92">
        <f t="shared" si="3"/>
        <v>93500</v>
      </c>
      <c r="U73" s="36" t="s">
        <v>250</v>
      </c>
    </row>
    <row r="74">
      <c r="A74" s="47">
        <v>72.0</v>
      </c>
      <c r="B74" s="37" t="s">
        <v>187</v>
      </c>
      <c r="C74" s="84" t="s">
        <v>171</v>
      </c>
      <c r="D74" s="47" t="s">
        <v>188</v>
      </c>
      <c r="E74" s="90"/>
      <c r="F74" s="90" t="b">
        <v>0</v>
      </c>
      <c r="G74" s="90" t="b">
        <v>0</v>
      </c>
      <c r="H74" s="90" t="b">
        <v>0</v>
      </c>
      <c r="I74" s="90" t="b">
        <v>0</v>
      </c>
      <c r="J74" s="90" t="b">
        <v>0</v>
      </c>
      <c r="K74" s="90" t="b">
        <v>0</v>
      </c>
      <c r="L74" s="90" t="b">
        <v>0</v>
      </c>
      <c r="M74" s="90" t="b">
        <v>0</v>
      </c>
      <c r="N74" s="90" t="b">
        <v>0</v>
      </c>
      <c r="O74" s="90" t="b">
        <v>0</v>
      </c>
      <c r="P74" s="90" t="b">
        <v>0</v>
      </c>
      <c r="Q74" s="36">
        <f t="shared" si="1"/>
        <v>0</v>
      </c>
      <c r="R74" s="36">
        <f t="shared" si="2"/>
        <v>11</v>
      </c>
      <c r="S74" s="90"/>
      <c r="T74" s="92">
        <f t="shared" si="3"/>
        <v>93500</v>
      </c>
      <c r="U74" s="36" t="s">
        <v>250</v>
      </c>
    </row>
    <row r="75">
      <c r="A75" s="47">
        <v>73.0</v>
      </c>
      <c r="B75" s="46" t="s">
        <v>189</v>
      </c>
      <c r="C75" s="44" t="s">
        <v>171</v>
      </c>
      <c r="D75" s="47" t="s">
        <v>190</v>
      </c>
      <c r="E75" s="90"/>
      <c r="F75" s="90" t="b">
        <v>0</v>
      </c>
      <c r="G75" s="90" t="b">
        <v>0</v>
      </c>
      <c r="H75" s="90" t="b">
        <v>0</v>
      </c>
      <c r="I75" s="90" t="b">
        <v>0</v>
      </c>
      <c r="J75" s="90" t="b">
        <v>0</v>
      </c>
      <c r="K75" s="90" t="b">
        <v>0</v>
      </c>
      <c r="L75" s="90" t="b">
        <v>0</v>
      </c>
      <c r="M75" s="90" t="b">
        <v>0</v>
      </c>
      <c r="N75" s="90" t="b">
        <v>0</v>
      </c>
      <c r="O75" s="90" t="b">
        <v>0</v>
      </c>
      <c r="P75" s="90" t="b">
        <v>0</v>
      </c>
      <c r="Q75" s="36">
        <f t="shared" si="1"/>
        <v>0</v>
      </c>
      <c r="R75" s="36">
        <f t="shared" si="2"/>
        <v>11</v>
      </c>
      <c r="S75" s="90"/>
      <c r="T75" s="92">
        <f t="shared" si="3"/>
        <v>93500</v>
      </c>
      <c r="U75" s="36" t="s">
        <v>250</v>
      </c>
    </row>
    <row r="76">
      <c r="A76" s="47">
        <v>74.0</v>
      </c>
      <c r="B76" s="37" t="s">
        <v>191</v>
      </c>
      <c r="C76" s="84" t="s">
        <v>192</v>
      </c>
      <c r="D76" s="47" t="s">
        <v>193</v>
      </c>
      <c r="E76" s="90"/>
      <c r="F76" s="90" t="b">
        <v>0</v>
      </c>
      <c r="G76" s="90" t="b">
        <v>0</v>
      </c>
      <c r="H76" s="90" t="b">
        <v>0</v>
      </c>
      <c r="I76" s="90" t="b">
        <v>0</v>
      </c>
      <c r="J76" s="90" t="b">
        <v>0</v>
      </c>
      <c r="K76" s="90" t="b">
        <v>0</v>
      </c>
      <c r="L76" s="90" t="b">
        <v>0</v>
      </c>
      <c r="M76" s="90" t="b">
        <v>0</v>
      </c>
      <c r="N76" s="90" t="b">
        <v>0</v>
      </c>
      <c r="O76" s="90" t="b">
        <v>0</v>
      </c>
      <c r="P76" s="90" t="b">
        <v>0</v>
      </c>
      <c r="Q76" s="36">
        <f t="shared" si="1"/>
        <v>0</v>
      </c>
      <c r="R76" s="36">
        <f t="shared" si="2"/>
        <v>11</v>
      </c>
      <c r="S76" s="90"/>
      <c r="T76" s="92">
        <f t="shared" si="3"/>
        <v>93500</v>
      </c>
      <c r="U76" s="36" t="s">
        <v>250</v>
      </c>
    </row>
    <row r="77">
      <c r="A77" s="47">
        <v>75.0</v>
      </c>
      <c r="B77" s="31" t="s">
        <v>194</v>
      </c>
      <c r="C77" s="85" t="s">
        <v>192</v>
      </c>
      <c r="D77" s="86" t="s">
        <v>195</v>
      </c>
      <c r="E77" s="86" t="s">
        <v>32</v>
      </c>
      <c r="F77" s="87" t="b">
        <v>0</v>
      </c>
      <c r="G77" s="87" t="b">
        <v>0</v>
      </c>
      <c r="H77" s="87" t="b">
        <v>0</v>
      </c>
      <c r="I77" s="87" t="b">
        <v>0</v>
      </c>
      <c r="J77" s="87" t="b">
        <v>0</v>
      </c>
      <c r="K77" s="87" t="b">
        <v>0</v>
      </c>
      <c r="L77" s="87" t="b">
        <v>0</v>
      </c>
      <c r="M77" s="87" t="b">
        <v>0</v>
      </c>
      <c r="N77" s="87" t="b">
        <v>0</v>
      </c>
      <c r="O77" s="87" t="b">
        <v>0</v>
      </c>
      <c r="P77" s="87" t="b">
        <v>0</v>
      </c>
      <c r="Q77" s="88">
        <f t="shared" si="1"/>
        <v>0</v>
      </c>
      <c r="R77" s="88">
        <f t="shared" si="2"/>
        <v>11</v>
      </c>
      <c r="S77" s="86" t="s">
        <v>17</v>
      </c>
      <c r="T77" s="92">
        <f t="shared" si="3"/>
        <v>93500</v>
      </c>
      <c r="U77" s="36" t="s">
        <v>17</v>
      </c>
    </row>
    <row r="78">
      <c r="A78" s="47">
        <v>76.0</v>
      </c>
      <c r="B78" s="37" t="s">
        <v>196</v>
      </c>
      <c r="C78" s="84" t="s">
        <v>192</v>
      </c>
      <c r="D78" s="47" t="s">
        <v>197</v>
      </c>
      <c r="E78" s="90"/>
      <c r="F78" s="90" t="b">
        <v>0</v>
      </c>
      <c r="G78" s="90" t="b">
        <v>0</v>
      </c>
      <c r="H78" s="90" t="b">
        <v>0</v>
      </c>
      <c r="I78" s="90" t="b">
        <v>0</v>
      </c>
      <c r="J78" s="90" t="b">
        <v>0</v>
      </c>
      <c r="K78" s="90" t="b">
        <v>0</v>
      </c>
      <c r="L78" s="90" t="b">
        <v>0</v>
      </c>
      <c r="M78" s="90" t="b">
        <v>0</v>
      </c>
      <c r="N78" s="90" t="b">
        <v>0</v>
      </c>
      <c r="O78" s="90" t="b">
        <v>0</v>
      </c>
      <c r="P78" s="90" t="b">
        <v>0</v>
      </c>
      <c r="Q78" s="36">
        <f t="shared" si="1"/>
        <v>0</v>
      </c>
      <c r="R78" s="36">
        <f t="shared" si="2"/>
        <v>11</v>
      </c>
      <c r="S78" s="90"/>
      <c r="T78" s="92">
        <f t="shared" si="3"/>
        <v>93500</v>
      </c>
      <c r="U78" s="36" t="s">
        <v>250</v>
      </c>
    </row>
    <row r="79">
      <c r="A79" s="47">
        <v>77.0</v>
      </c>
      <c r="B79" s="31" t="s">
        <v>198</v>
      </c>
      <c r="C79" s="85" t="s">
        <v>192</v>
      </c>
      <c r="D79" s="86" t="s">
        <v>199</v>
      </c>
      <c r="E79" s="87"/>
      <c r="F79" s="87" t="b">
        <v>0</v>
      </c>
      <c r="G79" s="87" t="b">
        <v>0</v>
      </c>
      <c r="H79" s="87" t="b">
        <v>0</v>
      </c>
      <c r="I79" s="87" t="b">
        <v>0</v>
      </c>
      <c r="J79" s="87" t="b">
        <v>0</v>
      </c>
      <c r="K79" s="87" t="b">
        <v>0</v>
      </c>
      <c r="L79" s="87" t="b">
        <v>0</v>
      </c>
      <c r="M79" s="87" t="b">
        <v>0</v>
      </c>
      <c r="N79" s="87" t="b">
        <v>0</v>
      </c>
      <c r="O79" s="87" t="b">
        <v>0</v>
      </c>
      <c r="P79" s="87" t="b">
        <v>0</v>
      </c>
      <c r="Q79" s="88">
        <f t="shared" si="1"/>
        <v>0</v>
      </c>
      <c r="R79" s="88">
        <f t="shared" si="2"/>
        <v>11</v>
      </c>
      <c r="S79" s="86" t="s">
        <v>17</v>
      </c>
      <c r="T79" s="92">
        <f t="shared" si="3"/>
        <v>93500</v>
      </c>
      <c r="U79" s="36" t="s">
        <v>17</v>
      </c>
    </row>
    <row r="80">
      <c r="A80" s="47">
        <v>78.0</v>
      </c>
      <c r="B80" s="37" t="s">
        <v>200</v>
      </c>
      <c r="C80" s="84" t="s">
        <v>201</v>
      </c>
      <c r="D80" s="47" t="s">
        <v>202</v>
      </c>
      <c r="E80" s="90"/>
      <c r="F80" s="90" t="b">
        <v>0</v>
      </c>
      <c r="G80" s="90" t="b">
        <v>0</v>
      </c>
      <c r="H80" s="90" t="b">
        <v>0</v>
      </c>
      <c r="I80" s="90" t="b">
        <v>0</v>
      </c>
      <c r="J80" s="90" t="b">
        <v>0</v>
      </c>
      <c r="K80" s="90" t="b">
        <v>0</v>
      </c>
      <c r="L80" s="90" t="b">
        <v>0</v>
      </c>
      <c r="M80" s="90" t="b">
        <v>0</v>
      </c>
      <c r="N80" s="90" t="b">
        <v>0</v>
      </c>
      <c r="O80" s="90" t="b">
        <v>0</v>
      </c>
      <c r="P80" s="90" t="b">
        <v>0</v>
      </c>
      <c r="Q80" s="36">
        <f t="shared" si="1"/>
        <v>0</v>
      </c>
      <c r="R80" s="36">
        <f t="shared" si="2"/>
        <v>11</v>
      </c>
      <c r="S80" s="90"/>
      <c r="T80" s="92">
        <f t="shared" si="3"/>
        <v>93500</v>
      </c>
      <c r="U80" s="36" t="s">
        <v>250</v>
      </c>
    </row>
    <row r="81">
      <c r="A81" s="47">
        <v>79.0</v>
      </c>
      <c r="B81" s="37" t="s">
        <v>203</v>
      </c>
      <c r="C81" s="84" t="s">
        <v>201</v>
      </c>
      <c r="D81" s="47" t="s">
        <v>204</v>
      </c>
      <c r="E81" s="90"/>
      <c r="F81" s="90" t="b">
        <v>0</v>
      </c>
      <c r="G81" s="90" t="b">
        <v>0</v>
      </c>
      <c r="H81" s="90" t="b">
        <v>0</v>
      </c>
      <c r="I81" s="90" t="b">
        <v>0</v>
      </c>
      <c r="J81" s="90" t="b">
        <v>0</v>
      </c>
      <c r="K81" s="90" t="b">
        <v>0</v>
      </c>
      <c r="L81" s="90" t="b">
        <v>0</v>
      </c>
      <c r="M81" s="90" t="b">
        <v>0</v>
      </c>
      <c r="N81" s="90" t="b">
        <v>0</v>
      </c>
      <c r="O81" s="90" t="b">
        <v>0</v>
      </c>
      <c r="P81" s="90" t="b">
        <v>0</v>
      </c>
      <c r="Q81" s="36">
        <f t="shared" si="1"/>
        <v>0</v>
      </c>
      <c r="R81" s="36">
        <f t="shared" si="2"/>
        <v>11</v>
      </c>
      <c r="S81" s="90"/>
      <c r="T81" s="92">
        <f t="shared" si="3"/>
        <v>93500</v>
      </c>
      <c r="U81" s="36" t="s">
        <v>274</v>
      </c>
    </row>
    <row r="82">
      <c r="A82" s="47">
        <v>80.0</v>
      </c>
      <c r="B82" s="31" t="s">
        <v>207</v>
      </c>
      <c r="C82" s="85" t="s">
        <v>201</v>
      </c>
      <c r="D82" s="86" t="s">
        <v>208</v>
      </c>
      <c r="E82" s="87"/>
      <c r="F82" s="87" t="b">
        <v>0</v>
      </c>
      <c r="G82" s="87" t="b">
        <v>0</v>
      </c>
      <c r="H82" s="87" t="b">
        <v>0</v>
      </c>
      <c r="I82" s="87" t="b">
        <v>0</v>
      </c>
      <c r="J82" s="87" t="b">
        <v>0</v>
      </c>
      <c r="K82" s="87" t="b">
        <v>0</v>
      </c>
      <c r="L82" s="87" t="b">
        <v>0</v>
      </c>
      <c r="M82" s="87" t="b">
        <v>0</v>
      </c>
      <c r="N82" s="87" t="b">
        <v>0</v>
      </c>
      <c r="O82" s="87" t="b">
        <v>0</v>
      </c>
      <c r="P82" s="87" t="b">
        <v>0</v>
      </c>
      <c r="Q82" s="88">
        <f t="shared" si="1"/>
        <v>0</v>
      </c>
      <c r="R82" s="88">
        <f t="shared" si="2"/>
        <v>11</v>
      </c>
      <c r="S82" s="86" t="s">
        <v>17</v>
      </c>
      <c r="T82" s="92">
        <f t="shared" si="3"/>
        <v>93500</v>
      </c>
      <c r="U82" s="36" t="s">
        <v>17</v>
      </c>
    </row>
    <row r="83">
      <c r="A83" s="47">
        <v>81.0</v>
      </c>
      <c r="B83" s="31" t="s">
        <v>209</v>
      </c>
      <c r="C83" s="85" t="s">
        <v>210</v>
      </c>
      <c r="D83" s="86" t="s">
        <v>211</v>
      </c>
      <c r="E83" s="87"/>
      <c r="F83" s="87" t="b">
        <v>0</v>
      </c>
      <c r="G83" s="87" t="b">
        <v>0</v>
      </c>
      <c r="H83" s="87" t="b">
        <v>0</v>
      </c>
      <c r="I83" s="87" t="b">
        <v>0</v>
      </c>
      <c r="J83" s="87" t="b">
        <v>0</v>
      </c>
      <c r="K83" s="87" t="b">
        <v>0</v>
      </c>
      <c r="L83" s="87" t="b">
        <v>0</v>
      </c>
      <c r="M83" s="87" t="b">
        <v>0</v>
      </c>
      <c r="N83" s="87" t="b">
        <v>0</v>
      </c>
      <c r="O83" s="87" t="b">
        <v>0</v>
      </c>
      <c r="P83" s="87" t="b">
        <v>0</v>
      </c>
      <c r="Q83" s="88">
        <f t="shared" si="1"/>
        <v>0</v>
      </c>
      <c r="R83" s="88">
        <f t="shared" si="2"/>
        <v>11</v>
      </c>
      <c r="S83" s="86" t="s">
        <v>17</v>
      </c>
      <c r="T83" s="92">
        <f t="shared" si="3"/>
        <v>93500</v>
      </c>
      <c r="U83" s="36" t="s">
        <v>17</v>
      </c>
    </row>
    <row r="84">
      <c r="A84" s="47">
        <v>83.0</v>
      </c>
      <c r="B84" s="37" t="s">
        <v>214</v>
      </c>
      <c r="C84" s="84" t="s">
        <v>215</v>
      </c>
      <c r="D84" s="47" t="s">
        <v>216</v>
      </c>
      <c r="E84" s="90"/>
      <c r="F84" s="90" t="b">
        <v>0</v>
      </c>
      <c r="G84" s="90" t="b">
        <v>0</v>
      </c>
      <c r="H84" s="90" t="b">
        <v>0</v>
      </c>
      <c r="I84" s="90" t="b">
        <v>0</v>
      </c>
      <c r="J84" s="90" t="b">
        <v>0</v>
      </c>
      <c r="K84" s="90" t="b">
        <v>0</v>
      </c>
      <c r="L84" s="90" t="b">
        <v>0</v>
      </c>
      <c r="M84" s="90" t="b">
        <v>0</v>
      </c>
      <c r="N84" s="90" t="b">
        <v>0</v>
      </c>
      <c r="O84" s="90" t="b">
        <v>0</v>
      </c>
      <c r="P84" s="90" t="b">
        <v>0</v>
      </c>
      <c r="Q84" s="36">
        <f t="shared" si="1"/>
        <v>0</v>
      </c>
      <c r="R84" s="36">
        <f t="shared" si="2"/>
        <v>11</v>
      </c>
      <c r="S84" s="90"/>
      <c r="T84" s="92">
        <f t="shared" si="3"/>
        <v>93500</v>
      </c>
      <c r="U84" s="36" t="s">
        <v>250</v>
      </c>
    </row>
    <row r="85">
      <c r="A85" s="47">
        <v>84.0</v>
      </c>
      <c r="B85" s="31" t="s">
        <v>217</v>
      </c>
      <c r="C85" s="85" t="s">
        <v>215</v>
      </c>
      <c r="D85" s="86" t="s">
        <v>218</v>
      </c>
      <c r="E85" s="87"/>
      <c r="F85" s="87" t="b">
        <v>0</v>
      </c>
      <c r="G85" s="87" t="b">
        <v>0</v>
      </c>
      <c r="H85" s="87" t="b">
        <v>0</v>
      </c>
      <c r="I85" s="87" t="b">
        <v>0</v>
      </c>
      <c r="J85" s="87" t="b">
        <v>0</v>
      </c>
      <c r="K85" s="87" t="b">
        <v>0</v>
      </c>
      <c r="L85" s="87" t="b">
        <v>0</v>
      </c>
      <c r="M85" s="87" t="b">
        <v>0</v>
      </c>
      <c r="N85" s="87" t="b">
        <v>0</v>
      </c>
      <c r="O85" s="87" t="b">
        <v>0</v>
      </c>
      <c r="P85" s="87" t="b">
        <v>0</v>
      </c>
      <c r="Q85" s="88">
        <f t="shared" si="1"/>
        <v>0</v>
      </c>
      <c r="R85" s="88">
        <f t="shared" si="2"/>
        <v>11</v>
      </c>
      <c r="S85" s="86" t="s">
        <v>17</v>
      </c>
      <c r="T85" s="92">
        <f t="shared" si="3"/>
        <v>93500</v>
      </c>
      <c r="U85" s="36" t="s">
        <v>17</v>
      </c>
    </row>
    <row r="86">
      <c r="A86" s="47">
        <v>85.0</v>
      </c>
      <c r="B86" s="37" t="s">
        <v>219</v>
      </c>
      <c r="C86" s="84" t="s">
        <v>215</v>
      </c>
      <c r="D86" s="47" t="s">
        <v>220</v>
      </c>
      <c r="E86" s="90"/>
      <c r="F86" s="90" t="b">
        <v>0</v>
      </c>
      <c r="G86" s="90" t="b">
        <v>0</v>
      </c>
      <c r="H86" s="90" t="b">
        <v>0</v>
      </c>
      <c r="I86" s="90" t="b">
        <v>0</v>
      </c>
      <c r="J86" s="90" t="b">
        <v>0</v>
      </c>
      <c r="K86" s="90" t="b">
        <v>0</v>
      </c>
      <c r="L86" s="90" t="b">
        <v>0</v>
      </c>
      <c r="M86" s="90" t="b">
        <v>0</v>
      </c>
      <c r="N86" s="90" t="b">
        <v>0</v>
      </c>
      <c r="O86" s="90" t="b">
        <v>0</v>
      </c>
      <c r="P86" s="90" t="b">
        <v>0</v>
      </c>
      <c r="Q86" s="36">
        <f t="shared" si="1"/>
        <v>0</v>
      </c>
      <c r="R86" s="36">
        <f t="shared" si="2"/>
        <v>11</v>
      </c>
      <c r="S86" s="90"/>
      <c r="T86" s="92">
        <f t="shared" si="3"/>
        <v>93500</v>
      </c>
      <c r="U86" s="36" t="s">
        <v>250</v>
      </c>
    </row>
    <row r="87">
      <c r="A87" s="47">
        <v>86.0</v>
      </c>
      <c r="B87" s="31" t="s">
        <v>221</v>
      </c>
      <c r="C87" s="85" t="s">
        <v>222</v>
      </c>
      <c r="D87" s="86" t="s">
        <v>223</v>
      </c>
      <c r="E87" s="87"/>
      <c r="F87" s="87" t="b">
        <v>0</v>
      </c>
      <c r="G87" s="87" t="b">
        <v>0</v>
      </c>
      <c r="H87" s="87" t="b">
        <v>0</v>
      </c>
      <c r="I87" s="87" t="b">
        <v>0</v>
      </c>
      <c r="J87" s="87" t="b">
        <v>0</v>
      </c>
      <c r="K87" s="87" t="b">
        <v>0</v>
      </c>
      <c r="L87" s="87" t="b">
        <v>0</v>
      </c>
      <c r="M87" s="87" t="b">
        <v>0</v>
      </c>
      <c r="N87" s="87" t="b">
        <v>0</v>
      </c>
      <c r="O87" s="87" t="b">
        <v>0</v>
      </c>
      <c r="P87" s="87" t="b">
        <v>0</v>
      </c>
      <c r="Q87" s="88">
        <f t="shared" si="1"/>
        <v>0</v>
      </c>
      <c r="R87" s="88">
        <f t="shared" si="2"/>
        <v>11</v>
      </c>
      <c r="S87" s="86" t="s">
        <v>17</v>
      </c>
      <c r="T87" s="92">
        <f t="shared" si="3"/>
        <v>93500</v>
      </c>
      <c r="U87" s="36" t="s">
        <v>17</v>
      </c>
    </row>
    <row r="88">
      <c r="A88" s="47">
        <v>87.0</v>
      </c>
      <c r="B88" s="37" t="s">
        <v>224</v>
      </c>
      <c r="C88" s="84" t="s">
        <v>222</v>
      </c>
      <c r="D88" s="47" t="s">
        <v>260</v>
      </c>
      <c r="E88" s="90"/>
      <c r="F88" s="90" t="b">
        <v>0</v>
      </c>
      <c r="G88" s="90" t="b">
        <v>0</v>
      </c>
      <c r="H88" s="90" t="b">
        <v>0</v>
      </c>
      <c r="I88" s="90" t="b">
        <v>0</v>
      </c>
      <c r="J88" s="90" t="b">
        <v>0</v>
      </c>
      <c r="K88" s="90" t="b">
        <v>0</v>
      </c>
      <c r="L88" s="90" t="b">
        <v>0</v>
      </c>
      <c r="M88" s="90" t="b">
        <v>0</v>
      </c>
      <c r="N88" s="90" t="b">
        <v>0</v>
      </c>
      <c r="O88" s="90" t="b">
        <v>0</v>
      </c>
      <c r="P88" s="90" t="b">
        <v>0</v>
      </c>
      <c r="Q88" s="36">
        <f t="shared" si="1"/>
        <v>0</v>
      </c>
      <c r="R88" s="36">
        <f t="shared" si="2"/>
        <v>11</v>
      </c>
      <c r="S88" s="90"/>
      <c r="T88" s="92">
        <f t="shared" si="3"/>
        <v>93500</v>
      </c>
      <c r="U88" s="36" t="s">
        <v>250</v>
      </c>
    </row>
    <row r="89">
      <c r="A89" s="47">
        <v>88.0</v>
      </c>
      <c r="B89" s="37" t="s">
        <v>226</v>
      </c>
      <c r="C89" s="84" t="s">
        <v>227</v>
      </c>
      <c r="D89" s="47" t="s">
        <v>228</v>
      </c>
      <c r="E89" s="90"/>
      <c r="F89" s="90" t="b">
        <v>0</v>
      </c>
      <c r="G89" s="90" t="b">
        <v>0</v>
      </c>
      <c r="H89" s="90" t="b">
        <v>0</v>
      </c>
      <c r="I89" s="90" t="b">
        <v>0</v>
      </c>
      <c r="J89" s="90" t="b">
        <v>0</v>
      </c>
      <c r="K89" s="90" t="b">
        <v>0</v>
      </c>
      <c r="L89" s="90" t="b">
        <v>0</v>
      </c>
      <c r="M89" s="90" t="b">
        <v>0</v>
      </c>
      <c r="N89" s="90" t="b">
        <v>0</v>
      </c>
      <c r="O89" s="90" t="b">
        <v>0</v>
      </c>
      <c r="P89" s="90" t="b">
        <v>0</v>
      </c>
      <c r="Q89" s="36">
        <f t="shared" si="1"/>
        <v>0</v>
      </c>
      <c r="R89" s="36">
        <f t="shared" si="2"/>
        <v>11</v>
      </c>
      <c r="S89" s="90"/>
      <c r="T89" s="92">
        <f t="shared" si="3"/>
        <v>93500</v>
      </c>
      <c r="U89" s="36" t="s">
        <v>250</v>
      </c>
    </row>
    <row r="90">
      <c r="A90" s="47">
        <v>89.0</v>
      </c>
      <c r="B90" s="31" t="s">
        <v>229</v>
      </c>
      <c r="C90" s="85" t="s">
        <v>227</v>
      </c>
      <c r="D90" s="86" t="s">
        <v>230</v>
      </c>
      <c r="E90" s="87"/>
      <c r="F90" s="87" t="b">
        <v>0</v>
      </c>
      <c r="G90" s="87" t="b">
        <v>0</v>
      </c>
      <c r="H90" s="87" t="b">
        <v>0</v>
      </c>
      <c r="I90" s="87" t="b">
        <v>0</v>
      </c>
      <c r="J90" s="87" t="b">
        <v>0</v>
      </c>
      <c r="K90" s="87" t="b">
        <v>0</v>
      </c>
      <c r="L90" s="87" t="b">
        <v>0</v>
      </c>
      <c r="M90" s="87" t="b">
        <v>0</v>
      </c>
      <c r="N90" s="87" t="b">
        <v>0</v>
      </c>
      <c r="O90" s="87" t="b">
        <v>0</v>
      </c>
      <c r="P90" s="87" t="b">
        <v>0</v>
      </c>
      <c r="Q90" s="88">
        <f t="shared" si="1"/>
        <v>0</v>
      </c>
      <c r="R90" s="88">
        <f t="shared" si="2"/>
        <v>11</v>
      </c>
      <c r="S90" s="86" t="s">
        <v>17</v>
      </c>
      <c r="T90" s="92">
        <f t="shared" si="3"/>
        <v>93500</v>
      </c>
      <c r="U90" s="36" t="s">
        <v>17</v>
      </c>
    </row>
    <row r="91">
      <c r="A91" s="47">
        <v>90.0</v>
      </c>
      <c r="B91" s="37" t="s">
        <v>231</v>
      </c>
      <c r="C91" s="84" t="s">
        <v>227</v>
      </c>
      <c r="D91" s="47" t="s">
        <v>232</v>
      </c>
      <c r="E91" s="90"/>
      <c r="F91" s="90" t="b">
        <v>0</v>
      </c>
      <c r="G91" s="90" t="b">
        <v>0</v>
      </c>
      <c r="H91" s="90" t="b">
        <v>0</v>
      </c>
      <c r="I91" s="90" t="b">
        <v>0</v>
      </c>
      <c r="J91" s="90" t="b">
        <v>0</v>
      </c>
      <c r="K91" s="90" t="b">
        <v>0</v>
      </c>
      <c r="L91" s="90" t="b">
        <v>0</v>
      </c>
      <c r="M91" s="90" t="b">
        <v>0</v>
      </c>
      <c r="N91" s="90" t="b">
        <v>0</v>
      </c>
      <c r="O91" s="90" t="b">
        <v>0</v>
      </c>
      <c r="P91" s="90" t="b">
        <v>0</v>
      </c>
      <c r="Q91" s="36">
        <f t="shared" si="1"/>
        <v>0</v>
      </c>
      <c r="R91" s="36">
        <f t="shared" si="2"/>
        <v>11</v>
      </c>
      <c r="S91" s="90"/>
      <c r="T91" s="92">
        <f t="shared" si="3"/>
        <v>93500</v>
      </c>
      <c r="U91" s="36" t="s">
        <v>250</v>
      </c>
    </row>
    <row r="92">
      <c r="A92" s="47">
        <v>91.0</v>
      </c>
      <c r="B92" s="37" t="s">
        <v>233</v>
      </c>
      <c r="C92" s="84" t="s">
        <v>227</v>
      </c>
      <c r="D92" s="47" t="s">
        <v>234</v>
      </c>
      <c r="E92" s="90"/>
      <c r="F92" s="90" t="b">
        <v>0</v>
      </c>
      <c r="G92" s="90" t="b">
        <v>0</v>
      </c>
      <c r="H92" s="90" t="b">
        <v>0</v>
      </c>
      <c r="I92" s="90" t="b">
        <v>0</v>
      </c>
      <c r="J92" s="90" t="b">
        <v>0</v>
      </c>
      <c r="K92" s="90" t="b">
        <v>0</v>
      </c>
      <c r="L92" s="90" t="b">
        <v>0</v>
      </c>
      <c r="M92" s="90" t="b">
        <v>0</v>
      </c>
      <c r="N92" s="90" t="b">
        <v>0</v>
      </c>
      <c r="O92" s="90" t="b">
        <v>0</v>
      </c>
      <c r="P92" s="90" t="b">
        <v>0</v>
      </c>
      <c r="Q92" s="36">
        <f t="shared" si="1"/>
        <v>0</v>
      </c>
      <c r="R92" s="36">
        <f t="shared" si="2"/>
        <v>11</v>
      </c>
      <c r="S92" s="90"/>
      <c r="T92" s="92">
        <f t="shared" si="3"/>
        <v>93500</v>
      </c>
      <c r="U92" s="36" t="s">
        <v>250</v>
      </c>
    </row>
    <row r="93">
      <c r="A93" s="47">
        <v>92.0</v>
      </c>
      <c r="B93" s="37" t="s">
        <v>235</v>
      </c>
      <c r="C93" s="84" t="s">
        <v>227</v>
      </c>
      <c r="D93" s="47" t="s">
        <v>236</v>
      </c>
      <c r="E93" s="90"/>
      <c r="F93" s="90" t="b">
        <v>0</v>
      </c>
      <c r="G93" s="90" t="b">
        <v>0</v>
      </c>
      <c r="H93" s="90" t="b">
        <v>0</v>
      </c>
      <c r="I93" s="90" t="b">
        <v>0</v>
      </c>
      <c r="J93" s="90" t="b">
        <v>0</v>
      </c>
      <c r="K93" s="90" t="b">
        <v>0</v>
      </c>
      <c r="L93" s="90" t="b">
        <v>0</v>
      </c>
      <c r="M93" s="90" t="b">
        <v>0</v>
      </c>
      <c r="N93" s="90" t="b">
        <v>0</v>
      </c>
      <c r="O93" s="90" t="b">
        <v>0</v>
      </c>
      <c r="P93" s="90" t="b">
        <v>0</v>
      </c>
      <c r="Q93" s="36">
        <f t="shared" si="1"/>
        <v>0</v>
      </c>
      <c r="R93" s="36">
        <f t="shared" si="2"/>
        <v>11</v>
      </c>
      <c r="S93" s="90"/>
      <c r="T93" s="92">
        <f t="shared" si="3"/>
        <v>93500</v>
      </c>
      <c r="U93" s="36" t="s">
        <v>250</v>
      </c>
    </row>
    <row r="94">
      <c r="T94" s="112">
        <f>SUM(T6:T93)</f>
        <v>8202500</v>
      </c>
    </row>
  </sheetData>
  <mergeCells count="13">
    <mergeCell ref="F4:P4"/>
    <mergeCell ref="Q4:Q5"/>
    <mergeCell ref="R4:R5"/>
    <mergeCell ref="S4:S5"/>
    <mergeCell ref="U4:U5"/>
    <mergeCell ref="A1:T1"/>
    <mergeCell ref="A2:D2"/>
    <mergeCell ref="A4:A5"/>
    <mergeCell ref="B4:B5"/>
    <mergeCell ref="C4:C5"/>
    <mergeCell ref="D4:D5"/>
    <mergeCell ref="E4:E5"/>
    <mergeCell ref="T4:T5"/>
  </mergeCells>
  <dataValidations>
    <dataValidation type="list" allowBlank="1" showErrorMessage="1" sqref="U6:U93">
      <formula1>"Lunas,Belum Lunas,Anak Guru"</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9.0"/>
    <col customWidth="1" min="3" max="3" width="5.13"/>
    <col customWidth="1" min="4" max="4" width="26.25"/>
    <col customWidth="1" min="5" max="5" width="9.63"/>
    <col customWidth="1" min="6" max="6" width="2.5"/>
    <col customWidth="1" min="7" max="7" width="4.38"/>
    <col customWidth="1" min="8" max="8" width="9.0"/>
    <col customWidth="1" min="9" max="9" width="5.13"/>
    <col customWidth="1" min="10" max="10" width="30.0"/>
    <col customWidth="1" min="11" max="11" width="9.75"/>
    <col customWidth="1" min="12" max="12" width="3.0"/>
    <col customWidth="1" min="13" max="13" width="5.38"/>
    <col customWidth="1" min="14" max="14" width="9.13"/>
    <col customWidth="1" min="15" max="15" width="5.13"/>
    <col customWidth="1" min="16" max="16" width="26.13"/>
    <col customWidth="1" min="17" max="17" width="9.63"/>
  </cols>
  <sheetData>
    <row r="1">
      <c r="A1" s="113" t="s">
        <v>275</v>
      </c>
    </row>
    <row r="2">
      <c r="A2" s="114"/>
      <c r="G2" s="114"/>
      <c r="M2" s="114"/>
    </row>
    <row r="3">
      <c r="A3" s="115" t="s">
        <v>276</v>
      </c>
      <c r="B3" s="84" t="s">
        <v>4</v>
      </c>
      <c r="C3" s="84" t="s">
        <v>5</v>
      </c>
      <c r="D3" s="84" t="s">
        <v>277</v>
      </c>
      <c r="E3" s="84" t="s">
        <v>278</v>
      </c>
      <c r="F3" s="116"/>
      <c r="G3" s="115" t="s">
        <v>276</v>
      </c>
      <c r="H3" s="84" t="s">
        <v>4</v>
      </c>
      <c r="I3" s="84" t="s">
        <v>5</v>
      </c>
      <c r="J3" s="84" t="s">
        <v>277</v>
      </c>
      <c r="K3" s="84" t="s">
        <v>278</v>
      </c>
      <c r="L3" s="116"/>
      <c r="M3" s="115" t="s">
        <v>279</v>
      </c>
      <c r="N3" s="84" t="s">
        <v>4</v>
      </c>
      <c r="O3" s="84" t="s">
        <v>5</v>
      </c>
      <c r="P3" s="84" t="s">
        <v>277</v>
      </c>
      <c r="Q3" s="84" t="s">
        <v>278</v>
      </c>
      <c r="R3" s="116"/>
      <c r="S3" s="116"/>
      <c r="T3" s="116"/>
      <c r="U3" s="116"/>
      <c r="V3" s="116"/>
      <c r="W3" s="116"/>
      <c r="X3" s="116"/>
      <c r="Y3" s="116"/>
      <c r="Z3" s="116"/>
      <c r="AA3" s="116"/>
      <c r="AB3" s="116"/>
      <c r="AC3" s="116"/>
      <c r="AD3" s="116"/>
      <c r="AE3" s="116"/>
      <c r="AF3" s="116"/>
      <c r="AG3" s="116"/>
      <c r="AH3" s="116"/>
    </row>
    <row r="4">
      <c r="A4" s="115" t="s">
        <v>280</v>
      </c>
      <c r="B4" s="84" t="s">
        <v>13</v>
      </c>
      <c r="C4" s="84" t="s">
        <v>14</v>
      </c>
      <c r="D4" s="32" t="s">
        <v>15</v>
      </c>
      <c r="E4" s="47" t="s">
        <v>17</v>
      </c>
      <c r="G4" s="115" t="s">
        <v>280</v>
      </c>
      <c r="H4" s="84" t="str">
        <f t="shared" ref="H4:H15" si="1">CONCATENATE(24,G4,I4,IF(K4="Anak Santri","AS","AG"))</f>
        <v>24011BAS</v>
      </c>
      <c r="I4" s="84" t="s">
        <v>30</v>
      </c>
      <c r="J4" s="47" t="s">
        <v>31</v>
      </c>
      <c r="K4" s="47" t="s">
        <v>281</v>
      </c>
      <c r="M4" s="115" t="s">
        <v>280</v>
      </c>
      <c r="N4" s="84" t="str">
        <f t="shared" ref="N4:N11" si="2">CONCATENATE(24,M4,O4,IF(Q4="Anak Santri","AS","AG"))</f>
        <v>24011CAG</v>
      </c>
      <c r="O4" s="85" t="s">
        <v>55</v>
      </c>
      <c r="P4" s="86" t="s">
        <v>56</v>
      </c>
      <c r="Q4" s="47" t="s">
        <v>17</v>
      </c>
    </row>
    <row r="5">
      <c r="A5" s="115" t="s">
        <v>282</v>
      </c>
      <c r="B5" s="84" t="s">
        <v>18</v>
      </c>
      <c r="C5" s="84" t="s">
        <v>14</v>
      </c>
      <c r="D5" s="47" t="s">
        <v>19</v>
      </c>
      <c r="E5" s="47" t="s">
        <v>281</v>
      </c>
      <c r="G5" s="115" t="s">
        <v>282</v>
      </c>
      <c r="H5" s="84" t="str">
        <f t="shared" si="1"/>
        <v>24021BAG</v>
      </c>
      <c r="I5" s="85" t="s">
        <v>30</v>
      </c>
      <c r="J5" s="86" t="s">
        <v>34</v>
      </c>
      <c r="K5" s="47" t="s">
        <v>17</v>
      </c>
      <c r="M5" s="115" t="s">
        <v>282</v>
      </c>
      <c r="N5" s="84" t="str">
        <f t="shared" si="2"/>
        <v>24021CAG</v>
      </c>
      <c r="O5" s="85" t="s">
        <v>55</v>
      </c>
      <c r="P5" s="86" t="s">
        <v>58</v>
      </c>
      <c r="Q5" s="47" t="s">
        <v>17</v>
      </c>
    </row>
    <row r="6">
      <c r="A6" s="115" t="s">
        <v>283</v>
      </c>
      <c r="B6" s="84" t="s">
        <v>21</v>
      </c>
      <c r="C6" s="84" t="s">
        <v>14</v>
      </c>
      <c r="D6" s="47" t="s">
        <v>22</v>
      </c>
      <c r="E6" s="47" t="s">
        <v>281</v>
      </c>
      <c r="G6" s="115" t="s">
        <v>283</v>
      </c>
      <c r="H6" s="84" t="str">
        <f t="shared" si="1"/>
        <v>24031BAS</v>
      </c>
      <c r="I6" s="84" t="s">
        <v>30</v>
      </c>
      <c r="J6" s="47" t="s">
        <v>36</v>
      </c>
      <c r="K6" s="47" t="s">
        <v>281</v>
      </c>
      <c r="M6" s="115" t="s">
        <v>283</v>
      </c>
      <c r="N6" s="84" t="str">
        <f t="shared" si="2"/>
        <v>24031CAG</v>
      </c>
      <c r="O6" s="85" t="s">
        <v>55</v>
      </c>
      <c r="P6" s="86" t="s">
        <v>252</v>
      </c>
      <c r="Q6" s="47" t="s">
        <v>17</v>
      </c>
    </row>
    <row r="7">
      <c r="A7" s="115" t="s">
        <v>284</v>
      </c>
      <c r="B7" s="84" t="s">
        <v>23</v>
      </c>
      <c r="C7" s="96" t="s">
        <v>14</v>
      </c>
      <c r="D7" s="97" t="s">
        <v>24</v>
      </c>
      <c r="E7" s="47" t="s">
        <v>281</v>
      </c>
      <c r="G7" s="115" t="s">
        <v>284</v>
      </c>
      <c r="H7" s="84" t="str">
        <f t="shared" si="1"/>
        <v>24041BAS</v>
      </c>
      <c r="I7" s="84" t="s">
        <v>30</v>
      </c>
      <c r="J7" s="47" t="s">
        <v>38</v>
      </c>
      <c r="K7" s="47" t="s">
        <v>281</v>
      </c>
      <c r="M7" s="115" t="s">
        <v>284</v>
      </c>
      <c r="N7" s="84" t="str">
        <f t="shared" si="2"/>
        <v>24041CAS</v>
      </c>
      <c r="O7" s="84" t="s">
        <v>55</v>
      </c>
      <c r="P7" s="47" t="s">
        <v>62</v>
      </c>
      <c r="Q7" s="47" t="s">
        <v>281</v>
      </c>
    </row>
    <row r="8">
      <c r="A8" s="115" t="s">
        <v>285</v>
      </c>
      <c r="B8" s="84" t="s">
        <v>25</v>
      </c>
      <c r="C8" s="84" t="s">
        <v>14</v>
      </c>
      <c r="D8" s="29" t="s">
        <v>26</v>
      </c>
      <c r="E8" s="47" t="s">
        <v>281</v>
      </c>
      <c r="G8" s="115" t="s">
        <v>285</v>
      </c>
      <c r="H8" s="84" t="str">
        <f t="shared" si="1"/>
        <v>24051BAS</v>
      </c>
      <c r="I8" s="84" t="s">
        <v>30</v>
      </c>
      <c r="J8" s="47" t="s">
        <v>40</v>
      </c>
      <c r="K8" s="47" t="s">
        <v>281</v>
      </c>
      <c r="M8" s="115" t="s">
        <v>285</v>
      </c>
      <c r="N8" s="84" t="str">
        <f t="shared" si="2"/>
        <v>24051CAS</v>
      </c>
      <c r="O8" s="84" t="s">
        <v>55</v>
      </c>
      <c r="P8" s="47" t="s">
        <v>65</v>
      </c>
      <c r="Q8" s="47" t="s">
        <v>281</v>
      </c>
    </row>
    <row r="9">
      <c r="A9" s="117" t="s">
        <v>286</v>
      </c>
      <c r="B9" s="84" t="s">
        <v>27</v>
      </c>
      <c r="C9" s="85" t="s">
        <v>14</v>
      </c>
      <c r="D9" s="86" t="s">
        <v>28</v>
      </c>
      <c r="E9" s="47" t="s">
        <v>17</v>
      </c>
      <c r="G9" s="115" t="s">
        <v>286</v>
      </c>
      <c r="H9" s="84" t="str">
        <f t="shared" si="1"/>
        <v>24061BAS</v>
      </c>
      <c r="I9" s="84" t="s">
        <v>30</v>
      </c>
      <c r="J9" s="47" t="s">
        <v>43</v>
      </c>
      <c r="K9" s="47" t="s">
        <v>281</v>
      </c>
      <c r="M9" s="115" t="s">
        <v>286</v>
      </c>
      <c r="N9" s="84" t="str">
        <f t="shared" si="2"/>
        <v>24061CAS</v>
      </c>
      <c r="O9" s="84" t="s">
        <v>55</v>
      </c>
      <c r="P9" s="47" t="s">
        <v>67</v>
      </c>
      <c r="Q9" s="47" t="s">
        <v>281</v>
      </c>
    </row>
    <row r="10">
      <c r="A10" s="114"/>
      <c r="G10" s="115" t="s">
        <v>287</v>
      </c>
      <c r="H10" s="84" t="str">
        <f t="shared" si="1"/>
        <v>24071BAS</v>
      </c>
      <c r="I10" s="96" t="s">
        <v>30</v>
      </c>
      <c r="J10" s="97" t="s">
        <v>45</v>
      </c>
      <c r="K10" s="97" t="s">
        <v>281</v>
      </c>
      <c r="M10" s="115" t="s">
        <v>287</v>
      </c>
      <c r="N10" s="84" t="str">
        <f t="shared" si="2"/>
        <v>24071CAS</v>
      </c>
      <c r="O10" s="84" t="s">
        <v>55</v>
      </c>
      <c r="P10" s="47" t="s">
        <v>69</v>
      </c>
      <c r="Q10" s="47" t="s">
        <v>281</v>
      </c>
    </row>
    <row r="11">
      <c r="A11" s="114"/>
      <c r="G11" s="115" t="s">
        <v>288</v>
      </c>
      <c r="H11" s="84" t="str">
        <f t="shared" si="1"/>
        <v>24081BAG</v>
      </c>
      <c r="I11" s="85" t="s">
        <v>30</v>
      </c>
      <c r="J11" s="86" t="s">
        <v>47</v>
      </c>
      <c r="K11" s="47" t="s">
        <v>17</v>
      </c>
      <c r="M11" s="117" t="s">
        <v>288</v>
      </c>
      <c r="N11" s="84" t="str">
        <f t="shared" si="2"/>
        <v>24081CAS</v>
      </c>
      <c r="O11" s="45" t="s">
        <v>55</v>
      </c>
      <c r="P11" s="45" t="s">
        <v>289</v>
      </c>
      <c r="Q11" s="45" t="s">
        <v>290</v>
      </c>
    </row>
    <row r="12">
      <c r="A12" s="114"/>
      <c r="G12" s="115" t="s">
        <v>291</v>
      </c>
      <c r="H12" s="84" t="str">
        <f t="shared" si="1"/>
        <v>24091BAG</v>
      </c>
      <c r="I12" s="85" t="s">
        <v>30</v>
      </c>
      <c r="J12" s="86" t="s">
        <v>49</v>
      </c>
      <c r="K12" s="47" t="s">
        <v>17</v>
      </c>
      <c r="M12" s="114"/>
    </row>
    <row r="13">
      <c r="A13" s="114"/>
      <c r="G13" s="115" t="s">
        <v>292</v>
      </c>
      <c r="H13" s="84" t="str">
        <f t="shared" si="1"/>
        <v>24101BAG</v>
      </c>
      <c r="I13" s="85" t="s">
        <v>30</v>
      </c>
      <c r="J13" s="86" t="s">
        <v>51</v>
      </c>
      <c r="K13" s="47" t="s">
        <v>17</v>
      </c>
      <c r="M13" s="114"/>
    </row>
    <row r="14">
      <c r="A14" s="114"/>
      <c r="G14" s="115" t="s">
        <v>293</v>
      </c>
      <c r="H14" s="84" t="str">
        <f t="shared" si="1"/>
        <v>24111BAS</v>
      </c>
      <c r="I14" s="84" t="s">
        <v>30</v>
      </c>
      <c r="J14" s="47" t="s">
        <v>53</v>
      </c>
      <c r="K14" s="47" t="s">
        <v>281</v>
      </c>
      <c r="M14" s="114"/>
    </row>
    <row r="15">
      <c r="A15" s="114"/>
      <c r="G15" s="115" t="s">
        <v>294</v>
      </c>
      <c r="H15" s="84" t="str">
        <f t="shared" si="1"/>
        <v>24121BAS</v>
      </c>
      <c r="I15" s="84" t="s">
        <v>30</v>
      </c>
      <c r="J15" s="47" t="s">
        <v>251</v>
      </c>
      <c r="K15" s="47" t="s">
        <v>281</v>
      </c>
      <c r="M15" s="114"/>
    </row>
    <row r="16">
      <c r="A16" s="114"/>
      <c r="G16" s="114"/>
      <c r="M16" s="114"/>
    </row>
    <row r="17">
      <c r="A17" s="118" t="s">
        <v>276</v>
      </c>
      <c r="B17" s="36" t="s">
        <v>4</v>
      </c>
      <c r="C17" s="36" t="s">
        <v>5</v>
      </c>
      <c r="D17" s="36" t="s">
        <v>277</v>
      </c>
      <c r="E17" s="84" t="s">
        <v>278</v>
      </c>
      <c r="F17" s="69"/>
      <c r="G17" s="118" t="s">
        <v>276</v>
      </c>
      <c r="H17" s="36" t="s">
        <v>4</v>
      </c>
      <c r="I17" s="36" t="s">
        <v>5</v>
      </c>
      <c r="J17" s="36" t="s">
        <v>277</v>
      </c>
      <c r="K17" s="84" t="s">
        <v>278</v>
      </c>
      <c r="L17" s="69"/>
      <c r="M17" s="118" t="s">
        <v>279</v>
      </c>
      <c r="N17" s="36" t="s">
        <v>4</v>
      </c>
      <c r="O17" s="36" t="s">
        <v>5</v>
      </c>
      <c r="P17" s="36" t="s">
        <v>277</v>
      </c>
      <c r="Q17" s="84" t="s">
        <v>278</v>
      </c>
    </row>
    <row r="18">
      <c r="A18" s="119" t="s">
        <v>280</v>
      </c>
      <c r="B18" s="84" t="str">
        <f t="shared" ref="B18:B24" si="3">CONCATENATE(24,A18,C18,IF(E18="Anak Santri","AS","AG"))</f>
        <v>24012AAS</v>
      </c>
      <c r="C18" s="84" t="s">
        <v>71</v>
      </c>
      <c r="D18" s="47" t="s">
        <v>72</v>
      </c>
      <c r="E18" s="47" t="s">
        <v>281</v>
      </c>
      <c r="G18" s="119" t="s">
        <v>280</v>
      </c>
      <c r="H18" s="84" t="str">
        <f t="shared" ref="H18:H24" si="4">CONCATENATE(24,G18,I18,IF(K18="Anak Santri","AS","AG"))</f>
        <v>24012BAS</v>
      </c>
      <c r="I18" s="84" t="s">
        <v>84</v>
      </c>
      <c r="J18" s="47" t="s">
        <v>85</v>
      </c>
      <c r="K18" s="47" t="s">
        <v>281</v>
      </c>
      <c r="M18" s="119" t="s">
        <v>280</v>
      </c>
      <c r="N18" s="84" t="str">
        <f t="shared" ref="N18:N21" si="5">CONCATENATE(24,M18,O18,IF(Q18="Anak Santri","AS","AG"))</f>
        <v>24012CAS</v>
      </c>
      <c r="O18" s="84" t="s">
        <v>101</v>
      </c>
      <c r="P18" s="95" t="s">
        <v>102</v>
      </c>
      <c r="Q18" s="47" t="s">
        <v>281</v>
      </c>
    </row>
    <row r="19">
      <c r="A19" s="119" t="s">
        <v>282</v>
      </c>
      <c r="B19" s="84" t="str">
        <f t="shared" si="3"/>
        <v>24022AAG</v>
      </c>
      <c r="C19" s="85" t="s">
        <v>71</v>
      </c>
      <c r="D19" s="86" t="s">
        <v>74</v>
      </c>
      <c r="E19" s="47" t="s">
        <v>17</v>
      </c>
      <c r="G19" s="119" t="s">
        <v>282</v>
      </c>
      <c r="H19" s="84" t="str">
        <f t="shared" si="4"/>
        <v>24022BAS</v>
      </c>
      <c r="I19" s="84" t="s">
        <v>84</v>
      </c>
      <c r="J19" s="47" t="s">
        <v>87</v>
      </c>
      <c r="K19" s="47" t="s">
        <v>281</v>
      </c>
      <c r="M19" s="119" t="s">
        <v>282</v>
      </c>
      <c r="N19" s="84" t="str">
        <f t="shared" si="5"/>
        <v>24022CAS</v>
      </c>
      <c r="O19" s="84" t="s">
        <v>101</v>
      </c>
      <c r="P19" s="47" t="s">
        <v>105</v>
      </c>
      <c r="Q19" s="47" t="s">
        <v>281</v>
      </c>
    </row>
    <row r="20">
      <c r="A20" s="119" t="s">
        <v>283</v>
      </c>
      <c r="B20" s="84" t="str">
        <f t="shared" si="3"/>
        <v>24032AAG</v>
      </c>
      <c r="C20" s="85" t="s">
        <v>71</v>
      </c>
      <c r="D20" s="86" t="s">
        <v>76</v>
      </c>
      <c r="E20" s="47" t="s">
        <v>17</v>
      </c>
      <c r="G20" s="119" t="s">
        <v>283</v>
      </c>
      <c r="H20" s="84" t="str">
        <f t="shared" si="4"/>
        <v>24032BAG</v>
      </c>
      <c r="I20" s="85" t="s">
        <v>84</v>
      </c>
      <c r="J20" s="86" t="s">
        <v>90</v>
      </c>
      <c r="K20" s="47" t="s">
        <v>17</v>
      </c>
      <c r="M20" s="119" t="s">
        <v>283</v>
      </c>
      <c r="N20" s="84" t="str">
        <f t="shared" si="5"/>
        <v>24032CAS</v>
      </c>
      <c r="O20" s="84" t="s">
        <v>101</v>
      </c>
      <c r="P20" s="47" t="s">
        <v>108</v>
      </c>
      <c r="Q20" s="47" t="s">
        <v>281</v>
      </c>
    </row>
    <row r="21">
      <c r="A21" s="119" t="s">
        <v>284</v>
      </c>
      <c r="B21" s="84" t="str">
        <f t="shared" si="3"/>
        <v>24042AAS</v>
      </c>
      <c r="C21" s="84" t="s">
        <v>71</v>
      </c>
      <c r="D21" s="47" t="s">
        <v>78</v>
      </c>
      <c r="E21" s="47" t="s">
        <v>281</v>
      </c>
      <c r="G21" s="119" t="s">
        <v>284</v>
      </c>
      <c r="H21" s="84" t="str">
        <f t="shared" si="4"/>
        <v>24042BAS</v>
      </c>
      <c r="I21" s="84" t="s">
        <v>84</v>
      </c>
      <c r="J21" s="47" t="s">
        <v>92</v>
      </c>
      <c r="K21" s="47" t="s">
        <v>281</v>
      </c>
      <c r="M21" s="119" t="s">
        <v>284</v>
      </c>
      <c r="N21" s="84" t="str">
        <f t="shared" si="5"/>
        <v>24042CAG</v>
      </c>
      <c r="O21" s="85" t="s">
        <v>101</v>
      </c>
      <c r="P21" s="86" t="s">
        <v>241</v>
      </c>
      <c r="Q21" s="47" t="s">
        <v>17</v>
      </c>
    </row>
    <row r="22">
      <c r="A22" s="119" t="s">
        <v>285</v>
      </c>
      <c r="B22" s="84" t="str">
        <f t="shared" si="3"/>
        <v>24052AAS</v>
      </c>
      <c r="C22" s="84" t="s">
        <v>71</v>
      </c>
      <c r="D22" s="47" t="s">
        <v>80</v>
      </c>
      <c r="E22" s="47" t="s">
        <v>281</v>
      </c>
      <c r="G22" s="119" t="s">
        <v>285</v>
      </c>
      <c r="H22" s="84" t="str">
        <f t="shared" si="4"/>
        <v>24052BAS</v>
      </c>
      <c r="I22" s="84" t="s">
        <v>84</v>
      </c>
      <c r="J22" s="47" t="s">
        <v>254</v>
      </c>
      <c r="K22" s="47" t="s">
        <v>281</v>
      </c>
      <c r="M22" s="114"/>
    </row>
    <row r="23">
      <c r="A23" s="119" t="s">
        <v>286</v>
      </c>
      <c r="B23" s="96" t="str">
        <f t="shared" si="3"/>
        <v>24062AAS</v>
      </c>
      <c r="C23" s="96" t="s">
        <v>71</v>
      </c>
      <c r="D23" s="97" t="s">
        <v>82</v>
      </c>
      <c r="E23" s="97" t="s">
        <v>281</v>
      </c>
      <c r="G23" s="119" t="s">
        <v>286</v>
      </c>
      <c r="H23" s="84" t="str">
        <f t="shared" si="4"/>
        <v>24062BAS</v>
      </c>
      <c r="I23" s="84" t="s">
        <v>84</v>
      </c>
      <c r="J23" s="47" t="s">
        <v>97</v>
      </c>
      <c r="K23" s="47" t="s">
        <v>281</v>
      </c>
      <c r="M23" s="114"/>
    </row>
    <row r="24">
      <c r="A24" s="119" t="s">
        <v>287</v>
      </c>
      <c r="B24" s="84" t="str">
        <f t="shared" si="3"/>
        <v>24072AAS</v>
      </c>
      <c r="C24" s="111" t="s">
        <v>71</v>
      </c>
      <c r="D24" s="45" t="s">
        <v>270</v>
      </c>
      <c r="E24" s="45" t="s">
        <v>281</v>
      </c>
      <c r="G24" s="119" t="s">
        <v>287</v>
      </c>
      <c r="H24" s="84" t="str">
        <f t="shared" si="4"/>
        <v>24072BAG</v>
      </c>
      <c r="I24" s="85" t="s">
        <v>84</v>
      </c>
      <c r="J24" s="86" t="s">
        <v>99</v>
      </c>
      <c r="K24" s="47" t="s">
        <v>17</v>
      </c>
      <c r="M24" s="114"/>
    </row>
    <row r="25">
      <c r="A25" s="114"/>
      <c r="G25" s="114"/>
      <c r="M25" s="114"/>
    </row>
    <row r="26">
      <c r="F26" s="69"/>
      <c r="G26" s="118" t="s">
        <v>276</v>
      </c>
      <c r="H26" s="36" t="s">
        <v>4</v>
      </c>
      <c r="I26" s="36" t="s">
        <v>5</v>
      </c>
      <c r="J26" s="36" t="s">
        <v>277</v>
      </c>
      <c r="K26" s="84" t="s">
        <v>278</v>
      </c>
      <c r="L26" s="69"/>
      <c r="M26" s="118" t="s">
        <v>279</v>
      </c>
      <c r="N26" s="36" t="s">
        <v>4</v>
      </c>
      <c r="O26" s="36" t="s">
        <v>5</v>
      </c>
      <c r="P26" s="36" t="s">
        <v>277</v>
      </c>
      <c r="Q26" s="84" t="s">
        <v>278</v>
      </c>
    </row>
    <row r="27">
      <c r="A27" s="118" t="s">
        <v>276</v>
      </c>
      <c r="B27" s="36" t="s">
        <v>4</v>
      </c>
      <c r="C27" s="36" t="s">
        <v>5</v>
      </c>
      <c r="D27" s="36" t="s">
        <v>277</v>
      </c>
      <c r="E27" s="84" t="s">
        <v>278</v>
      </c>
      <c r="G27" s="119" t="s">
        <v>280</v>
      </c>
      <c r="H27" s="84" t="str">
        <f t="shared" ref="H27:H33" si="6">CONCATENATE(24,G27,I27,IF(K27="Anak Santri","AS","AG"))</f>
        <v>24013BAS</v>
      </c>
      <c r="I27" s="84" t="s">
        <v>124</v>
      </c>
      <c r="J27" s="47" t="s">
        <v>125</v>
      </c>
      <c r="K27" s="47" t="s">
        <v>281</v>
      </c>
      <c r="M27" s="119" t="s">
        <v>280</v>
      </c>
      <c r="N27" s="84" t="str">
        <f t="shared" ref="N27:N30" si="7">CONCATENATE(24,M27,O27,IF(Q27="Anak Santri","AS","AG"))</f>
        <v>24013CAS</v>
      </c>
      <c r="O27" s="84" t="s">
        <v>139</v>
      </c>
      <c r="P27" s="47" t="s">
        <v>140</v>
      </c>
      <c r="Q27" s="47" t="s">
        <v>281</v>
      </c>
    </row>
    <row r="28">
      <c r="A28" s="119" t="s">
        <v>280</v>
      </c>
      <c r="B28" s="84" t="str">
        <f t="shared" ref="B28:B32" si="8">CONCATENATE(24,A28,C28,IF(E28="Anak Santri","AS","AG"))</f>
        <v>24013AAS</v>
      </c>
      <c r="C28" s="84" t="s">
        <v>113</v>
      </c>
      <c r="D28" s="47" t="s">
        <v>114</v>
      </c>
      <c r="E28" s="47" t="s">
        <v>281</v>
      </c>
      <c r="G28" s="119" t="s">
        <v>282</v>
      </c>
      <c r="H28" s="84" t="str">
        <f t="shared" si="6"/>
        <v>24023BAS</v>
      </c>
      <c r="I28" s="84" t="s">
        <v>124</v>
      </c>
      <c r="J28" s="47" t="s">
        <v>127</v>
      </c>
      <c r="K28" s="47" t="s">
        <v>281</v>
      </c>
      <c r="M28" s="119" t="s">
        <v>282</v>
      </c>
      <c r="N28" s="84" t="str">
        <f t="shared" si="7"/>
        <v>24023CAS</v>
      </c>
      <c r="O28" s="84" t="s">
        <v>139</v>
      </c>
      <c r="P28" s="47" t="s">
        <v>142</v>
      </c>
      <c r="Q28" s="47" t="s">
        <v>281</v>
      </c>
    </row>
    <row r="29">
      <c r="A29" s="119" t="s">
        <v>282</v>
      </c>
      <c r="B29" s="84" t="str">
        <f t="shared" si="8"/>
        <v>24023AAS</v>
      </c>
      <c r="C29" s="84" t="s">
        <v>113</v>
      </c>
      <c r="D29" s="47" t="s">
        <v>116</v>
      </c>
      <c r="E29" s="47" t="s">
        <v>281</v>
      </c>
      <c r="G29" s="119" t="s">
        <v>283</v>
      </c>
      <c r="H29" s="96" t="str">
        <f t="shared" si="6"/>
        <v>24033BAS</v>
      </c>
      <c r="I29" s="96" t="s">
        <v>124</v>
      </c>
      <c r="J29" s="97" t="s">
        <v>129</v>
      </c>
      <c r="K29" s="97" t="s">
        <v>281</v>
      </c>
      <c r="M29" s="119" t="s">
        <v>283</v>
      </c>
      <c r="N29" s="84" t="str">
        <f t="shared" si="7"/>
        <v>24033CAS</v>
      </c>
      <c r="O29" s="84" t="s">
        <v>139</v>
      </c>
      <c r="P29" s="47" t="s">
        <v>144</v>
      </c>
      <c r="Q29" s="47" t="s">
        <v>281</v>
      </c>
    </row>
    <row r="30">
      <c r="A30" s="119" t="s">
        <v>283</v>
      </c>
      <c r="B30" s="84" t="str">
        <f t="shared" si="8"/>
        <v>24033AAS</v>
      </c>
      <c r="C30" s="84" t="s">
        <v>113</v>
      </c>
      <c r="D30" s="47" t="s">
        <v>118</v>
      </c>
      <c r="E30" s="47" t="s">
        <v>281</v>
      </c>
      <c r="G30" s="119" t="s">
        <v>284</v>
      </c>
      <c r="H30" s="84" t="str">
        <f t="shared" si="6"/>
        <v>24043BAS</v>
      </c>
      <c r="I30" s="84" t="s">
        <v>124</v>
      </c>
      <c r="J30" s="47" t="s">
        <v>131</v>
      </c>
      <c r="K30" s="47" t="s">
        <v>281</v>
      </c>
      <c r="M30" s="119" t="s">
        <v>284</v>
      </c>
      <c r="N30" s="84" t="str">
        <f t="shared" si="7"/>
        <v>24043CAS</v>
      </c>
      <c r="O30" s="84" t="s">
        <v>139</v>
      </c>
      <c r="P30" s="47" t="s">
        <v>146</v>
      </c>
      <c r="Q30" s="47" t="s">
        <v>281</v>
      </c>
    </row>
    <row r="31">
      <c r="A31" s="119" t="s">
        <v>284</v>
      </c>
      <c r="B31" s="84" t="str">
        <f t="shared" si="8"/>
        <v>24043AAG</v>
      </c>
      <c r="C31" s="85" t="s">
        <v>113</v>
      </c>
      <c r="D31" s="86" t="s">
        <v>120</v>
      </c>
      <c r="E31" s="47" t="s">
        <v>17</v>
      </c>
      <c r="G31" s="119" t="s">
        <v>285</v>
      </c>
      <c r="H31" s="84" t="str">
        <f t="shared" si="6"/>
        <v>24053BAG</v>
      </c>
      <c r="I31" s="85" t="s">
        <v>124</v>
      </c>
      <c r="J31" s="86" t="s">
        <v>133</v>
      </c>
      <c r="K31" s="47" t="s">
        <v>17</v>
      </c>
      <c r="M31" s="114"/>
    </row>
    <row r="32">
      <c r="A32" s="119" t="s">
        <v>285</v>
      </c>
      <c r="B32" s="84" t="str">
        <f t="shared" si="8"/>
        <v>24053AAS</v>
      </c>
      <c r="C32" s="84" t="s">
        <v>113</v>
      </c>
      <c r="D32" s="47" t="s">
        <v>122</v>
      </c>
      <c r="E32" s="47" t="s">
        <v>281</v>
      </c>
      <c r="G32" s="119" t="s">
        <v>286</v>
      </c>
      <c r="H32" s="84" t="str">
        <f t="shared" si="6"/>
        <v>24063BAG</v>
      </c>
      <c r="I32" s="85" t="s">
        <v>124</v>
      </c>
      <c r="J32" s="86" t="s">
        <v>135</v>
      </c>
      <c r="K32" s="47" t="s">
        <v>17</v>
      </c>
      <c r="M32" s="114"/>
    </row>
    <row r="33">
      <c r="A33" s="113"/>
      <c r="G33" s="119" t="s">
        <v>287</v>
      </c>
      <c r="H33" s="84" t="str">
        <f t="shared" si="6"/>
        <v>24073BAS</v>
      </c>
      <c r="I33" s="84" t="s">
        <v>124</v>
      </c>
      <c r="J33" s="47" t="s">
        <v>137</v>
      </c>
      <c r="K33" s="47" t="s">
        <v>281</v>
      </c>
      <c r="M33" s="114"/>
    </row>
    <row r="34">
      <c r="A34" s="113"/>
      <c r="G34" s="114"/>
      <c r="M34" s="114"/>
    </row>
    <row r="35">
      <c r="F35" s="69"/>
      <c r="G35" s="118" t="s">
        <v>276</v>
      </c>
      <c r="H35" s="36" t="s">
        <v>4</v>
      </c>
      <c r="I35" s="36" t="s">
        <v>5</v>
      </c>
      <c r="J35" s="36" t="s">
        <v>277</v>
      </c>
      <c r="K35" s="84" t="s">
        <v>278</v>
      </c>
      <c r="L35" s="69"/>
      <c r="M35" s="118" t="s">
        <v>279</v>
      </c>
      <c r="N35" s="36" t="s">
        <v>4</v>
      </c>
      <c r="O35" s="36" t="s">
        <v>5</v>
      </c>
      <c r="P35" s="36" t="s">
        <v>277</v>
      </c>
      <c r="Q35" s="84" t="s">
        <v>278</v>
      </c>
    </row>
    <row r="36">
      <c r="A36" s="118" t="s">
        <v>276</v>
      </c>
      <c r="B36" s="36" t="s">
        <v>4</v>
      </c>
      <c r="C36" s="36" t="s">
        <v>5</v>
      </c>
      <c r="D36" s="36" t="s">
        <v>277</v>
      </c>
      <c r="E36" s="84" t="s">
        <v>278</v>
      </c>
      <c r="G36" s="119" t="s">
        <v>280</v>
      </c>
      <c r="H36" s="84" t="str">
        <f t="shared" ref="H36:H43" si="9">CONCATENATE(24,G36,I36,IF(K36="Anak Santri","AS","AG"))</f>
        <v>24014BAS</v>
      </c>
      <c r="I36" s="84" t="s">
        <v>156</v>
      </c>
      <c r="J36" s="47" t="s">
        <v>157</v>
      </c>
      <c r="K36" s="47" t="s">
        <v>281</v>
      </c>
      <c r="M36" s="119" t="s">
        <v>280</v>
      </c>
      <c r="N36" s="84" t="str">
        <f t="shared" ref="N36:N45" si="10">CONCATENATE(24,M36,O36,IF(Q36="Anak Santri","AS","AG"))</f>
        <v>24014CAS</v>
      </c>
      <c r="O36" s="84" t="s">
        <v>171</v>
      </c>
      <c r="P36" s="47" t="s">
        <v>172</v>
      </c>
      <c r="Q36" s="47" t="s">
        <v>281</v>
      </c>
    </row>
    <row r="37">
      <c r="A37" s="119" t="s">
        <v>280</v>
      </c>
      <c r="B37" s="84" t="str">
        <f t="shared" ref="B37:B39" si="11">CONCATENATE(24,A37,C37,IF(E37="Anak Santri","AS","AG"))</f>
        <v>24014AAS</v>
      </c>
      <c r="C37" s="84" t="s">
        <v>148</v>
      </c>
      <c r="D37" s="47" t="s">
        <v>149</v>
      </c>
      <c r="E37" s="47" t="s">
        <v>281</v>
      </c>
      <c r="G37" s="119" t="s">
        <v>282</v>
      </c>
      <c r="H37" s="84" t="str">
        <f t="shared" si="9"/>
        <v>24024BAG</v>
      </c>
      <c r="I37" s="85" t="s">
        <v>156</v>
      </c>
      <c r="J37" s="86" t="s">
        <v>159</v>
      </c>
      <c r="K37" s="47" t="s">
        <v>17</v>
      </c>
      <c r="M37" s="119" t="s">
        <v>282</v>
      </c>
      <c r="N37" s="84" t="str">
        <f t="shared" si="10"/>
        <v>24024CAG</v>
      </c>
      <c r="O37" s="85" t="s">
        <v>171</v>
      </c>
      <c r="P37" s="86" t="s">
        <v>174</v>
      </c>
      <c r="Q37" s="47" t="s">
        <v>17</v>
      </c>
    </row>
    <row r="38">
      <c r="A38" s="119" t="s">
        <v>282</v>
      </c>
      <c r="B38" s="84" t="str">
        <f t="shared" si="11"/>
        <v>24024AAG</v>
      </c>
      <c r="C38" s="85" t="s">
        <v>148</v>
      </c>
      <c r="D38" s="86" t="s">
        <v>242</v>
      </c>
      <c r="E38" s="47" t="s">
        <v>17</v>
      </c>
      <c r="G38" s="119" t="s">
        <v>283</v>
      </c>
      <c r="H38" s="84" t="str">
        <f t="shared" si="9"/>
        <v>24034BAS</v>
      </c>
      <c r="I38" s="84" t="s">
        <v>156</v>
      </c>
      <c r="J38" s="47" t="s">
        <v>161</v>
      </c>
      <c r="K38" s="47" t="s">
        <v>281</v>
      </c>
      <c r="M38" s="119" t="s">
        <v>283</v>
      </c>
      <c r="N38" s="84" t="str">
        <f t="shared" si="10"/>
        <v>24034CAS</v>
      </c>
      <c r="O38" s="96" t="s">
        <v>171</v>
      </c>
      <c r="P38" s="97" t="s">
        <v>176</v>
      </c>
      <c r="Q38" s="47" t="s">
        <v>281</v>
      </c>
    </row>
    <row r="39">
      <c r="A39" s="115" t="s">
        <v>283</v>
      </c>
      <c r="B39" s="84" t="str">
        <f t="shared" si="11"/>
        <v>24034AAS</v>
      </c>
      <c r="C39" s="96" t="s">
        <v>148</v>
      </c>
      <c r="D39" s="97" t="s">
        <v>255</v>
      </c>
      <c r="E39" s="47" t="s">
        <v>281</v>
      </c>
      <c r="G39" s="119" t="s">
        <v>284</v>
      </c>
      <c r="H39" s="84" t="str">
        <f t="shared" si="9"/>
        <v>24044BAS</v>
      </c>
      <c r="I39" s="84" t="s">
        <v>156</v>
      </c>
      <c r="J39" s="47" t="s">
        <v>163</v>
      </c>
      <c r="K39" s="47" t="s">
        <v>281</v>
      </c>
      <c r="M39" s="119" t="s">
        <v>284</v>
      </c>
      <c r="N39" s="84" t="str">
        <f t="shared" si="10"/>
        <v>24044CAS</v>
      </c>
      <c r="O39" s="84" t="s">
        <v>171</v>
      </c>
      <c r="P39" s="47" t="s">
        <v>178</v>
      </c>
      <c r="Q39" s="47" t="s">
        <v>281</v>
      </c>
    </row>
    <row r="40">
      <c r="A40" s="113"/>
      <c r="G40" s="119" t="s">
        <v>285</v>
      </c>
      <c r="H40" s="84" t="str">
        <f t="shared" si="9"/>
        <v>24054BAS</v>
      </c>
      <c r="I40" s="84" t="s">
        <v>156</v>
      </c>
      <c r="J40" s="47" t="s">
        <v>165</v>
      </c>
      <c r="K40" s="47" t="s">
        <v>281</v>
      </c>
      <c r="M40" s="119" t="s">
        <v>285</v>
      </c>
      <c r="N40" s="84" t="str">
        <f t="shared" si="10"/>
        <v>24054CAS</v>
      </c>
      <c r="O40" s="84" t="s">
        <v>171</v>
      </c>
      <c r="P40" s="47" t="s">
        <v>180</v>
      </c>
      <c r="Q40" s="47" t="s">
        <v>281</v>
      </c>
    </row>
    <row r="41">
      <c r="A41" s="113"/>
      <c r="G41" s="119" t="s">
        <v>286</v>
      </c>
      <c r="H41" s="84" t="str">
        <f t="shared" si="9"/>
        <v>24064BAS</v>
      </c>
      <c r="I41" s="120" t="s">
        <v>156</v>
      </c>
      <c r="J41" s="121" t="s">
        <v>167</v>
      </c>
      <c r="K41" s="47" t="s">
        <v>281</v>
      </c>
      <c r="M41" s="119" t="s">
        <v>286</v>
      </c>
      <c r="N41" s="84" t="str">
        <f t="shared" si="10"/>
        <v>24064CAS</v>
      </c>
      <c r="O41" s="84" t="s">
        <v>171</v>
      </c>
      <c r="P41" s="47" t="s">
        <v>259</v>
      </c>
      <c r="Q41" s="47" t="s">
        <v>281</v>
      </c>
    </row>
    <row r="42">
      <c r="A42" s="113"/>
      <c r="G42" s="119" t="s">
        <v>287</v>
      </c>
      <c r="H42" s="84" t="str">
        <f t="shared" si="9"/>
        <v>24074BAS</v>
      </c>
      <c r="I42" s="43" t="s">
        <v>156</v>
      </c>
      <c r="J42" s="122" t="s">
        <v>258</v>
      </c>
      <c r="K42" s="47" t="s">
        <v>281</v>
      </c>
      <c r="M42" s="119" t="s">
        <v>287</v>
      </c>
      <c r="N42" s="84" t="str">
        <f t="shared" si="10"/>
        <v>24074CAS</v>
      </c>
      <c r="O42" s="84" t="s">
        <v>171</v>
      </c>
      <c r="P42" s="47" t="s">
        <v>184</v>
      </c>
      <c r="Q42" s="47" t="s">
        <v>281</v>
      </c>
    </row>
    <row r="43">
      <c r="A43" s="113"/>
      <c r="G43" s="123" t="s">
        <v>288</v>
      </c>
      <c r="H43" s="96" t="str">
        <f t="shared" si="9"/>
        <v>24084BAS</v>
      </c>
      <c r="I43" s="124" t="s">
        <v>156</v>
      </c>
      <c r="J43" s="124" t="s">
        <v>169</v>
      </c>
      <c r="K43" s="124" t="s">
        <v>281</v>
      </c>
      <c r="M43" s="119" t="s">
        <v>288</v>
      </c>
      <c r="N43" s="84" t="str">
        <f t="shared" si="10"/>
        <v>24084CAS</v>
      </c>
      <c r="O43" s="84" t="s">
        <v>171</v>
      </c>
      <c r="P43" s="47" t="s">
        <v>186</v>
      </c>
      <c r="Q43" s="47" t="s">
        <v>281</v>
      </c>
    </row>
    <row r="44">
      <c r="A44" s="113"/>
      <c r="G44" s="114"/>
      <c r="M44" s="119" t="s">
        <v>291</v>
      </c>
      <c r="N44" s="84" t="str">
        <f t="shared" si="10"/>
        <v>24094CAS</v>
      </c>
      <c r="O44" s="84" t="s">
        <v>171</v>
      </c>
      <c r="P44" s="47" t="s">
        <v>188</v>
      </c>
      <c r="Q44" s="47" t="s">
        <v>281</v>
      </c>
    </row>
    <row r="45">
      <c r="A45" s="113"/>
      <c r="G45" s="114"/>
      <c r="M45" s="117" t="s">
        <v>292</v>
      </c>
      <c r="N45" s="84" t="str">
        <f t="shared" si="10"/>
        <v>24104CAS</v>
      </c>
      <c r="O45" s="111" t="s">
        <v>171</v>
      </c>
      <c r="P45" s="45" t="s">
        <v>190</v>
      </c>
      <c r="Q45" s="45" t="s">
        <v>281</v>
      </c>
    </row>
    <row r="46">
      <c r="A46" s="113"/>
      <c r="G46" s="114"/>
    </row>
    <row r="47">
      <c r="A47" s="113"/>
      <c r="G47" s="114"/>
      <c r="M47" s="114"/>
    </row>
    <row r="48">
      <c r="F48" s="69"/>
      <c r="G48" s="118" t="s">
        <v>276</v>
      </c>
      <c r="H48" s="36" t="s">
        <v>4</v>
      </c>
      <c r="I48" s="36" t="s">
        <v>5</v>
      </c>
      <c r="J48" s="36" t="s">
        <v>277</v>
      </c>
      <c r="K48" s="84" t="s">
        <v>278</v>
      </c>
      <c r="L48" s="69"/>
      <c r="M48" s="118" t="s">
        <v>279</v>
      </c>
      <c r="N48" s="36" t="s">
        <v>4</v>
      </c>
      <c r="O48" s="36" t="s">
        <v>5</v>
      </c>
      <c r="P48" s="36" t="s">
        <v>277</v>
      </c>
      <c r="Q48" s="84" t="s">
        <v>278</v>
      </c>
    </row>
    <row r="49">
      <c r="A49" s="118" t="s">
        <v>276</v>
      </c>
      <c r="B49" s="36" t="s">
        <v>4</v>
      </c>
      <c r="C49" s="36" t="s">
        <v>5</v>
      </c>
      <c r="D49" s="36" t="s">
        <v>277</v>
      </c>
      <c r="E49" s="84" t="s">
        <v>278</v>
      </c>
      <c r="G49" s="119" t="s">
        <v>280</v>
      </c>
      <c r="H49" s="84" t="str">
        <f t="shared" ref="H49:H52" si="12">CONCATENATE(24,G49,I49,IF(K49="Anak Santri","AS","AG"))</f>
        <v>24015BAS</v>
      </c>
      <c r="I49" s="84" t="s">
        <v>201</v>
      </c>
      <c r="J49" s="47" t="s">
        <v>202</v>
      </c>
      <c r="K49" s="47" t="s">
        <v>281</v>
      </c>
      <c r="M49" s="119" t="s">
        <v>280</v>
      </c>
      <c r="N49" s="84" t="str">
        <f t="shared" ref="N49:N50" si="13">CONCATENATE(24,M49,O49,IF(Q49="Anak Santri","AS","AG"))</f>
        <v>24015CAG</v>
      </c>
      <c r="O49" s="85" t="s">
        <v>210</v>
      </c>
      <c r="P49" s="86" t="s">
        <v>211</v>
      </c>
      <c r="Q49" s="47" t="s">
        <v>17</v>
      </c>
    </row>
    <row r="50">
      <c r="A50" s="119" t="s">
        <v>280</v>
      </c>
      <c r="B50" s="84" t="str">
        <f t="shared" ref="B50:B53" si="14">CONCATENATE(24,A50,C50,IF(E50="Anak Santri","AS","AG"))</f>
        <v>24015AAS</v>
      </c>
      <c r="C50" s="84" t="s">
        <v>192</v>
      </c>
      <c r="D50" s="47" t="s">
        <v>193</v>
      </c>
      <c r="E50" s="47" t="s">
        <v>281</v>
      </c>
      <c r="G50" s="119" t="s">
        <v>282</v>
      </c>
      <c r="H50" s="84" t="str">
        <f t="shared" si="12"/>
        <v>24025BAS</v>
      </c>
      <c r="I50" s="84" t="s">
        <v>201</v>
      </c>
      <c r="J50" s="47" t="s">
        <v>204</v>
      </c>
      <c r="K50" s="47" t="s">
        <v>281</v>
      </c>
      <c r="M50" s="119" t="s">
        <v>282</v>
      </c>
      <c r="N50" s="96" t="str">
        <f t="shared" si="13"/>
        <v>24025CAS</v>
      </c>
      <c r="O50" s="96" t="s">
        <v>210</v>
      </c>
      <c r="P50" s="97" t="s">
        <v>213</v>
      </c>
      <c r="Q50" s="97" t="s">
        <v>281</v>
      </c>
    </row>
    <row r="51">
      <c r="A51" s="119" t="s">
        <v>282</v>
      </c>
      <c r="B51" s="84" t="str">
        <f t="shared" si="14"/>
        <v>24025AAG</v>
      </c>
      <c r="C51" s="85" t="s">
        <v>192</v>
      </c>
      <c r="D51" s="86" t="s">
        <v>195</v>
      </c>
      <c r="E51" s="47" t="s">
        <v>17</v>
      </c>
      <c r="G51" s="119" t="s">
        <v>283</v>
      </c>
      <c r="H51" s="84" t="str">
        <f t="shared" si="12"/>
        <v>24035BAS</v>
      </c>
      <c r="I51" s="96" t="s">
        <v>201</v>
      </c>
      <c r="J51" s="97" t="s">
        <v>206</v>
      </c>
      <c r="K51" s="47" t="s">
        <v>281</v>
      </c>
      <c r="M51" s="114"/>
    </row>
    <row r="52">
      <c r="A52" s="119" t="s">
        <v>283</v>
      </c>
      <c r="B52" s="84" t="str">
        <f t="shared" si="14"/>
        <v>24035AAS</v>
      </c>
      <c r="C52" s="84" t="s">
        <v>192</v>
      </c>
      <c r="D52" s="47" t="s">
        <v>197</v>
      </c>
      <c r="E52" s="47" t="s">
        <v>281</v>
      </c>
      <c r="G52" s="119" t="s">
        <v>284</v>
      </c>
      <c r="H52" s="84" t="str">
        <f t="shared" si="12"/>
        <v>24045BAG</v>
      </c>
      <c r="I52" s="85" t="s">
        <v>201</v>
      </c>
      <c r="J52" s="86" t="s">
        <v>208</v>
      </c>
      <c r="K52" s="47" t="s">
        <v>17</v>
      </c>
      <c r="M52" s="114"/>
    </row>
    <row r="53">
      <c r="A53" s="119" t="s">
        <v>284</v>
      </c>
      <c r="B53" s="84" t="str">
        <f t="shared" si="14"/>
        <v>24045AAG</v>
      </c>
      <c r="C53" s="85" t="s">
        <v>192</v>
      </c>
      <c r="D53" s="86" t="s">
        <v>199</v>
      </c>
      <c r="E53" s="47" t="s">
        <v>17</v>
      </c>
      <c r="G53" s="114"/>
      <c r="M53" s="114"/>
    </row>
    <row r="54">
      <c r="F54" s="69"/>
      <c r="G54" s="118" t="s">
        <v>276</v>
      </c>
      <c r="H54" s="36" t="s">
        <v>4</v>
      </c>
      <c r="I54" s="36" t="s">
        <v>5</v>
      </c>
      <c r="J54" s="36" t="s">
        <v>277</v>
      </c>
      <c r="K54" s="84" t="s">
        <v>278</v>
      </c>
      <c r="L54" s="69"/>
      <c r="M54" s="118" t="s">
        <v>279</v>
      </c>
      <c r="N54" s="36" t="s">
        <v>4</v>
      </c>
      <c r="O54" s="36" t="s">
        <v>5</v>
      </c>
      <c r="P54" s="36" t="s">
        <v>277</v>
      </c>
      <c r="Q54" s="84" t="s">
        <v>278</v>
      </c>
    </row>
    <row r="55">
      <c r="A55" s="118" t="s">
        <v>276</v>
      </c>
      <c r="B55" s="36" t="s">
        <v>4</v>
      </c>
      <c r="C55" s="36" t="s">
        <v>5</v>
      </c>
      <c r="D55" s="36" t="s">
        <v>277</v>
      </c>
      <c r="E55" s="84" t="s">
        <v>278</v>
      </c>
      <c r="G55" s="119" t="s">
        <v>280</v>
      </c>
      <c r="H55" s="84" t="str">
        <f t="shared" ref="H55:H56" si="15">CONCATENATE(24,G55,I55,IF(K55="Anak Santri","AS","AG"))</f>
        <v>24016BAG</v>
      </c>
      <c r="I55" s="85" t="s">
        <v>222</v>
      </c>
      <c r="J55" s="86" t="s">
        <v>223</v>
      </c>
      <c r="K55" s="47" t="s">
        <v>17</v>
      </c>
      <c r="M55" s="119" t="s">
        <v>280</v>
      </c>
      <c r="N55" s="84" t="str">
        <f t="shared" ref="N55:N59" si="16">CONCATENATE(24,M55,O55,IF(Q55="Anak Santri","AS","AG"))</f>
        <v>24016CAS</v>
      </c>
      <c r="O55" s="84" t="s">
        <v>227</v>
      </c>
      <c r="P55" s="47" t="s">
        <v>228</v>
      </c>
      <c r="Q55" s="47" t="s">
        <v>281</v>
      </c>
    </row>
    <row r="56">
      <c r="A56" s="119" t="s">
        <v>280</v>
      </c>
      <c r="B56" s="84" t="str">
        <f t="shared" ref="B56:B58" si="17">CONCATENATE(24,A56,C56,IF(E56="Anak Santri","AS","AG"))</f>
        <v>24016AAS</v>
      </c>
      <c r="C56" s="84" t="s">
        <v>215</v>
      </c>
      <c r="D56" s="47" t="s">
        <v>216</v>
      </c>
      <c r="E56" s="47" t="s">
        <v>281</v>
      </c>
      <c r="G56" s="119" t="s">
        <v>282</v>
      </c>
      <c r="H56" s="84" t="str">
        <f t="shared" si="15"/>
        <v>24026BAS</v>
      </c>
      <c r="I56" s="84" t="s">
        <v>222</v>
      </c>
      <c r="J56" s="47" t="s">
        <v>260</v>
      </c>
      <c r="K56" s="47" t="s">
        <v>281</v>
      </c>
      <c r="M56" s="119" t="s">
        <v>282</v>
      </c>
      <c r="N56" s="84" t="str">
        <f t="shared" si="16"/>
        <v>24026CAG</v>
      </c>
      <c r="O56" s="85" t="s">
        <v>227</v>
      </c>
      <c r="P56" s="86" t="s">
        <v>230</v>
      </c>
      <c r="Q56" s="47" t="s">
        <v>17</v>
      </c>
    </row>
    <row r="57">
      <c r="A57" s="119" t="s">
        <v>282</v>
      </c>
      <c r="B57" s="84" t="str">
        <f t="shared" si="17"/>
        <v>24026AAG</v>
      </c>
      <c r="C57" s="85" t="s">
        <v>215</v>
      </c>
      <c r="D57" s="86" t="s">
        <v>218</v>
      </c>
      <c r="E57" s="47" t="s">
        <v>17</v>
      </c>
      <c r="G57" s="114"/>
      <c r="M57" s="119" t="s">
        <v>283</v>
      </c>
      <c r="N57" s="84" t="str">
        <f t="shared" si="16"/>
        <v>24036CAS</v>
      </c>
      <c r="O57" s="84" t="s">
        <v>227</v>
      </c>
      <c r="P57" s="47" t="s">
        <v>232</v>
      </c>
      <c r="Q57" s="47" t="s">
        <v>281</v>
      </c>
    </row>
    <row r="58">
      <c r="A58" s="115" t="s">
        <v>283</v>
      </c>
      <c r="B58" s="84" t="str">
        <f t="shared" si="17"/>
        <v>24036AAS</v>
      </c>
      <c r="C58" s="84" t="s">
        <v>215</v>
      </c>
      <c r="D58" s="47" t="s">
        <v>220</v>
      </c>
      <c r="E58" s="47" t="s">
        <v>281</v>
      </c>
      <c r="G58" s="114"/>
      <c r="M58" s="119" t="s">
        <v>284</v>
      </c>
      <c r="N58" s="84" t="str">
        <f t="shared" si="16"/>
        <v>24046CAS</v>
      </c>
      <c r="O58" s="84" t="s">
        <v>227</v>
      </c>
      <c r="P58" s="47" t="s">
        <v>234</v>
      </c>
      <c r="Q58" s="47" t="s">
        <v>281</v>
      </c>
    </row>
    <row r="59">
      <c r="A59" s="113"/>
      <c r="G59" s="114"/>
      <c r="M59" s="119" t="s">
        <v>285</v>
      </c>
      <c r="N59" s="84" t="str">
        <f t="shared" si="16"/>
        <v>24056CAS</v>
      </c>
      <c r="O59" s="84" t="s">
        <v>227</v>
      </c>
      <c r="P59" s="47" t="s">
        <v>236</v>
      </c>
      <c r="Q59" s="47" t="s">
        <v>281</v>
      </c>
    </row>
    <row r="60">
      <c r="A60" s="113"/>
      <c r="G60" s="114"/>
      <c r="M60" s="114"/>
    </row>
    <row r="61">
      <c r="A61" s="113"/>
      <c r="G61" s="114"/>
      <c r="M61" s="114"/>
    </row>
    <row r="62">
      <c r="A62" s="113"/>
      <c r="B62" s="45"/>
      <c r="C62" s="45" t="s">
        <v>10</v>
      </c>
      <c r="G62" s="114"/>
      <c r="M62" s="114"/>
    </row>
    <row r="63">
      <c r="A63" s="113"/>
      <c r="B63" s="125"/>
      <c r="C63" s="125"/>
      <c r="D63" s="45" t="s">
        <v>17</v>
      </c>
      <c r="G63" s="114"/>
      <c r="M63" s="114"/>
    </row>
    <row r="64">
      <c r="A64" s="113"/>
      <c r="B64" s="126"/>
      <c r="C64" s="126"/>
      <c r="D64" s="45" t="s">
        <v>295</v>
      </c>
      <c r="G64" s="114"/>
      <c r="M64" s="114"/>
    </row>
    <row r="65">
      <c r="A65" s="113"/>
      <c r="G65" s="114"/>
      <c r="M65" s="114"/>
    </row>
    <row r="66">
      <c r="A66" s="113"/>
      <c r="G66" s="114"/>
      <c r="M66" s="114"/>
    </row>
    <row r="67">
      <c r="A67" s="113"/>
      <c r="G67" s="114"/>
      <c r="M67" s="114"/>
    </row>
    <row r="68">
      <c r="A68" s="113"/>
      <c r="G68" s="114"/>
      <c r="M68" s="114"/>
    </row>
    <row r="69">
      <c r="A69" s="113"/>
      <c r="G69" s="114"/>
      <c r="M69" s="114"/>
    </row>
    <row r="70">
      <c r="A70" s="113"/>
      <c r="G70" s="114"/>
      <c r="M70" s="114"/>
    </row>
    <row r="71">
      <c r="A71" s="113"/>
      <c r="G71" s="114"/>
      <c r="M71" s="114"/>
    </row>
    <row r="72">
      <c r="A72" s="113"/>
      <c r="G72" s="114"/>
      <c r="M72" s="114"/>
    </row>
    <row r="73">
      <c r="A73" s="113"/>
      <c r="G73" s="114"/>
      <c r="M73" s="114"/>
    </row>
    <row r="74">
      <c r="A74" s="113"/>
      <c r="G74" s="114"/>
      <c r="M74" s="114"/>
    </row>
    <row r="75">
      <c r="A75" s="113"/>
      <c r="G75" s="114"/>
      <c r="M75" s="114"/>
    </row>
    <row r="76">
      <c r="A76" s="113"/>
      <c r="G76" s="114"/>
      <c r="M76" s="114"/>
    </row>
    <row r="77">
      <c r="A77" s="113"/>
      <c r="G77" s="114"/>
      <c r="M77" s="114"/>
    </row>
    <row r="78">
      <c r="A78" s="113"/>
      <c r="G78" s="114"/>
      <c r="M78" s="114"/>
    </row>
    <row r="79">
      <c r="A79" s="113"/>
      <c r="G79" s="114"/>
      <c r="M79" s="114"/>
    </row>
    <row r="80">
      <c r="A80" s="113"/>
      <c r="G80" s="114"/>
      <c r="M80" s="114"/>
    </row>
    <row r="81">
      <c r="A81" s="113"/>
      <c r="G81" s="114"/>
      <c r="M81" s="114"/>
    </row>
    <row r="82">
      <c r="A82" s="113"/>
      <c r="G82" s="114"/>
      <c r="M82" s="114"/>
    </row>
    <row r="83">
      <c r="A83" s="113"/>
      <c r="G83" s="114"/>
      <c r="M83" s="114"/>
    </row>
    <row r="84">
      <c r="A84" s="113"/>
      <c r="G84" s="114"/>
      <c r="M84" s="114"/>
    </row>
    <row r="85">
      <c r="A85" s="113"/>
      <c r="G85" s="114"/>
      <c r="M85" s="114"/>
    </row>
    <row r="86">
      <c r="A86" s="113"/>
      <c r="G86" s="114"/>
      <c r="M86" s="114"/>
    </row>
    <row r="87">
      <c r="A87" s="113"/>
      <c r="G87" s="114"/>
      <c r="M87" s="114"/>
    </row>
    <row r="88">
      <c r="A88" s="113"/>
      <c r="G88" s="114"/>
      <c r="M88" s="114"/>
    </row>
    <row r="89">
      <c r="A89" s="113"/>
      <c r="G89" s="114"/>
      <c r="M89" s="114"/>
    </row>
    <row r="90">
      <c r="A90" s="113"/>
      <c r="G90" s="114"/>
      <c r="M90" s="114"/>
    </row>
    <row r="91">
      <c r="A91" s="113"/>
      <c r="G91" s="114"/>
      <c r="M91" s="114"/>
    </row>
    <row r="92">
      <c r="A92" s="113"/>
      <c r="G92" s="114"/>
      <c r="M92" s="114"/>
    </row>
    <row r="93">
      <c r="A93" s="113"/>
      <c r="G93" s="114"/>
      <c r="M93" s="114"/>
    </row>
    <row r="94">
      <c r="A94" s="113"/>
      <c r="G94" s="114"/>
      <c r="M94" s="114"/>
    </row>
    <row r="95">
      <c r="A95" s="113"/>
      <c r="G95" s="114"/>
      <c r="M95" s="114"/>
    </row>
    <row r="96">
      <c r="A96" s="113"/>
      <c r="G96" s="114"/>
      <c r="M96" s="114"/>
    </row>
    <row r="97">
      <c r="A97" s="113"/>
      <c r="G97" s="114"/>
      <c r="M97" s="114"/>
    </row>
    <row r="98">
      <c r="A98" s="113"/>
      <c r="G98" s="114"/>
      <c r="M98" s="114"/>
    </row>
    <row r="99">
      <c r="A99" s="113"/>
      <c r="G99" s="114"/>
      <c r="M99" s="114"/>
    </row>
    <row r="100">
      <c r="A100" s="113"/>
      <c r="G100" s="114"/>
      <c r="M100" s="114"/>
    </row>
    <row r="101">
      <c r="A101" s="113"/>
      <c r="G101" s="114"/>
      <c r="M101" s="114"/>
    </row>
    <row r="102">
      <c r="A102" s="113"/>
      <c r="G102" s="114"/>
      <c r="M102" s="114"/>
    </row>
    <row r="103">
      <c r="A103" s="113"/>
      <c r="G103" s="114"/>
      <c r="M103" s="114"/>
    </row>
    <row r="104">
      <c r="A104" s="114"/>
      <c r="G104" s="114"/>
      <c r="M104" s="114"/>
    </row>
    <row r="105">
      <c r="A105" s="114"/>
      <c r="G105" s="114"/>
      <c r="M105" s="114"/>
    </row>
    <row r="106">
      <c r="A106" s="114"/>
      <c r="G106" s="114"/>
      <c r="M106" s="114"/>
    </row>
    <row r="107">
      <c r="A107" s="114"/>
      <c r="G107" s="114"/>
      <c r="M107" s="114"/>
    </row>
    <row r="108">
      <c r="A108" s="114"/>
      <c r="G108" s="114"/>
      <c r="M108" s="114"/>
    </row>
    <row r="109">
      <c r="A109" s="114"/>
      <c r="G109" s="114"/>
      <c r="M109" s="114"/>
    </row>
    <row r="110">
      <c r="A110" s="114"/>
      <c r="G110" s="114"/>
      <c r="M110" s="114"/>
    </row>
    <row r="111">
      <c r="A111" s="114"/>
      <c r="G111" s="114"/>
      <c r="M111" s="114"/>
    </row>
    <row r="112">
      <c r="A112" s="114"/>
      <c r="G112" s="114"/>
      <c r="M112" s="114"/>
    </row>
    <row r="113">
      <c r="A113" s="114"/>
      <c r="G113" s="114"/>
      <c r="M113" s="114"/>
    </row>
    <row r="114">
      <c r="A114" s="114"/>
      <c r="G114" s="114"/>
      <c r="M114" s="114"/>
    </row>
    <row r="115">
      <c r="A115" s="114"/>
      <c r="G115" s="114"/>
      <c r="M115" s="114"/>
    </row>
    <row r="116">
      <c r="A116" s="114"/>
      <c r="G116" s="114"/>
      <c r="M116" s="114"/>
    </row>
    <row r="117">
      <c r="A117" s="114"/>
      <c r="G117" s="114"/>
      <c r="M117" s="114"/>
    </row>
    <row r="118">
      <c r="A118" s="114"/>
      <c r="G118" s="114"/>
      <c r="M118" s="114"/>
    </row>
    <row r="119">
      <c r="A119" s="114"/>
      <c r="G119" s="114"/>
      <c r="M119" s="114"/>
    </row>
    <row r="120">
      <c r="A120" s="114"/>
      <c r="G120" s="114"/>
      <c r="M120" s="114"/>
    </row>
    <row r="121">
      <c r="A121" s="114"/>
      <c r="G121" s="114"/>
      <c r="M121" s="114"/>
    </row>
    <row r="122">
      <c r="A122" s="114"/>
      <c r="G122" s="114"/>
      <c r="M122" s="114"/>
    </row>
    <row r="123">
      <c r="A123" s="114"/>
      <c r="G123" s="114"/>
      <c r="M123" s="114"/>
    </row>
    <row r="124">
      <c r="A124" s="114"/>
      <c r="G124" s="114"/>
      <c r="M124" s="114"/>
    </row>
    <row r="125">
      <c r="A125" s="114"/>
      <c r="G125" s="114"/>
      <c r="M125" s="114"/>
    </row>
    <row r="126">
      <c r="A126" s="114"/>
      <c r="G126" s="114"/>
      <c r="M126" s="114"/>
    </row>
    <row r="127">
      <c r="A127" s="114"/>
      <c r="G127" s="114"/>
      <c r="M127" s="114"/>
    </row>
    <row r="128">
      <c r="A128" s="114"/>
      <c r="G128" s="114"/>
      <c r="M128" s="114"/>
    </row>
    <row r="129">
      <c r="A129" s="114"/>
      <c r="G129" s="114"/>
      <c r="M129" s="114"/>
    </row>
    <row r="130">
      <c r="A130" s="114"/>
      <c r="G130" s="114"/>
      <c r="M130" s="114"/>
    </row>
    <row r="131">
      <c r="A131" s="114"/>
      <c r="G131" s="114"/>
      <c r="M131" s="114"/>
    </row>
    <row r="132">
      <c r="A132" s="114"/>
      <c r="G132" s="114"/>
      <c r="M132" s="114"/>
    </row>
    <row r="133">
      <c r="A133" s="114"/>
      <c r="G133" s="114"/>
      <c r="M133" s="114"/>
    </row>
    <row r="134">
      <c r="A134" s="114"/>
      <c r="G134" s="114"/>
      <c r="M134" s="114"/>
    </row>
    <row r="135">
      <c r="A135" s="114"/>
      <c r="G135" s="114"/>
      <c r="M135" s="114"/>
    </row>
    <row r="136">
      <c r="A136" s="114"/>
      <c r="G136" s="114"/>
      <c r="M136" s="114"/>
    </row>
    <row r="137">
      <c r="A137" s="114"/>
      <c r="G137" s="114"/>
      <c r="M137" s="114"/>
    </row>
    <row r="138">
      <c r="A138" s="114"/>
      <c r="G138" s="114"/>
      <c r="M138" s="114"/>
    </row>
    <row r="139">
      <c r="A139" s="114"/>
      <c r="G139" s="114"/>
      <c r="M139" s="114"/>
    </row>
    <row r="140">
      <c r="A140" s="114"/>
      <c r="G140" s="114"/>
      <c r="M140" s="114"/>
    </row>
    <row r="141">
      <c r="A141" s="114"/>
      <c r="G141" s="114"/>
      <c r="M141" s="114"/>
    </row>
    <row r="142">
      <c r="A142" s="114"/>
      <c r="G142" s="114"/>
      <c r="M142" s="114"/>
    </row>
    <row r="143">
      <c r="A143" s="114"/>
      <c r="G143" s="114"/>
      <c r="M143" s="114"/>
    </row>
    <row r="144">
      <c r="A144" s="114"/>
      <c r="G144" s="114"/>
      <c r="M144" s="114"/>
    </row>
    <row r="145">
      <c r="A145" s="114"/>
      <c r="G145" s="114"/>
      <c r="M145" s="114"/>
    </row>
    <row r="146">
      <c r="A146" s="114"/>
      <c r="G146" s="114"/>
      <c r="M146" s="114"/>
    </row>
    <row r="147">
      <c r="A147" s="114"/>
      <c r="G147" s="114"/>
      <c r="M147" s="114"/>
    </row>
    <row r="148">
      <c r="A148" s="114"/>
      <c r="G148" s="114"/>
      <c r="M148" s="114"/>
    </row>
    <row r="149">
      <c r="A149" s="114"/>
      <c r="G149" s="114"/>
      <c r="M149" s="114"/>
    </row>
    <row r="150">
      <c r="A150" s="114"/>
      <c r="G150" s="114"/>
      <c r="M150" s="114"/>
    </row>
    <row r="151">
      <c r="A151" s="114"/>
      <c r="G151" s="114"/>
      <c r="M151" s="114"/>
    </row>
    <row r="152">
      <c r="A152" s="114"/>
      <c r="G152" s="114"/>
      <c r="M152" s="114"/>
    </row>
    <row r="153">
      <c r="A153" s="114"/>
      <c r="G153" s="114"/>
      <c r="M153" s="114"/>
    </row>
    <row r="154">
      <c r="A154" s="114"/>
      <c r="G154" s="114"/>
      <c r="M154" s="114"/>
    </row>
    <row r="155">
      <c r="A155" s="114"/>
      <c r="G155" s="114"/>
      <c r="M155" s="114"/>
    </row>
    <row r="156">
      <c r="A156" s="114"/>
      <c r="G156" s="114"/>
      <c r="M156" s="114"/>
    </row>
    <row r="157">
      <c r="A157" s="114"/>
      <c r="G157" s="114"/>
      <c r="M157" s="114"/>
    </row>
    <row r="158">
      <c r="A158" s="114"/>
      <c r="G158" s="114"/>
      <c r="M158" s="114"/>
    </row>
    <row r="159">
      <c r="A159" s="114"/>
      <c r="G159" s="114"/>
      <c r="M159" s="114"/>
    </row>
    <row r="160">
      <c r="A160" s="114"/>
      <c r="G160" s="114"/>
      <c r="M160" s="114"/>
    </row>
    <row r="161">
      <c r="A161" s="114"/>
      <c r="G161" s="114"/>
      <c r="M161" s="114"/>
    </row>
    <row r="162">
      <c r="A162" s="114"/>
      <c r="G162" s="114"/>
      <c r="M162" s="114"/>
    </row>
    <row r="163">
      <c r="A163" s="114"/>
      <c r="G163" s="114"/>
      <c r="M163" s="114"/>
    </row>
    <row r="164">
      <c r="A164" s="114"/>
      <c r="G164" s="114"/>
      <c r="M164" s="114"/>
    </row>
    <row r="165">
      <c r="A165" s="114"/>
      <c r="G165" s="114"/>
      <c r="M165" s="114"/>
    </row>
    <row r="166">
      <c r="A166" s="114"/>
      <c r="G166" s="114"/>
      <c r="M166" s="114"/>
    </row>
    <row r="167">
      <c r="A167" s="114"/>
      <c r="G167" s="114"/>
      <c r="M167" s="114"/>
    </row>
    <row r="168">
      <c r="A168" s="114"/>
      <c r="G168" s="114"/>
      <c r="M168" s="114"/>
    </row>
    <row r="169">
      <c r="A169" s="114"/>
      <c r="G169" s="114"/>
      <c r="M169" s="114"/>
    </row>
    <row r="170">
      <c r="A170" s="114"/>
      <c r="G170" s="114"/>
      <c r="M170" s="114"/>
    </row>
    <row r="171">
      <c r="A171" s="114"/>
      <c r="G171" s="114"/>
      <c r="M171" s="114"/>
    </row>
    <row r="172">
      <c r="A172" s="114"/>
      <c r="G172" s="114"/>
      <c r="M172" s="114"/>
    </row>
    <row r="173">
      <c r="A173" s="114"/>
      <c r="G173" s="114"/>
      <c r="M173" s="114"/>
    </row>
    <row r="174">
      <c r="A174" s="114"/>
      <c r="G174" s="114"/>
      <c r="M174" s="114"/>
    </row>
    <row r="175">
      <c r="A175" s="114"/>
      <c r="G175" s="114"/>
      <c r="M175" s="114"/>
    </row>
    <row r="176">
      <c r="A176" s="114"/>
      <c r="G176" s="114"/>
      <c r="M176" s="114"/>
    </row>
    <row r="177">
      <c r="A177" s="114"/>
      <c r="G177" s="114"/>
      <c r="M177" s="114"/>
    </row>
    <row r="178">
      <c r="A178" s="114"/>
      <c r="G178" s="114"/>
      <c r="M178" s="114"/>
    </row>
    <row r="179">
      <c r="A179" s="114"/>
      <c r="G179" s="114"/>
      <c r="M179" s="114"/>
    </row>
    <row r="180">
      <c r="A180" s="114"/>
      <c r="G180" s="114"/>
      <c r="M180" s="114"/>
    </row>
    <row r="181">
      <c r="A181" s="114"/>
      <c r="G181" s="114"/>
      <c r="M181" s="114"/>
    </row>
    <row r="182">
      <c r="A182" s="114"/>
      <c r="G182" s="114"/>
      <c r="M182" s="114"/>
    </row>
    <row r="183">
      <c r="A183" s="114"/>
      <c r="G183" s="114"/>
      <c r="M183" s="114"/>
    </row>
    <row r="184">
      <c r="A184" s="114"/>
      <c r="G184" s="114"/>
      <c r="M184" s="114"/>
    </row>
    <row r="185">
      <c r="A185" s="114"/>
      <c r="G185" s="114"/>
      <c r="M185" s="114"/>
    </row>
    <row r="186">
      <c r="A186" s="114"/>
      <c r="G186" s="114"/>
      <c r="M186" s="114"/>
    </row>
    <row r="187">
      <c r="A187" s="114"/>
      <c r="G187" s="114"/>
      <c r="M187" s="114"/>
    </row>
    <row r="188">
      <c r="A188" s="114"/>
      <c r="G188" s="114"/>
      <c r="M188" s="114"/>
    </row>
    <row r="189">
      <c r="A189" s="114"/>
      <c r="G189" s="114"/>
      <c r="M189" s="114"/>
    </row>
    <row r="190">
      <c r="A190" s="114"/>
      <c r="G190" s="114"/>
      <c r="M190" s="114"/>
    </row>
    <row r="191">
      <c r="A191" s="114"/>
      <c r="G191" s="114"/>
      <c r="M191" s="114"/>
    </row>
    <row r="192">
      <c r="A192" s="114"/>
      <c r="G192" s="114"/>
      <c r="M192" s="114"/>
    </row>
    <row r="193">
      <c r="A193" s="114"/>
      <c r="G193" s="114"/>
      <c r="M193" s="114"/>
    </row>
    <row r="194">
      <c r="A194" s="114"/>
      <c r="G194" s="114"/>
      <c r="M194" s="114"/>
    </row>
    <row r="195">
      <c r="A195" s="114"/>
      <c r="G195" s="114"/>
      <c r="M195" s="114"/>
    </row>
    <row r="196">
      <c r="A196" s="114"/>
      <c r="G196" s="114"/>
      <c r="M196" s="114"/>
    </row>
    <row r="197">
      <c r="A197" s="114"/>
      <c r="G197" s="114"/>
      <c r="M197" s="114"/>
    </row>
    <row r="198">
      <c r="A198" s="114"/>
      <c r="G198" s="114"/>
      <c r="M198" s="114"/>
    </row>
    <row r="199">
      <c r="A199" s="114"/>
      <c r="G199" s="114"/>
      <c r="M199" s="114"/>
    </row>
    <row r="200">
      <c r="A200" s="114"/>
      <c r="G200" s="114"/>
      <c r="M200" s="114"/>
    </row>
    <row r="201">
      <c r="A201" s="114"/>
      <c r="G201" s="114"/>
      <c r="M201" s="114"/>
    </row>
    <row r="202">
      <c r="A202" s="114"/>
      <c r="G202" s="114"/>
      <c r="M202" s="114"/>
    </row>
    <row r="203">
      <c r="A203" s="114"/>
      <c r="G203" s="114"/>
      <c r="M203" s="114"/>
    </row>
    <row r="204">
      <c r="A204" s="114"/>
      <c r="G204" s="114"/>
      <c r="M204" s="114"/>
    </row>
    <row r="205">
      <c r="A205" s="114"/>
      <c r="G205" s="114"/>
      <c r="M205" s="114"/>
    </row>
    <row r="206">
      <c r="A206" s="114"/>
      <c r="G206" s="114"/>
      <c r="M206" s="114"/>
    </row>
    <row r="207">
      <c r="A207" s="114"/>
      <c r="G207" s="114"/>
      <c r="M207" s="114"/>
    </row>
    <row r="208">
      <c r="A208" s="114"/>
      <c r="G208" s="114"/>
      <c r="M208" s="114"/>
    </row>
    <row r="209">
      <c r="A209" s="114"/>
      <c r="G209" s="114"/>
      <c r="M209" s="114"/>
    </row>
    <row r="210">
      <c r="A210" s="114"/>
      <c r="G210" s="114"/>
      <c r="M210" s="114"/>
    </row>
    <row r="211">
      <c r="A211" s="114"/>
      <c r="G211" s="114"/>
      <c r="M211" s="114"/>
    </row>
    <row r="212">
      <c r="A212" s="114"/>
      <c r="G212" s="114"/>
      <c r="M212" s="114"/>
    </row>
    <row r="213">
      <c r="A213" s="114"/>
      <c r="G213" s="114"/>
      <c r="M213" s="114"/>
    </row>
    <row r="214">
      <c r="A214" s="114"/>
      <c r="G214" s="114"/>
      <c r="M214" s="114"/>
    </row>
    <row r="215">
      <c r="A215" s="114"/>
      <c r="G215" s="114"/>
      <c r="M215" s="114"/>
    </row>
    <row r="216">
      <c r="A216" s="114"/>
      <c r="G216" s="114"/>
      <c r="M216" s="114"/>
    </row>
    <row r="217">
      <c r="A217" s="114"/>
      <c r="G217" s="114"/>
      <c r="M217" s="114"/>
    </row>
    <row r="218">
      <c r="A218" s="114"/>
      <c r="G218" s="114"/>
      <c r="M218" s="114"/>
    </row>
    <row r="219">
      <c r="A219" s="114"/>
      <c r="G219" s="114"/>
      <c r="M219" s="114"/>
    </row>
    <row r="220">
      <c r="A220" s="114"/>
      <c r="G220" s="114"/>
      <c r="M220" s="114"/>
    </row>
    <row r="221">
      <c r="A221" s="114"/>
      <c r="G221" s="114"/>
      <c r="M221" s="114"/>
    </row>
    <row r="222">
      <c r="A222" s="114"/>
      <c r="G222" s="114"/>
      <c r="M222" s="114"/>
    </row>
    <row r="223">
      <c r="A223" s="114"/>
      <c r="G223" s="114"/>
      <c r="M223" s="114"/>
    </row>
    <row r="224">
      <c r="A224" s="114"/>
      <c r="G224" s="114"/>
      <c r="M224" s="114"/>
    </row>
    <row r="225">
      <c r="A225" s="114"/>
      <c r="G225" s="114"/>
      <c r="M225" s="114"/>
    </row>
    <row r="226">
      <c r="A226" s="114"/>
      <c r="G226" s="114"/>
      <c r="M226" s="114"/>
    </row>
    <row r="227">
      <c r="A227" s="114"/>
      <c r="G227" s="114"/>
      <c r="M227" s="114"/>
    </row>
    <row r="228">
      <c r="A228" s="114"/>
      <c r="G228" s="114"/>
      <c r="M228" s="114"/>
    </row>
    <row r="229">
      <c r="A229" s="114"/>
      <c r="G229" s="114"/>
      <c r="M229" s="114"/>
    </row>
    <row r="230">
      <c r="A230" s="114"/>
      <c r="G230" s="114"/>
      <c r="M230" s="114"/>
    </row>
    <row r="231">
      <c r="A231" s="114"/>
      <c r="G231" s="114"/>
      <c r="M231" s="114"/>
    </row>
    <row r="232">
      <c r="A232" s="114"/>
      <c r="G232" s="114"/>
      <c r="M232" s="114"/>
    </row>
    <row r="233">
      <c r="A233" s="114"/>
      <c r="G233" s="114"/>
      <c r="M233" s="114"/>
    </row>
    <row r="234">
      <c r="A234" s="114"/>
      <c r="G234" s="114"/>
      <c r="M234" s="114"/>
    </row>
    <row r="235">
      <c r="A235" s="114"/>
      <c r="G235" s="114"/>
      <c r="M235" s="114"/>
    </row>
    <row r="236">
      <c r="A236" s="114"/>
      <c r="G236" s="114"/>
      <c r="M236" s="114"/>
    </row>
    <row r="237">
      <c r="A237" s="114"/>
      <c r="G237" s="114"/>
      <c r="M237" s="114"/>
    </row>
    <row r="238">
      <c r="A238" s="114"/>
      <c r="G238" s="114"/>
      <c r="M238" s="114"/>
    </row>
    <row r="239">
      <c r="A239" s="114"/>
      <c r="G239" s="114"/>
      <c r="M239" s="114"/>
    </row>
    <row r="240">
      <c r="A240" s="114"/>
      <c r="G240" s="114"/>
      <c r="M240" s="114"/>
    </row>
    <row r="241">
      <c r="A241" s="114"/>
      <c r="G241" s="114"/>
      <c r="M241" s="114"/>
    </row>
    <row r="242">
      <c r="A242" s="114"/>
      <c r="G242" s="114"/>
      <c r="M242" s="114"/>
    </row>
    <row r="243">
      <c r="A243" s="114"/>
      <c r="G243" s="114"/>
      <c r="M243" s="114"/>
    </row>
    <row r="244">
      <c r="A244" s="114"/>
      <c r="G244" s="114"/>
      <c r="M244" s="114"/>
    </row>
    <row r="245">
      <c r="A245" s="114"/>
      <c r="G245" s="114"/>
      <c r="M245" s="114"/>
    </row>
    <row r="246">
      <c r="A246" s="114"/>
      <c r="G246" s="114"/>
      <c r="M246" s="114"/>
    </row>
    <row r="247">
      <c r="A247" s="114"/>
      <c r="G247" s="114"/>
      <c r="M247" s="114"/>
    </row>
    <row r="248">
      <c r="A248" s="114"/>
      <c r="G248" s="114"/>
      <c r="M248" s="114"/>
    </row>
    <row r="249">
      <c r="A249" s="114"/>
      <c r="G249" s="114"/>
      <c r="M249" s="114"/>
    </row>
    <row r="250">
      <c r="A250" s="114"/>
      <c r="G250" s="114"/>
      <c r="M250" s="114"/>
    </row>
    <row r="251">
      <c r="A251" s="114"/>
      <c r="G251" s="114"/>
      <c r="M251" s="114"/>
    </row>
    <row r="252">
      <c r="A252" s="114"/>
      <c r="G252" s="114"/>
      <c r="M252" s="114"/>
    </row>
    <row r="253">
      <c r="A253" s="114"/>
      <c r="G253" s="114"/>
      <c r="M253" s="114"/>
    </row>
    <row r="254">
      <c r="A254" s="114"/>
      <c r="G254" s="114"/>
      <c r="M254" s="114"/>
    </row>
    <row r="255">
      <c r="A255" s="114"/>
      <c r="G255" s="114"/>
      <c r="M255" s="114"/>
    </row>
    <row r="256">
      <c r="A256" s="114"/>
      <c r="G256" s="114"/>
      <c r="M256" s="114"/>
    </row>
    <row r="257">
      <c r="A257" s="114"/>
      <c r="G257" s="114"/>
      <c r="M257" s="114"/>
    </row>
    <row r="258">
      <c r="A258" s="114"/>
      <c r="G258" s="114"/>
      <c r="M258" s="114"/>
    </row>
    <row r="259">
      <c r="A259" s="114"/>
      <c r="G259" s="114"/>
      <c r="M259" s="114"/>
    </row>
    <row r="260">
      <c r="A260" s="114"/>
      <c r="G260" s="114"/>
      <c r="M260" s="114"/>
    </row>
    <row r="261">
      <c r="A261" s="114"/>
      <c r="G261" s="114"/>
      <c r="M261" s="114"/>
    </row>
    <row r="262">
      <c r="A262" s="114"/>
      <c r="G262" s="114"/>
      <c r="M262" s="114"/>
    </row>
    <row r="263">
      <c r="A263" s="114"/>
      <c r="G263" s="114"/>
      <c r="M263" s="114"/>
    </row>
    <row r="264">
      <c r="A264" s="114"/>
      <c r="G264" s="114"/>
      <c r="M264" s="114"/>
    </row>
    <row r="265">
      <c r="A265" s="114"/>
      <c r="G265" s="114"/>
      <c r="M265" s="114"/>
    </row>
    <row r="266">
      <c r="A266" s="114"/>
      <c r="G266" s="114"/>
      <c r="M266" s="114"/>
    </row>
    <row r="267">
      <c r="A267" s="114"/>
      <c r="G267" s="114"/>
      <c r="M267" s="114"/>
    </row>
    <row r="268">
      <c r="A268" s="114"/>
      <c r="G268" s="114"/>
      <c r="M268" s="114"/>
    </row>
    <row r="269">
      <c r="A269" s="114"/>
      <c r="G269" s="114"/>
      <c r="M269" s="114"/>
    </row>
    <row r="270">
      <c r="A270" s="114"/>
      <c r="G270" s="114"/>
      <c r="M270" s="114"/>
    </row>
    <row r="271">
      <c r="A271" s="114"/>
      <c r="G271" s="114"/>
      <c r="M271" s="114"/>
    </row>
    <row r="272">
      <c r="A272" s="114"/>
      <c r="G272" s="114"/>
      <c r="M272" s="114"/>
    </row>
    <row r="273">
      <c r="A273" s="114"/>
      <c r="G273" s="114"/>
      <c r="M273" s="114"/>
    </row>
    <row r="274">
      <c r="A274" s="114"/>
      <c r="G274" s="114"/>
      <c r="M274" s="114"/>
    </row>
    <row r="275">
      <c r="A275" s="114"/>
      <c r="G275" s="114"/>
      <c r="M275" s="114"/>
    </row>
    <row r="276">
      <c r="A276" s="114"/>
      <c r="G276" s="114"/>
      <c r="M276" s="114"/>
    </row>
    <row r="277">
      <c r="A277" s="114"/>
      <c r="G277" s="114"/>
      <c r="M277" s="114"/>
    </row>
    <row r="278">
      <c r="A278" s="114"/>
      <c r="G278" s="114"/>
      <c r="M278" s="114"/>
    </row>
    <row r="279">
      <c r="A279" s="114"/>
      <c r="G279" s="114"/>
      <c r="M279" s="114"/>
    </row>
    <row r="280">
      <c r="A280" s="114"/>
      <c r="G280" s="114"/>
      <c r="M280" s="114"/>
    </row>
    <row r="281">
      <c r="A281" s="114"/>
      <c r="G281" s="114"/>
      <c r="M281" s="114"/>
    </row>
    <row r="282">
      <c r="A282" s="114"/>
      <c r="G282" s="114"/>
      <c r="M282" s="114"/>
    </row>
    <row r="283">
      <c r="A283" s="114"/>
      <c r="G283" s="114"/>
      <c r="M283" s="114"/>
    </row>
    <row r="284">
      <c r="A284" s="114"/>
      <c r="G284" s="114"/>
      <c r="M284" s="114"/>
    </row>
    <row r="285">
      <c r="A285" s="114"/>
      <c r="G285" s="114"/>
      <c r="M285" s="114"/>
    </row>
    <row r="286">
      <c r="A286" s="114"/>
      <c r="G286" s="114"/>
      <c r="M286" s="114"/>
    </row>
    <row r="287">
      <c r="A287" s="114"/>
      <c r="G287" s="114"/>
      <c r="M287" s="114"/>
    </row>
    <row r="288">
      <c r="A288" s="114"/>
      <c r="G288" s="114"/>
      <c r="M288" s="114"/>
    </row>
    <row r="289">
      <c r="A289" s="114"/>
      <c r="G289" s="114"/>
      <c r="M289" s="114"/>
    </row>
    <row r="290">
      <c r="A290" s="114"/>
      <c r="G290" s="114"/>
      <c r="M290" s="114"/>
    </row>
    <row r="291">
      <c r="A291" s="114"/>
      <c r="G291" s="114"/>
      <c r="M291" s="114"/>
    </row>
    <row r="292">
      <c r="A292" s="114"/>
      <c r="G292" s="114"/>
      <c r="M292" s="114"/>
    </row>
    <row r="293">
      <c r="A293" s="114"/>
      <c r="G293" s="114"/>
      <c r="M293" s="114"/>
    </row>
    <row r="294">
      <c r="A294" s="114"/>
      <c r="G294" s="114"/>
      <c r="M294" s="114"/>
    </row>
    <row r="295">
      <c r="A295" s="114"/>
      <c r="G295" s="114"/>
      <c r="M295" s="114"/>
    </row>
    <row r="296">
      <c r="A296" s="114"/>
      <c r="G296" s="114"/>
      <c r="M296" s="114"/>
    </row>
    <row r="297">
      <c r="A297" s="114"/>
      <c r="G297" s="114"/>
      <c r="M297" s="114"/>
    </row>
    <row r="298">
      <c r="A298" s="114"/>
      <c r="G298" s="114"/>
      <c r="M298" s="114"/>
    </row>
    <row r="299">
      <c r="A299" s="114"/>
      <c r="G299" s="114"/>
      <c r="M299" s="114"/>
    </row>
    <row r="300">
      <c r="A300" s="114"/>
      <c r="G300" s="114"/>
      <c r="M300" s="114"/>
    </row>
    <row r="301">
      <c r="A301" s="114"/>
      <c r="G301" s="114"/>
      <c r="M301" s="114"/>
    </row>
    <row r="302">
      <c r="A302" s="114"/>
      <c r="G302" s="114"/>
      <c r="M302" s="114"/>
    </row>
    <row r="303">
      <c r="A303" s="114"/>
      <c r="G303" s="114"/>
      <c r="M303" s="114"/>
    </row>
    <row r="304">
      <c r="A304" s="114"/>
      <c r="G304" s="114"/>
      <c r="M304" s="114"/>
    </row>
    <row r="305">
      <c r="A305" s="114"/>
      <c r="G305" s="114"/>
      <c r="M305" s="114"/>
    </row>
    <row r="306">
      <c r="A306" s="114"/>
      <c r="G306" s="114"/>
      <c r="M306" s="114"/>
    </row>
    <row r="307">
      <c r="A307" s="114"/>
      <c r="G307" s="114"/>
      <c r="M307" s="114"/>
    </row>
    <row r="308">
      <c r="A308" s="114"/>
      <c r="G308" s="114"/>
      <c r="M308" s="114"/>
    </row>
    <row r="309">
      <c r="A309" s="114"/>
      <c r="G309" s="114"/>
      <c r="M309" s="114"/>
    </row>
    <row r="310">
      <c r="A310" s="114"/>
      <c r="G310" s="114"/>
      <c r="M310" s="114"/>
    </row>
    <row r="311">
      <c r="A311" s="114"/>
      <c r="G311" s="114"/>
      <c r="M311" s="114"/>
    </row>
    <row r="312">
      <c r="A312" s="114"/>
      <c r="G312" s="114"/>
      <c r="M312" s="114"/>
    </row>
    <row r="313">
      <c r="A313" s="114"/>
      <c r="G313" s="114"/>
      <c r="M313" s="114"/>
    </row>
    <row r="314">
      <c r="A314" s="114"/>
      <c r="G314" s="114"/>
      <c r="M314" s="114"/>
    </row>
    <row r="315">
      <c r="A315" s="114"/>
      <c r="G315" s="114"/>
      <c r="M315" s="114"/>
    </row>
    <row r="316">
      <c r="A316" s="114"/>
      <c r="G316" s="114"/>
      <c r="M316" s="114"/>
    </row>
    <row r="317">
      <c r="A317" s="114"/>
      <c r="G317" s="114"/>
      <c r="M317" s="114"/>
    </row>
    <row r="318">
      <c r="A318" s="114"/>
      <c r="G318" s="114"/>
      <c r="M318" s="114"/>
    </row>
    <row r="319">
      <c r="A319" s="114"/>
      <c r="G319" s="114"/>
      <c r="M319" s="114"/>
    </row>
    <row r="320">
      <c r="A320" s="114"/>
      <c r="G320" s="114"/>
      <c r="M320" s="114"/>
    </row>
    <row r="321">
      <c r="A321" s="114"/>
      <c r="G321" s="114"/>
      <c r="M321" s="114"/>
    </row>
    <row r="322">
      <c r="A322" s="114"/>
      <c r="G322" s="114"/>
      <c r="M322" s="114"/>
    </row>
    <row r="323">
      <c r="A323" s="114"/>
      <c r="G323" s="114"/>
      <c r="M323" s="114"/>
    </row>
    <row r="324">
      <c r="A324" s="114"/>
      <c r="G324" s="114"/>
      <c r="M324" s="114"/>
    </row>
    <row r="325">
      <c r="A325" s="114"/>
      <c r="G325" s="114"/>
      <c r="M325" s="114"/>
    </row>
    <row r="326">
      <c r="A326" s="114"/>
      <c r="G326" s="114"/>
      <c r="M326" s="114"/>
    </row>
    <row r="327">
      <c r="A327" s="114"/>
      <c r="G327" s="114"/>
      <c r="M327" s="114"/>
    </row>
    <row r="328">
      <c r="A328" s="114"/>
      <c r="G328" s="114"/>
      <c r="M328" s="114"/>
    </row>
    <row r="329">
      <c r="A329" s="114"/>
      <c r="G329" s="114"/>
      <c r="M329" s="114"/>
    </row>
    <row r="330">
      <c r="A330" s="114"/>
      <c r="G330" s="114"/>
      <c r="M330" s="114"/>
    </row>
    <row r="331">
      <c r="A331" s="114"/>
      <c r="G331" s="114"/>
      <c r="M331" s="114"/>
    </row>
    <row r="332">
      <c r="A332" s="114"/>
      <c r="G332" s="114"/>
      <c r="M332" s="114"/>
    </row>
    <row r="333">
      <c r="A333" s="114"/>
      <c r="G333" s="114"/>
      <c r="M333" s="114"/>
    </row>
    <row r="334">
      <c r="A334" s="114"/>
      <c r="G334" s="114"/>
      <c r="M334" s="114"/>
    </row>
    <row r="335">
      <c r="A335" s="114"/>
      <c r="G335" s="114"/>
      <c r="M335" s="114"/>
    </row>
    <row r="336">
      <c r="A336" s="114"/>
      <c r="G336" s="114"/>
      <c r="M336" s="114"/>
    </row>
    <row r="337">
      <c r="A337" s="114"/>
      <c r="G337" s="114"/>
      <c r="M337" s="114"/>
    </row>
    <row r="338">
      <c r="A338" s="114"/>
      <c r="G338" s="114"/>
      <c r="M338" s="114"/>
    </row>
    <row r="339">
      <c r="A339" s="114"/>
      <c r="G339" s="114"/>
      <c r="M339" s="114"/>
    </row>
    <row r="340">
      <c r="A340" s="114"/>
      <c r="G340" s="114"/>
      <c r="M340" s="114"/>
    </row>
    <row r="341">
      <c r="A341" s="114"/>
      <c r="G341" s="114"/>
      <c r="M341" s="114"/>
    </row>
    <row r="342">
      <c r="A342" s="114"/>
      <c r="G342" s="114"/>
      <c r="M342" s="114"/>
    </row>
    <row r="343">
      <c r="A343" s="114"/>
      <c r="G343" s="114"/>
      <c r="M343" s="114"/>
    </row>
    <row r="344">
      <c r="A344" s="114"/>
      <c r="G344" s="114"/>
      <c r="M344" s="114"/>
    </row>
    <row r="345">
      <c r="A345" s="114"/>
      <c r="G345" s="114"/>
      <c r="M345" s="114"/>
    </row>
    <row r="346">
      <c r="A346" s="114"/>
      <c r="G346" s="114"/>
      <c r="M346" s="114"/>
    </row>
    <row r="347">
      <c r="A347" s="114"/>
      <c r="G347" s="114"/>
      <c r="M347" s="114"/>
    </row>
    <row r="348">
      <c r="A348" s="114"/>
      <c r="G348" s="114"/>
      <c r="M348" s="114"/>
    </row>
    <row r="349">
      <c r="A349" s="114"/>
      <c r="G349" s="114"/>
      <c r="M349" s="114"/>
    </row>
    <row r="350">
      <c r="A350" s="114"/>
      <c r="G350" s="114"/>
      <c r="M350" s="114"/>
    </row>
    <row r="351">
      <c r="A351" s="114"/>
      <c r="G351" s="114"/>
      <c r="M351" s="114"/>
    </row>
    <row r="352">
      <c r="A352" s="114"/>
      <c r="G352" s="114"/>
      <c r="M352" s="114"/>
    </row>
    <row r="353">
      <c r="A353" s="114"/>
      <c r="G353" s="114"/>
      <c r="M353" s="114"/>
    </row>
    <row r="354">
      <c r="A354" s="114"/>
      <c r="G354" s="114"/>
      <c r="M354" s="114"/>
    </row>
    <row r="355">
      <c r="A355" s="114"/>
      <c r="G355" s="114"/>
      <c r="M355" s="114"/>
    </row>
    <row r="356">
      <c r="A356" s="114"/>
      <c r="G356" s="114"/>
      <c r="M356" s="114"/>
    </row>
    <row r="357">
      <c r="A357" s="114"/>
      <c r="G357" s="114"/>
      <c r="M357" s="114"/>
    </row>
    <row r="358">
      <c r="A358" s="114"/>
      <c r="G358" s="114"/>
      <c r="M358" s="114"/>
    </row>
    <row r="359">
      <c r="A359" s="114"/>
      <c r="G359" s="114"/>
      <c r="M359" s="114"/>
    </row>
    <row r="360">
      <c r="A360" s="114"/>
      <c r="G360" s="114"/>
      <c r="M360" s="114"/>
    </row>
    <row r="361">
      <c r="A361" s="114"/>
      <c r="G361" s="114"/>
      <c r="M361" s="114"/>
    </row>
    <row r="362">
      <c r="A362" s="114"/>
      <c r="G362" s="114"/>
      <c r="M362" s="114"/>
    </row>
    <row r="363">
      <c r="A363" s="114"/>
      <c r="G363" s="114"/>
      <c r="M363" s="114"/>
    </row>
    <row r="364">
      <c r="A364" s="114"/>
      <c r="G364" s="114"/>
      <c r="M364" s="114"/>
    </row>
    <row r="365">
      <c r="A365" s="114"/>
      <c r="G365" s="114"/>
      <c r="M365" s="114"/>
    </row>
    <row r="366">
      <c r="A366" s="114"/>
      <c r="G366" s="114"/>
      <c r="M366" s="114"/>
    </row>
    <row r="367">
      <c r="A367" s="114"/>
      <c r="G367" s="114"/>
      <c r="M367" s="114"/>
    </row>
    <row r="368">
      <c r="A368" s="114"/>
      <c r="G368" s="114"/>
      <c r="M368" s="114"/>
    </row>
    <row r="369">
      <c r="A369" s="114"/>
      <c r="G369" s="114"/>
      <c r="M369" s="114"/>
    </row>
    <row r="370">
      <c r="A370" s="114"/>
      <c r="G370" s="114"/>
      <c r="M370" s="114"/>
    </row>
    <row r="371">
      <c r="A371" s="114"/>
      <c r="G371" s="114"/>
      <c r="M371" s="114"/>
    </row>
    <row r="372">
      <c r="A372" s="114"/>
      <c r="G372" s="114"/>
      <c r="M372" s="114"/>
    </row>
    <row r="373">
      <c r="A373" s="114"/>
      <c r="G373" s="114"/>
      <c r="M373" s="114"/>
    </row>
    <row r="374">
      <c r="A374" s="114"/>
      <c r="G374" s="114"/>
      <c r="M374" s="114"/>
    </row>
    <row r="375">
      <c r="A375" s="114"/>
      <c r="G375" s="114"/>
      <c r="M375" s="114"/>
    </row>
    <row r="376">
      <c r="A376" s="114"/>
      <c r="G376" s="114"/>
      <c r="M376" s="114"/>
    </row>
    <row r="377">
      <c r="A377" s="114"/>
      <c r="G377" s="114"/>
      <c r="M377" s="114"/>
    </row>
    <row r="378">
      <c r="A378" s="114"/>
      <c r="G378" s="114"/>
      <c r="M378" s="114"/>
    </row>
    <row r="379">
      <c r="A379" s="114"/>
      <c r="G379" s="114"/>
      <c r="M379" s="114"/>
    </row>
    <row r="380">
      <c r="A380" s="114"/>
      <c r="G380" s="114"/>
      <c r="M380" s="114"/>
    </row>
    <row r="381">
      <c r="A381" s="114"/>
      <c r="G381" s="114"/>
      <c r="M381" s="114"/>
    </row>
    <row r="382">
      <c r="A382" s="114"/>
      <c r="G382" s="114"/>
      <c r="M382" s="114"/>
    </row>
    <row r="383">
      <c r="A383" s="114"/>
      <c r="G383" s="114"/>
      <c r="M383" s="114"/>
    </row>
    <row r="384">
      <c r="A384" s="114"/>
      <c r="G384" s="114"/>
      <c r="M384" s="114"/>
    </row>
    <row r="385">
      <c r="A385" s="114"/>
      <c r="G385" s="114"/>
      <c r="M385" s="114"/>
    </row>
    <row r="386">
      <c r="A386" s="114"/>
      <c r="G386" s="114"/>
      <c r="M386" s="114"/>
    </row>
    <row r="387">
      <c r="A387" s="114"/>
      <c r="G387" s="114"/>
      <c r="M387" s="114"/>
    </row>
    <row r="388">
      <c r="A388" s="114"/>
      <c r="G388" s="114"/>
      <c r="M388" s="114"/>
    </row>
    <row r="389">
      <c r="A389" s="114"/>
      <c r="G389" s="114"/>
      <c r="M389" s="114"/>
    </row>
    <row r="390">
      <c r="A390" s="114"/>
      <c r="G390" s="114"/>
      <c r="M390" s="114"/>
    </row>
    <row r="391">
      <c r="A391" s="114"/>
      <c r="G391" s="114"/>
      <c r="M391" s="114"/>
    </row>
    <row r="392">
      <c r="A392" s="114"/>
      <c r="G392" s="114"/>
      <c r="M392" s="114"/>
    </row>
    <row r="393">
      <c r="A393" s="114"/>
      <c r="G393" s="114"/>
      <c r="M393" s="114"/>
    </row>
    <row r="394">
      <c r="A394" s="114"/>
      <c r="G394" s="114"/>
      <c r="M394" s="114"/>
    </row>
    <row r="395">
      <c r="A395" s="114"/>
      <c r="G395" s="114"/>
      <c r="M395" s="114"/>
    </row>
    <row r="396">
      <c r="A396" s="114"/>
      <c r="G396" s="114"/>
      <c r="M396" s="114"/>
    </row>
    <row r="397">
      <c r="A397" s="114"/>
      <c r="G397" s="114"/>
      <c r="M397" s="114"/>
    </row>
    <row r="398">
      <c r="A398" s="114"/>
      <c r="G398" s="114"/>
      <c r="M398" s="114"/>
    </row>
    <row r="399">
      <c r="A399" s="114"/>
      <c r="G399" s="114"/>
      <c r="M399" s="114"/>
    </row>
    <row r="400">
      <c r="A400" s="114"/>
      <c r="G400" s="114"/>
      <c r="M400" s="114"/>
    </row>
    <row r="401">
      <c r="A401" s="114"/>
      <c r="G401" s="114"/>
      <c r="M401" s="114"/>
    </row>
    <row r="402">
      <c r="A402" s="114"/>
      <c r="G402" s="114"/>
      <c r="M402" s="114"/>
    </row>
    <row r="403">
      <c r="A403" s="114"/>
      <c r="G403" s="114"/>
      <c r="M403" s="114"/>
    </row>
    <row r="404">
      <c r="A404" s="114"/>
      <c r="G404" s="114"/>
      <c r="M404" s="114"/>
    </row>
    <row r="405">
      <c r="A405" s="114"/>
      <c r="G405" s="114"/>
      <c r="M405" s="114"/>
    </row>
    <row r="406">
      <c r="A406" s="114"/>
      <c r="G406" s="114"/>
      <c r="M406" s="114"/>
    </row>
    <row r="407">
      <c r="A407" s="114"/>
      <c r="G407" s="114"/>
      <c r="M407" s="114"/>
    </row>
    <row r="408">
      <c r="A408" s="114"/>
      <c r="G408" s="114"/>
      <c r="M408" s="114"/>
    </row>
    <row r="409">
      <c r="A409" s="114"/>
      <c r="G409" s="114"/>
      <c r="M409" s="114"/>
    </row>
    <row r="410">
      <c r="A410" s="114"/>
      <c r="G410" s="114"/>
      <c r="M410" s="114"/>
    </row>
    <row r="411">
      <c r="A411" s="114"/>
      <c r="G411" s="114"/>
      <c r="M411" s="114"/>
    </row>
    <row r="412">
      <c r="A412" s="114"/>
      <c r="G412" s="114"/>
      <c r="M412" s="114"/>
    </row>
    <row r="413">
      <c r="A413" s="114"/>
      <c r="G413" s="114"/>
      <c r="M413" s="114"/>
    </row>
    <row r="414">
      <c r="A414" s="114"/>
      <c r="G414" s="114"/>
      <c r="M414" s="114"/>
    </row>
    <row r="415">
      <c r="A415" s="114"/>
      <c r="G415" s="114"/>
      <c r="M415" s="114"/>
    </row>
    <row r="416">
      <c r="A416" s="114"/>
      <c r="G416" s="114"/>
      <c r="M416" s="114"/>
    </row>
    <row r="417">
      <c r="A417" s="114"/>
      <c r="G417" s="114"/>
      <c r="M417" s="114"/>
    </row>
    <row r="418">
      <c r="A418" s="114"/>
      <c r="G418" s="114"/>
      <c r="M418" s="114"/>
    </row>
    <row r="419">
      <c r="A419" s="114"/>
      <c r="G419" s="114"/>
      <c r="M419" s="114"/>
    </row>
    <row r="420">
      <c r="A420" s="114"/>
      <c r="G420" s="114"/>
      <c r="M420" s="114"/>
    </row>
    <row r="421">
      <c r="A421" s="114"/>
      <c r="G421" s="114"/>
      <c r="M421" s="114"/>
    </row>
    <row r="422">
      <c r="A422" s="114"/>
      <c r="G422" s="114"/>
      <c r="M422" s="114"/>
    </row>
    <row r="423">
      <c r="A423" s="114"/>
      <c r="G423" s="114"/>
      <c r="M423" s="114"/>
    </row>
    <row r="424">
      <c r="A424" s="114"/>
      <c r="G424" s="114"/>
      <c r="M424" s="114"/>
    </row>
    <row r="425">
      <c r="A425" s="114"/>
      <c r="G425" s="114"/>
      <c r="M425" s="114"/>
    </row>
    <row r="426">
      <c r="A426" s="114"/>
      <c r="G426" s="114"/>
      <c r="M426" s="114"/>
    </row>
    <row r="427">
      <c r="A427" s="114"/>
      <c r="G427" s="114"/>
      <c r="M427" s="114"/>
    </row>
    <row r="428">
      <c r="A428" s="114"/>
      <c r="G428" s="114"/>
      <c r="M428" s="114"/>
    </row>
    <row r="429">
      <c r="A429" s="114"/>
      <c r="G429" s="114"/>
      <c r="M429" s="114"/>
    </row>
    <row r="430">
      <c r="A430" s="114"/>
      <c r="G430" s="114"/>
      <c r="M430" s="114"/>
    </row>
    <row r="431">
      <c r="A431" s="114"/>
      <c r="G431" s="114"/>
      <c r="M431" s="114"/>
    </row>
    <row r="432">
      <c r="A432" s="114"/>
      <c r="G432" s="114"/>
      <c r="M432" s="114"/>
    </row>
    <row r="433">
      <c r="A433" s="114"/>
      <c r="G433" s="114"/>
      <c r="M433" s="114"/>
    </row>
    <row r="434">
      <c r="A434" s="114"/>
      <c r="G434" s="114"/>
      <c r="M434" s="114"/>
    </row>
    <row r="435">
      <c r="A435" s="114"/>
      <c r="G435" s="114"/>
      <c r="M435" s="114"/>
    </row>
    <row r="436">
      <c r="A436" s="114"/>
      <c r="G436" s="114"/>
      <c r="M436" s="114"/>
    </row>
    <row r="437">
      <c r="A437" s="114"/>
      <c r="G437" s="114"/>
      <c r="M437" s="114"/>
    </row>
    <row r="438">
      <c r="A438" s="114"/>
      <c r="G438" s="114"/>
      <c r="M438" s="114"/>
    </row>
    <row r="439">
      <c r="A439" s="114"/>
      <c r="G439" s="114"/>
      <c r="M439" s="114"/>
    </row>
    <row r="440">
      <c r="A440" s="114"/>
      <c r="G440" s="114"/>
      <c r="M440" s="114"/>
    </row>
    <row r="441">
      <c r="A441" s="114"/>
      <c r="G441" s="114"/>
      <c r="M441" s="114"/>
    </row>
    <row r="442">
      <c r="A442" s="114"/>
      <c r="G442" s="114"/>
      <c r="M442" s="114"/>
    </row>
    <row r="443">
      <c r="A443" s="114"/>
      <c r="G443" s="114"/>
      <c r="M443" s="114"/>
    </row>
    <row r="444">
      <c r="A444" s="114"/>
      <c r="G444" s="114"/>
      <c r="M444" s="114"/>
    </row>
    <row r="445">
      <c r="A445" s="114"/>
      <c r="G445" s="114"/>
      <c r="M445" s="114"/>
    </row>
    <row r="446">
      <c r="A446" s="114"/>
      <c r="G446" s="114"/>
      <c r="M446" s="114"/>
    </row>
    <row r="447">
      <c r="A447" s="114"/>
      <c r="G447" s="114"/>
      <c r="M447" s="114"/>
    </row>
    <row r="448">
      <c r="A448" s="114"/>
      <c r="G448" s="114"/>
      <c r="M448" s="114"/>
    </row>
    <row r="449">
      <c r="A449" s="114"/>
      <c r="G449" s="114"/>
      <c r="M449" s="114"/>
    </row>
    <row r="450">
      <c r="A450" s="114"/>
      <c r="G450" s="114"/>
      <c r="M450" s="114"/>
    </row>
    <row r="451">
      <c r="A451" s="114"/>
      <c r="G451" s="114"/>
      <c r="M451" s="114"/>
    </row>
    <row r="452">
      <c r="A452" s="114"/>
      <c r="G452" s="114"/>
      <c r="M452" s="114"/>
    </row>
    <row r="453">
      <c r="A453" s="114"/>
      <c r="G453" s="114"/>
      <c r="M453" s="114"/>
    </row>
    <row r="454">
      <c r="A454" s="114"/>
      <c r="G454" s="114"/>
      <c r="M454" s="114"/>
    </row>
    <row r="455">
      <c r="A455" s="114"/>
      <c r="G455" s="114"/>
      <c r="M455" s="114"/>
    </row>
    <row r="456">
      <c r="A456" s="114"/>
      <c r="G456" s="114"/>
      <c r="M456" s="114"/>
    </row>
    <row r="457">
      <c r="A457" s="114"/>
      <c r="G457" s="114"/>
      <c r="M457" s="114"/>
    </row>
    <row r="458">
      <c r="A458" s="114"/>
      <c r="G458" s="114"/>
      <c r="M458" s="114"/>
    </row>
    <row r="459">
      <c r="A459" s="114"/>
      <c r="G459" s="114"/>
      <c r="M459" s="114"/>
    </row>
    <row r="460">
      <c r="A460" s="114"/>
      <c r="G460" s="114"/>
      <c r="M460" s="114"/>
    </row>
    <row r="461">
      <c r="A461" s="114"/>
      <c r="G461" s="114"/>
      <c r="M461" s="114"/>
    </row>
    <row r="462">
      <c r="A462" s="114"/>
      <c r="G462" s="114"/>
      <c r="M462" s="114"/>
    </row>
    <row r="463">
      <c r="A463" s="114"/>
      <c r="G463" s="114"/>
      <c r="M463" s="114"/>
    </row>
    <row r="464">
      <c r="A464" s="114"/>
      <c r="G464" s="114"/>
      <c r="M464" s="114"/>
    </row>
    <row r="465">
      <c r="A465" s="114"/>
      <c r="G465" s="114"/>
      <c r="M465" s="114"/>
    </row>
    <row r="466">
      <c r="A466" s="114"/>
      <c r="G466" s="114"/>
      <c r="M466" s="114"/>
    </row>
    <row r="467">
      <c r="A467" s="114"/>
      <c r="G467" s="114"/>
      <c r="M467" s="114"/>
    </row>
    <row r="468">
      <c r="A468" s="114"/>
      <c r="G468" s="114"/>
      <c r="M468" s="114"/>
    </row>
    <row r="469">
      <c r="A469" s="114"/>
      <c r="G469" s="114"/>
      <c r="M469" s="114"/>
    </row>
    <row r="470">
      <c r="A470" s="114"/>
      <c r="G470" s="114"/>
      <c r="M470" s="114"/>
    </row>
    <row r="471">
      <c r="A471" s="114"/>
      <c r="G471" s="114"/>
      <c r="M471" s="114"/>
    </row>
    <row r="472">
      <c r="A472" s="114"/>
      <c r="G472" s="114"/>
      <c r="M472" s="114"/>
    </row>
    <row r="473">
      <c r="A473" s="114"/>
      <c r="G473" s="114"/>
      <c r="M473" s="114"/>
    </row>
    <row r="474">
      <c r="A474" s="114"/>
      <c r="G474" s="114"/>
      <c r="M474" s="114"/>
    </row>
    <row r="475">
      <c r="A475" s="114"/>
      <c r="G475" s="114"/>
      <c r="M475" s="114"/>
    </row>
    <row r="476">
      <c r="A476" s="114"/>
      <c r="G476" s="114"/>
      <c r="M476" s="114"/>
    </row>
    <row r="477">
      <c r="A477" s="114"/>
      <c r="G477" s="114"/>
      <c r="M477" s="114"/>
    </row>
    <row r="478">
      <c r="A478" s="114"/>
      <c r="G478" s="114"/>
      <c r="M478" s="114"/>
    </row>
    <row r="479">
      <c r="A479" s="114"/>
      <c r="G479" s="114"/>
      <c r="M479" s="114"/>
    </row>
    <row r="480">
      <c r="A480" s="114"/>
      <c r="G480" s="114"/>
      <c r="M480" s="114"/>
    </row>
    <row r="481">
      <c r="A481" s="114"/>
      <c r="G481" s="114"/>
      <c r="M481" s="114"/>
    </row>
    <row r="482">
      <c r="A482" s="114"/>
      <c r="G482" s="114"/>
      <c r="M482" s="114"/>
    </row>
    <row r="483">
      <c r="A483" s="114"/>
      <c r="G483" s="114"/>
      <c r="M483" s="114"/>
    </row>
    <row r="484">
      <c r="A484" s="114"/>
      <c r="G484" s="114"/>
      <c r="M484" s="114"/>
    </row>
    <row r="485">
      <c r="A485" s="114"/>
      <c r="G485" s="114"/>
      <c r="M485" s="114"/>
    </row>
    <row r="486">
      <c r="A486" s="114"/>
      <c r="G486" s="114"/>
      <c r="M486" s="114"/>
    </row>
    <row r="487">
      <c r="A487" s="114"/>
      <c r="G487" s="114"/>
      <c r="M487" s="114"/>
    </row>
    <row r="488">
      <c r="A488" s="114"/>
      <c r="G488" s="114"/>
      <c r="M488" s="114"/>
    </row>
    <row r="489">
      <c r="A489" s="114"/>
      <c r="G489" s="114"/>
      <c r="M489" s="114"/>
    </row>
    <row r="490">
      <c r="A490" s="114"/>
      <c r="G490" s="114"/>
      <c r="M490" s="114"/>
    </row>
    <row r="491">
      <c r="A491" s="114"/>
      <c r="G491" s="114"/>
      <c r="M491" s="114"/>
    </row>
    <row r="492">
      <c r="A492" s="114"/>
      <c r="G492" s="114"/>
      <c r="M492" s="114"/>
    </row>
    <row r="493">
      <c r="A493" s="114"/>
      <c r="G493" s="114"/>
      <c r="M493" s="114"/>
    </row>
    <row r="494">
      <c r="A494" s="114"/>
      <c r="G494" s="114"/>
      <c r="M494" s="114"/>
    </row>
    <row r="495">
      <c r="A495" s="114"/>
      <c r="G495" s="114"/>
      <c r="M495" s="114"/>
    </row>
    <row r="496">
      <c r="A496" s="114"/>
      <c r="G496" s="114"/>
      <c r="M496" s="114"/>
    </row>
    <row r="497">
      <c r="A497" s="114"/>
      <c r="G497" s="114"/>
      <c r="M497" s="114"/>
    </row>
    <row r="498">
      <c r="A498" s="114"/>
      <c r="G498" s="114"/>
      <c r="M498" s="114"/>
    </row>
    <row r="499">
      <c r="A499" s="114"/>
      <c r="G499" s="114"/>
      <c r="M499" s="114"/>
    </row>
    <row r="500">
      <c r="A500" s="114"/>
      <c r="G500" s="114"/>
      <c r="M500" s="114"/>
    </row>
    <row r="501">
      <c r="A501" s="114"/>
      <c r="G501" s="114"/>
      <c r="M501" s="114"/>
    </row>
    <row r="502">
      <c r="A502" s="114"/>
      <c r="G502" s="114"/>
      <c r="M502" s="114"/>
    </row>
    <row r="503">
      <c r="A503" s="114"/>
      <c r="G503" s="114"/>
      <c r="M503" s="114"/>
    </row>
    <row r="504">
      <c r="A504" s="114"/>
      <c r="G504" s="114"/>
      <c r="M504" s="114"/>
    </row>
    <row r="505">
      <c r="A505" s="114"/>
      <c r="G505" s="114"/>
      <c r="M505" s="114"/>
    </row>
    <row r="506">
      <c r="A506" s="114"/>
      <c r="G506" s="114"/>
      <c r="M506" s="114"/>
    </row>
    <row r="507">
      <c r="A507" s="114"/>
      <c r="G507" s="114"/>
      <c r="M507" s="114"/>
    </row>
    <row r="508">
      <c r="A508" s="114"/>
      <c r="G508" s="114"/>
      <c r="M508" s="114"/>
    </row>
    <row r="509">
      <c r="A509" s="114"/>
      <c r="G509" s="114"/>
      <c r="M509" s="114"/>
    </row>
    <row r="510">
      <c r="A510" s="114"/>
      <c r="G510" s="114"/>
      <c r="M510" s="114"/>
    </row>
    <row r="511">
      <c r="A511" s="114"/>
      <c r="G511" s="114"/>
      <c r="M511" s="114"/>
    </row>
    <row r="512">
      <c r="A512" s="114"/>
      <c r="G512" s="114"/>
      <c r="M512" s="114"/>
    </row>
    <row r="513">
      <c r="A513" s="114"/>
      <c r="G513" s="114"/>
      <c r="M513" s="114"/>
    </row>
    <row r="514">
      <c r="A514" s="114"/>
      <c r="G514" s="114"/>
      <c r="M514" s="114"/>
    </row>
    <row r="515">
      <c r="A515" s="114"/>
      <c r="G515" s="114"/>
      <c r="M515" s="114"/>
    </row>
    <row r="516">
      <c r="A516" s="114"/>
      <c r="G516" s="114"/>
      <c r="M516" s="114"/>
    </row>
    <row r="517">
      <c r="A517" s="114"/>
      <c r="G517" s="114"/>
      <c r="M517" s="114"/>
    </row>
    <row r="518">
      <c r="A518" s="114"/>
      <c r="G518" s="114"/>
      <c r="M518" s="114"/>
    </row>
    <row r="519">
      <c r="A519" s="114"/>
      <c r="G519" s="114"/>
      <c r="M519" s="114"/>
    </row>
    <row r="520">
      <c r="A520" s="114"/>
      <c r="G520" s="114"/>
      <c r="M520" s="114"/>
    </row>
    <row r="521">
      <c r="A521" s="114"/>
      <c r="G521" s="114"/>
      <c r="M521" s="114"/>
    </row>
    <row r="522">
      <c r="A522" s="114"/>
      <c r="G522" s="114"/>
      <c r="M522" s="114"/>
    </row>
    <row r="523">
      <c r="A523" s="114"/>
      <c r="G523" s="114"/>
      <c r="M523" s="114"/>
    </row>
    <row r="524">
      <c r="A524" s="114"/>
      <c r="G524" s="114"/>
      <c r="M524" s="114"/>
    </row>
    <row r="525">
      <c r="A525" s="114"/>
      <c r="G525" s="114"/>
      <c r="M525" s="114"/>
    </row>
    <row r="526">
      <c r="A526" s="114"/>
      <c r="G526" s="114"/>
      <c r="M526" s="114"/>
    </row>
    <row r="527">
      <c r="A527" s="114"/>
      <c r="G527" s="114"/>
      <c r="M527" s="114"/>
    </row>
    <row r="528">
      <c r="A528" s="114"/>
      <c r="G528" s="114"/>
      <c r="M528" s="114"/>
    </row>
    <row r="529">
      <c r="A529" s="114"/>
      <c r="G529" s="114"/>
      <c r="M529" s="114"/>
    </row>
    <row r="530">
      <c r="A530" s="114"/>
      <c r="G530" s="114"/>
      <c r="M530" s="114"/>
    </row>
    <row r="531">
      <c r="A531" s="114"/>
      <c r="G531" s="114"/>
      <c r="M531" s="114"/>
    </row>
    <row r="532">
      <c r="A532" s="114"/>
      <c r="G532" s="114"/>
      <c r="M532" s="114"/>
    </row>
    <row r="533">
      <c r="A533" s="114"/>
      <c r="G533" s="114"/>
      <c r="M533" s="114"/>
    </row>
    <row r="534">
      <c r="A534" s="114"/>
      <c r="G534" s="114"/>
      <c r="M534" s="114"/>
    </row>
    <row r="535">
      <c r="A535" s="114"/>
      <c r="G535" s="114"/>
      <c r="M535" s="114"/>
    </row>
    <row r="536">
      <c r="A536" s="114"/>
      <c r="G536" s="114"/>
      <c r="M536" s="114"/>
    </row>
    <row r="537">
      <c r="A537" s="114"/>
      <c r="G537" s="114"/>
      <c r="M537" s="114"/>
    </row>
    <row r="538">
      <c r="A538" s="114"/>
      <c r="G538" s="114"/>
      <c r="M538" s="114"/>
    </row>
    <row r="539">
      <c r="A539" s="114"/>
      <c r="G539" s="114"/>
      <c r="M539" s="114"/>
    </row>
    <row r="540">
      <c r="A540" s="114"/>
      <c r="G540" s="114"/>
      <c r="M540" s="114"/>
    </row>
    <row r="541">
      <c r="A541" s="114"/>
      <c r="G541" s="114"/>
      <c r="M541" s="114"/>
    </row>
    <row r="542">
      <c r="A542" s="114"/>
      <c r="G542" s="114"/>
      <c r="M542" s="114"/>
    </row>
    <row r="543">
      <c r="A543" s="114"/>
      <c r="G543" s="114"/>
      <c r="M543" s="114"/>
    </row>
    <row r="544">
      <c r="A544" s="114"/>
      <c r="G544" s="114"/>
      <c r="M544" s="114"/>
    </row>
    <row r="545">
      <c r="A545" s="114"/>
      <c r="G545" s="114"/>
      <c r="M545" s="114"/>
    </row>
    <row r="546">
      <c r="A546" s="114"/>
      <c r="G546" s="114"/>
      <c r="M546" s="114"/>
    </row>
    <row r="547">
      <c r="A547" s="114"/>
      <c r="G547" s="114"/>
      <c r="M547" s="114"/>
    </row>
    <row r="548">
      <c r="A548" s="114"/>
      <c r="G548" s="114"/>
      <c r="M548" s="114"/>
    </row>
    <row r="549">
      <c r="A549" s="114"/>
      <c r="G549" s="114"/>
      <c r="M549" s="114"/>
    </row>
    <row r="550">
      <c r="A550" s="114"/>
      <c r="G550" s="114"/>
      <c r="M550" s="114"/>
    </row>
    <row r="551">
      <c r="A551" s="114"/>
      <c r="G551" s="114"/>
      <c r="M551" s="114"/>
    </row>
    <row r="552">
      <c r="A552" s="114"/>
      <c r="G552" s="114"/>
      <c r="M552" s="114"/>
    </row>
    <row r="553">
      <c r="A553" s="114"/>
      <c r="G553" s="114"/>
      <c r="M553" s="114"/>
    </row>
    <row r="554">
      <c r="A554" s="114"/>
      <c r="G554" s="114"/>
      <c r="M554" s="114"/>
    </row>
    <row r="555">
      <c r="A555" s="114"/>
      <c r="G555" s="114"/>
      <c r="M555" s="114"/>
    </row>
    <row r="556">
      <c r="A556" s="114"/>
      <c r="G556" s="114"/>
      <c r="M556" s="114"/>
    </row>
    <row r="557">
      <c r="A557" s="114"/>
      <c r="G557" s="114"/>
      <c r="M557" s="114"/>
    </row>
    <row r="558">
      <c r="A558" s="114"/>
      <c r="G558" s="114"/>
      <c r="M558" s="114"/>
    </row>
    <row r="559">
      <c r="A559" s="114"/>
      <c r="G559" s="114"/>
      <c r="M559" s="114"/>
    </row>
    <row r="560">
      <c r="A560" s="114"/>
      <c r="G560" s="114"/>
      <c r="M560" s="114"/>
    </row>
    <row r="561">
      <c r="A561" s="114"/>
      <c r="G561" s="114"/>
      <c r="M561" s="114"/>
    </row>
    <row r="562">
      <c r="A562" s="114"/>
      <c r="G562" s="114"/>
      <c r="M562" s="114"/>
    </row>
    <row r="563">
      <c r="A563" s="114"/>
      <c r="G563" s="114"/>
      <c r="M563" s="114"/>
    </row>
    <row r="564">
      <c r="A564" s="114"/>
      <c r="G564" s="114"/>
      <c r="M564" s="114"/>
    </row>
    <row r="565">
      <c r="A565" s="114"/>
      <c r="G565" s="114"/>
      <c r="M565" s="114"/>
    </row>
    <row r="566">
      <c r="A566" s="114"/>
      <c r="G566" s="114"/>
      <c r="M566" s="114"/>
    </row>
    <row r="567">
      <c r="A567" s="114"/>
      <c r="G567" s="114"/>
      <c r="M567" s="114"/>
    </row>
    <row r="568">
      <c r="A568" s="114"/>
      <c r="G568" s="114"/>
      <c r="M568" s="114"/>
    </row>
    <row r="569">
      <c r="A569" s="114"/>
      <c r="G569" s="114"/>
      <c r="M569" s="114"/>
    </row>
    <row r="570">
      <c r="A570" s="114"/>
      <c r="G570" s="114"/>
      <c r="M570" s="114"/>
    </row>
    <row r="571">
      <c r="A571" s="114"/>
      <c r="G571" s="114"/>
      <c r="M571" s="114"/>
    </row>
    <row r="572">
      <c r="A572" s="114"/>
      <c r="G572" s="114"/>
      <c r="M572" s="114"/>
    </row>
    <row r="573">
      <c r="A573" s="114"/>
      <c r="G573" s="114"/>
      <c r="M573" s="114"/>
    </row>
    <row r="574">
      <c r="A574" s="114"/>
      <c r="G574" s="114"/>
      <c r="M574" s="114"/>
    </row>
    <row r="575">
      <c r="A575" s="114"/>
      <c r="G575" s="114"/>
      <c r="M575" s="114"/>
    </row>
    <row r="576">
      <c r="A576" s="114"/>
      <c r="G576" s="114"/>
      <c r="M576" s="114"/>
    </row>
    <row r="577">
      <c r="A577" s="114"/>
      <c r="G577" s="114"/>
      <c r="M577" s="114"/>
    </row>
    <row r="578">
      <c r="A578" s="114"/>
      <c r="G578" s="114"/>
      <c r="M578" s="114"/>
    </row>
    <row r="579">
      <c r="A579" s="114"/>
      <c r="G579" s="114"/>
      <c r="M579" s="114"/>
    </row>
    <row r="580">
      <c r="A580" s="114"/>
      <c r="G580" s="114"/>
      <c r="M580" s="114"/>
    </row>
    <row r="581">
      <c r="A581" s="114"/>
      <c r="G581" s="114"/>
      <c r="M581" s="114"/>
    </row>
    <row r="582">
      <c r="A582" s="114"/>
      <c r="G582" s="114"/>
      <c r="M582" s="114"/>
    </row>
    <row r="583">
      <c r="A583" s="114"/>
      <c r="G583" s="114"/>
      <c r="M583" s="114"/>
    </row>
    <row r="584">
      <c r="A584" s="114"/>
      <c r="G584" s="114"/>
      <c r="M584" s="114"/>
    </row>
    <row r="585">
      <c r="A585" s="114"/>
      <c r="G585" s="114"/>
      <c r="M585" s="114"/>
    </row>
    <row r="586">
      <c r="A586" s="114"/>
      <c r="G586" s="114"/>
      <c r="M586" s="114"/>
    </row>
    <row r="587">
      <c r="A587" s="114"/>
      <c r="G587" s="114"/>
      <c r="M587" s="114"/>
    </row>
    <row r="588">
      <c r="A588" s="114"/>
      <c r="G588" s="114"/>
      <c r="M588" s="114"/>
    </row>
    <row r="589">
      <c r="A589" s="114"/>
      <c r="G589" s="114"/>
      <c r="M589" s="114"/>
    </row>
    <row r="590">
      <c r="A590" s="114"/>
      <c r="G590" s="114"/>
      <c r="M590" s="114"/>
    </row>
    <row r="591">
      <c r="A591" s="114"/>
      <c r="G591" s="114"/>
      <c r="M591" s="114"/>
    </row>
    <row r="592">
      <c r="A592" s="114"/>
      <c r="G592" s="114"/>
      <c r="M592" s="114"/>
    </row>
    <row r="593">
      <c r="A593" s="114"/>
      <c r="G593" s="114"/>
      <c r="M593" s="114"/>
    </row>
    <row r="594">
      <c r="A594" s="114"/>
      <c r="G594" s="114"/>
      <c r="M594" s="114"/>
    </row>
    <row r="595">
      <c r="A595" s="114"/>
      <c r="G595" s="114"/>
      <c r="M595" s="114"/>
    </row>
    <row r="596">
      <c r="A596" s="114"/>
      <c r="G596" s="114"/>
      <c r="M596" s="114"/>
    </row>
    <row r="597">
      <c r="A597" s="114"/>
      <c r="G597" s="114"/>
      <c r="M597" s="114"/>
    </row>
    <row r="598">
      <c r="A598" s="114"/>
      <c r="G598" s="114"/>
      <c r="M598" s="114"/>
    </row>
    <row r="599">
      <c r="A599" s="114"/>
      <c r="G599" s="114"/>
      <c r="M599" s="114"/>
    </row>
    <row r="600">
      <c r="A600" s="114"/>
      <c r="G600" s="114"/>
      <c r="M600" s="114"/>
    </row>
    <row r="601">
      <c r="A601" s="114"/>
      <c r="G601" s="114"/>
      <c r="M601" s="114"/>
    </row>
    <row r="602">
      <c r="A602" s="114"/>
      <c r="G602" s="114"/>
      <c r="M602" s="114"/>
    </row>
    <row r="603">
      <c r="A603" s="114"/>
      <c r="G603" s="114"/>
      <c r="M603" s="114"/>
    </row>
    <row r="604">
      <c r="A604" s="114"/>
      <c r="G604" s="114"/>
      <c r="M604" s="114"/>
    </row>
    <row r="605">
      <c r="A605" s="114"/>
      <c r="G605" s="114"/>
      <c r="M605" s="114"/>
    </row>
    <row r="606">
      <c r="A606" s="114"/>
      <c r="G606" s="114"/>
      <c r="M606" s="114"/>
    </row>
    <row r="607">
      <c r="A607" s="114"/>
      <c r="G607" s="114"/>
      <c r="M607" s="114"/>
    </row>
    <row r="608">
      <c r="A608" s="114"/>
      <c r="G608" s="114"/>
      <c r="M608" s="114"/>
    </row>
    <row r="609">
      <c r="A609" s="114"/>
      <c r="G609" s="114"/>
      <c r="M609" s="114"/>
    </row>
    <row r="610">
      <c r="A610" s="114"/>
      <c r="G610" s="114"/>
      <c r="M610" s="114"/>
    </row>
    <row r="611">
      <c r="A611" s="114"/>
      <c r="G611" s="114"/>
      <c r="M611" s="114"/>
    </row>
    <row r="612">
      <c r="A612" s="114"/>
      <c r="G612" s="114"/>
      <c r="M612" s="114"/>
    </row>
    <row r="613">
      <c r="A613" s="114"/>
      <c r="G613" s="114"/>
      <c r="M613" s="114"/>
    </row>
    <row r="614">
      <c r="A614" s="114"/>
      <c r="G614" s="114"/>
      <c r="M614" s="114"/>
    </row>
    <row r="615">
      <c r="A615" s="114"/>
      <c r="G615" s="114"/>
      <c r="M615" s="114"/>
    </row>
    <row r="616">
      <c r="A616" s="114"/>
      <c r="G616" s="114"/>
      <c r="M616" s="114"/>
    </row>
    <row r="617">
      <c r="A617" s="114"/>
      <c r="G617" s="114"/>
      <c r="M617" s="114"/>
    </row>
    <row r="618">
      <c r="A618" s="114"/>
      <c r="G618" s="114"/>
      <c r="M618" s="114"/>
    </row>
    <row r="619">
      <c r="A619" s="114"/>
      <c r="G619" s="114"/>
      <c r="M619" s="114"/>
    </row>
    <row r="620">
      <c r="A620" s="114"/>
      <c r="G620" s="114"/>
      <c r="M620" s="114"/>
    </row>
    <row r="621">
      <c r="A621" s="114"/>
      <c r="G621" s="114"/>
      <c r="M621" s="114"/>
    </row>
    <row r="622">
      <c r="A622" s="114"/>
      <c r="G622" s="114"/>
      <c r="M622" s="114"/>
    </row>
    <row r="623">
      <c r="A623" s="114"/>
      <c r="G623" s="114"/>
      <c r="M623" s="114"/>
    </row>
    <row r="624">
      <c r="A624" s="114"/>
      <c r="G624" s="114"/>
      <c r="M624" s="114"/>
    </row>
    <row r="625">
      <c r="A625" s="114"/>
      <c r="G625" s="114"/>
      <c r="M625" s="114"/>
    </row>
    <row r="626">
      <c r="A626" s="114"/>
      <c r="G626" s="114"/>
      <c r="M626" s="114"/>
    </row>
    <row r="627">
      <c r="A627" s="114"/>
      <c r="G627" s="114"/>
      <c r="M627" s="114"/>
    </row>
    <row r="628">
      <c r="A628" s="114"/>
      <c r="G628" s="114"/>
      <c r="M628" s="114"/>
    </row>
    <row r="629">
      <c r="A629" s="114"/>
      <c r="G629" s="114"/>
      <c r="M629" s="114"/>
    </row>
    <row r="630">
      <c r="A630" s="114"/>
      <c r="G630" s="114"/>
      <c r="M630" s="114"/>
    </row>
    <row r="631">
      <c r="A631" s="114"/>
      <c r="G631" s="114"/>
      <c r="M631" s="114"/>
    </row>
    <row r="632">
      <c r="A632" s="114"/>
      <c r="G632" s="114"/>
      <c r="M632" s="114"/>
    </row>
    <row r="633">
      <c r="A633" s="114"/>
      <c r="G633" s="114"/>
      <c r="M633" s="114"/>
    </row>
    <row r="634">
      <c r="A634" s="114"/>
      <c r="G634" s="114"/>
      <c r="M634" s="114"/>
    </row>
    <row r="635">
      <c r="A635" s="114"/>
      <c r="G635" s="114"/>
      <c r="M635" s="114"/>
    </row>
    <row r="636">
      <c r="A636" s="114"/>
      <c r="G636" s="114"/>
      <c r="M636" s="114"/>
    </row>
    <row r="637">
      <c r="A637" s="114"/>
      <c r="G637" s="114"/>
      <c r="M637" s="114"/>
    </row>
    <row r="638">
      <c r="A638" s="114"/>
      <c r="G638" s="114"/>
      <c r="M638" s="114"/>
    </row>
    <row r="639">
      <c r="A639" s="114"/>
      <c r="G639" s="114"/>
      <c r="M639" s="114"/>
    </row>
    <row r="640">
      <c r="A640" s="114"/>
      <c r="G640" s="114"/>
      <c r="M640" s="114"/>
    </row>
    <row r="641">
      <c r="A641" s="114"/>
      <c r="G641" s="114"/>
      <c r="M641" s="114"/>
    </row>
    <row r="642">
      <c r="A642" s="114"/>
      <c r="G642" s="114"/>
      <c r="M642" s="114"/>
    </row>
    <row r="643">
      <c r="A643" s="114"/>
      <c r="G643" s="114"/>
      <c r="M643" s="114"/>
    </row>
    <row r="644">
      <c r="A644" s="114"/>
      <c r="G644" s="114"/>
      <c r="M644" s="114"/>
    </row>
    <row r="645">
      <c r="A645" s="114"/>
      <c r="G645" s="114"/>
      <c r="M645" s="114"/>
    </row>
    <row r="646">
      <c r="A646" s="114"/>
      <c r="G646" s="114"/>
      <c r="M646" s="114"/>
    </row>
    <row r="647">
      <c r="A647" s="114"/>
      <c r="G647" s="114"/>
      <c r="M647" s="114"/>
    </row>
    <row r="648">
      <c r="A648" s="114"/>
      <c r="G648" s="114"/>
      <c r="M648" s="114"/>
    </row>
    <row r="649">
      <c r="A649" s="114"/>
      <c r="G649" s="114"/>
      <c r="M649" s="114"/>
    </row>
    <row r="650">
      <c r="A650" s="114"/>
      <c r="G650" s="114"/>
      <c r="M650" s="114"/>
    </row>
    <row r="651">
      <c r="A651" s="114"/>
      <c r="G651" s="114"/>
      <c r="M651" s="114"/>
    </row>
    <row r="652">
      <c r="A652" s="114"/>
      <c r="G652" s="114"/>
      <c r="M652" s="114"/>
    </row>
    <row r="653">
      <c r="A653" s="114"/>
      <c r="G653" s="114"/>
      <c r="M653" s="114"/>
    </row>
    <row r="654">
      <c r="A654" s="114"/>
      <c r="G654" s="114"/>
      <c r="M654" s="114"/>
    </row>
    <row r="655">
      <c r="A655" s="114"/>
      <c r="G655" s="114"/>
      <c r="M655" s="114"/>
    </row>
    <row r="656">
      <c r="A656" s="114"/>
      <c r="G656" s="114"/>
      <c r="M656" s="114"/>
    </row>
    <row r="657">
      <c r="A657" s="114"/>
      <c r="G657" s="114"/>
      <c r="M657" s="114"/>
    </row>
    <row r="658">
      <c r="A658" s="114"/>
      <c r="G658" s="114"/>
      <c r="M658" s="114"/>
    </row>
    <row r="659">
      <c r="A659" s="114"/>
      <c r="G659" s="114"/>
      <c r="M659" s="114"/>
    </row>
    <row r="660">
      <c r="A660" s="114"/>
      <c r="G660" s="114"/>
      <c r="M660" s="114"/>
    </row>
    <row r="661">
      <c r="A661" s="114"/>
      <c r="G661" s="114"/>
      <c r="M661" s="114"/>
    </row>
    <row r="662">
      <c r="A662" s="114"/>
      <c r="G662" s="114"/>
      <c r="M662" s="114"/>
    </row>
    <row r="663">
      <c r="A663" s="114"/>
      <c r="G663" s="114"/>
      <c r="M663" s="114"/>
    </row>
    <row r="664">
      <c r="A664" s="114"/>
      <c r="G664" s="114"/>
      <c r="M664" s="114"/>
    </row>
    <row r="665">
      <c r="A665" s="114"/>
      <c r="G665" s="114"/>
      <c r="M665" s="114"/>
    </row>
    <row r="666">
      <c r="A666" s="114"/>
      <c r="G666" s="114"/>
      <c r="M666" s="114"/>
    </row>
    <row r="667">
      <c r="A667" s="114"/>
      <c r="G667" s="114"/>
      <c r="M667" s="114"/>
    </row>
    <row r="668">
      <c r="A668" s="114"/>
      <c r="G668" s="114"/>
      <c r="M668" s="114"/>
    </row>
    <row r="669">
      <c r="A669" s="114"/>
      <c r="G669" s="114"/>
      <c r="M669" s="114"/>
    </row>
    <row r="670">
      <c r="A670" s="114"/>
      <c r="G670" s="114"/>
      <c r="M670" s="114"/>
    </row>
    <row r="671">
      <c r="A671" s="114"/>
      <c r="G671" s="114"/>
      <c r="M671" s="114"/>
    </row>
    <row r="672">
      <c r="A672" s="114"/>
      <c r="G672" s="114"/>
      <c r="M672" s="114"/>
    </row>
    <row r="673">
      <c r="A673" s="114"/>
      <c r="G673" s="114"/>
      <c r="M673" s="114"/>
    </row>
    <row r="674">
      <c r="A674" s="114"/>
      <c r="G674" s="114"/>
      <c r="M674" s="114"/>
    </row>
    <row r="675">
      <c r="A675" s="114"/>
      <c r="G675" s="114"/>
      <c r="M675" s="114"/>
    </row>
    <row r="676">
      <c r="A676" s="114"/>
      <c r="G676" s="114"/>
      <c r="M676" s="114"/>
    </row>
    <row r="677">
      <c r="A677" s="114"/>
      <c r="G677" s="114"/>
      <c r="M677" s="114"/>
    </row>
    <row r="678">
      <c r="A678" s="114"/>
      <c r="G678" s="114"/>
      <c r="M678" s="114"/>
    </row>
    <row r="679">
      <c r="A679" s="114"/>
      <c r="G679" s="114"/>
      <c r="M679" s="114"/>
    </row>
    <row r="680">
      <c r="A680" s="114"/>
      <c r="G680" s="114"/>
      <c r="M680" s="114"/>
    </row>
    <row r="681">
      <c r="A681" s="114"/>
      <c r="G681" s="114"/>
      <c r="M681" s="114"/>
    </row>
    <row r="682">
      <c r="A682" s="114"/>
      <c r="G682" s="114"/>
      <c r="M682" s="114"/>
    </row>
    <row r="683">
      <c r="A683" s="114"/>
      <c r="G683" s="114"/>
      <c r="M683" s="114"/>
    </row>
    <row r="684">
      <c r="A684" s="114"/>
      <c r="G684" s="114"/>
      <c r="M684" s="114"/>
    </row>
    <row r="685">
      <c r="A685" s="114"/>
      <c r="G685" s="114"/>
      <c r="M685" s="114"/>
    </row>
    <row r="686">
      <c r="A686" s="114"/>
      <c r="G686" s="114"/>
      <c r="M686" s="114"/>
    </row>
    <row r="687">
      <c r="A687" s="114"/>
      <c r="G687" s="114"/>
      <c r="M687" s="114"/>
    </row>
    <row r="688">
      <c r="A688" s="114"/>
      <c r="G688" s="114"/>
      <c r="M688" s="114"/>
    </row>
    <row r="689">
      <c r="A689" s="114"/>
      <c r="G689" s="114"/>
      <c r="M689" s="114"/>
    </row>
    <row r="690">
      <c r="A690" s="114"/>
      <c r="G690" s="114"/>
      <c r="M690" s="114"/>
    </row>
    <row r="691">
      <c r="A691" s="114"/>
      <c r="G691" s="114"/>
      <c r="M691" s="114"/>
    </row>
    <row r="692">
      <c r="A692" s="114"/>
      <c r="G692" s="114"/>
      <c r="M692" s="114"/>
    </row>
    <row r="693">
      <c r="A693" s="114"/>
      <c r="G693" s="114"/>
      <c r="M693" s="114"/>
    </row>
    <row r="694">
      <c r="A694" s="114"/>
      <c r="G694" s="114"/>
      <c r="M694" s="114"/>
    </row>
    <row r="695">
      <c r="A695" s="114"/>
      <c r="G695" s="114"/>
      <c r="M695" s="114"/>
    </row>
    <row r="696">
      <c r="A696" s="114"/>
      <c r="G696" s="114"/>
      <c r="M696" s="114"/>
    </row>
    <row r="697">
      <c r="A697" s="114"/>
      <c r="G697" s="114"/>
      <c r="M697" s="114"/>
    </row>
    <row r="698">
      <c r="A698" s="114"/>
      <c r="G698" s="114"/>
      <c r="M698" s="114"/>
    </row>
    <row r="699">
      <c r="A699" s="114"/>
      <c r="G699" s="114"/>
      <c r="M699" s="114"/>
    </row>
    <row r="700">
      <c r="A700" s="114"/>
      <c r="G700" s="114"/>
      <c r="M700" s="114"/>
    </row>
    <row r="701">
      <c r="A701" s="114"/>
      <c r="G701" s="114"/>
      <c r="M701" s="114"/>
    </row>
    <row r="702">
      <c r="A702" s="114"/>
      <c r="G702" s="114"/>
      <c r="M702" s="114"/>
    </row>
    <row r="703">
      <c r="A703" s="114"/>
      <c r="G703" s="114"/>
      <c r="M703" s="114"/>
    </row>
    <row r="704">
      <c r="A704" s="114"/>
      <c r="G704" s="114"/>
      <c r="M704" s="114"/>
    </row>
    <row r="705">
      <c r="A705" s="114"/>
      <c r="G705" s="114"/>
      <c r="M705" s="114"/>
    </row>
    <row r="706">
      <c r="A706" s="114"/>
      <c r="G706" s="114"/>
      <c r="M706" s="114"/>
    </row>
    <row r="707">
      <c r="A707" s="114"/>
      <c r="G707" s="114"/>
      <c r="M707" s="114"/>
    </row>
    <row r="708">
      <c r="A708" s="114"/>
      <c r="G708" s="114"/>
      <c r="M708" s="114"/>
    </row>
    <row r="709">
      <c r="A709" s="114"/>
      <c r="G709" s="114"/>
      <c r="M709" s="114"/>
    </row>
    <row r="710">
      <c r="A710" s="114"/>
      <c r="G710" s="114"/>
      <c r="M710" s="114"/>
    </row>
    <row r="711">
      <c r="A711" s="114"/>
      <c r="G711" s="114"/>
      <c r="M711" s="114"/>
    </row>
    <row r="712">
      <c r="A712" s="114"/>
      <c r="G712" s="114"/>
      <c r="M712" s="114"/>
    </row>
    <row r="713">
      <c r="A713" s="114"/>
      <c r="G713" s="114"/>
      <c r="M713" s="114"/>
    </row>
    <row r="714">
      <c r="A714" s="114"/>
      <c r="G714" s="114"/>
      <c r="M714" s="114"/>
    </row>
    <row r="715">
      <c r="A715" s="114"/>
      <c r="G715" s="114"/>
      <c r="M715" s="114"/>
    </row>
    <row r="716">
      <c r="A716" s="114"/>
      <c r="G716" s="114"/>
      <c r="M716" s="114"/>
    </row>
    <row r="717">
      <c r="A717" s="114"/>
      <c r="G717" s="114"/>
      <c r="M717" s="114"/>
    </row>
    <row r="718">
      <c r="A718" s="114"/>
      <c r="G718" s="114"/>
      <c r="M718" s="114"/>
    </row>
    <row r="719">
      <c r="A719" s="114"/>
      <c r="G719" s="114"/>
      <c r="M719" s="114"/>
    </row>
    <row r="720">
      <c r="A720" s="114"/>
      <c r="G720" s="114"/>
      <c r="M720" s="114"/>
    </row>
    <row r="721">
      <c r="A721" s="114"/>
      <c r="G721" s="114"/>
      <c r="M721" s="114"/>
    </row>
    <row r="722">
      <c r="A722" s="114"/>
      <c r="G722" s="114"/>
      <c r="M722" s="114"/>
    </row>
    <row r="723">
      <c r="A723" s="114"/>
      <c r="G723" s="114"/>
      <c r="M723" s="114"/>
    </row>
    <row r="724">
      <c r="A724" s="114"/>
      <c r="G724" s="114"/>
      <c r="M724" s="114"/>
    </row>
    <row r="725">
      <c r="A725" s="114"/>
      <c r="G725" s="114"/>
      <c r="M725" s="114"/>
    </row>
    <row r="726">
      <c r="A726" s="114"/>
      <c r="G726" s="114"/>
      <c r="M726" s="114"/>
    </row>
    <row r="727">
      <c r="A727" s="114"/>
      <c r="G727" s="114"/>
      <c r="M727" s="114"/>
    </row>
    <row r="728">
      <c r="A728" s="114"/>
      <c r="G728" s="114"/>
      <c r="M728" s="114"/>
    </row>
    <row r="729">
      <c r="A729" s="114"/>
      <c r="G729" s="114"/>
      <c r="M729" s="114"/>
    </row>
    <row r="730">
      <c r="A730" s="114"/>
      <c r="G730" s="114"/>
      <c r="M730" s="114"/>
    </row>
    <row r="731">
      <c r="A731" s="114"/>
      <c r="G731" s="114"/>
      <c r="M731" s="114"/>
    </row>
    <row r="732">
      <c r="A732" s="114"/>
      <c r="G732" s="114"/>
      <c r="M732" s="114"/>
    </row>
    <row r="733">
      <c r="A733" s="114"/>
      <c r="G733" s="114"/>
      <c r="M733" s="114"/>
    </row>
    <row r="734">
      <c r="A734" s="114"/>
      <c r="G734" s="114"/>
      <c r="M734" s="114"/>
    </row>
    <row r="735">
      <c r="A735" s="114"/>
      <c r="G735" s="114"/>
      <c r="M735" s="114"/>
    </row>
    <row r="736">
      <c r="A736" s="114"/>
      <c r="G736" s="114"/>
      <c r="M736" s="114"/>
    </row>
    <row r="737">
      <c r="A737" s="114"/>
      <c r="G737" s="114"/>
      <c r="M737" s="114"/>
    </row>
    <row r="738">
      <c r="A738" s="114"/>
      <c r="G738" s="114"/>
      <c r="M738" s="114"/>
    </row>
    <row r="739">
      <c r="A739" s="114"/>
      <c r="G739" s="114"/>
      <c r="M739" s="114"/>
    </row>
    <row r="740">
      <c r="A740" s="114"/>
      <c r="G740" s="114"/>
      <c r="M740" s="114"/>
    </row>
    <row r="741">
      <c r="A741" s="114"/>
      <c r="G741" s="114"/>
      <c r="M741" s="114"/>
    </row>
    <row r="742">
      <c r="A742" s="114"/>
      <c r="G742" s="114"/>
      <c r="M742" s="114"/>
    </row>
    <row r="743">
      <c r="A743" s="114"/>
      <c r="G743" s="114"/>
      <c r="M743" s="114"/>
    </row>
    <row r="744">
      <c r="A744" s="114"/>
      <c r="G744" s="114"/>
      <c r="M744" s="114"/>
    </row>
    <row r="745">
      <c r="A745" s="114"/>
      <c r="G745" s="114"/>
      <c r="M745" s="114"/>
    </row>
    <row r="746">
      <c r="A746" s="114"/>
      <c r="G746" s="114"/>
      <c r="M746" s="114"/>
    </row>
    <row r="747">
      <c r="A747" s="114"/>
      <c r="G747" s="114"/>
      <c r="M747" s="114"/>
    </row>
    <row r="748">
      <c r="A748" s="114"/>
      <c r="G748" s="114"/>
      <c r="M748" s="114"/>
    </row>
    <row r="749">
      <c r="A749" s="114"/>
      <c r="G749" s="114"/>
      <c r="M749" s="114"/>
    </row>
    <row r="750">
      <c r="A750" s="114"/>
      <c r="G750" s="114"/>
      <c r="M750" s="114"/>
    </row>
    <row r="751">
      <c r="A751" s="114"/>
      <c r="G751" s="114"/>
      <c r="M751" s="114"/>
    </row>
    <row r="752">
      <c r="A752" s="114"/>
      <c r="G752" s="114"/>
      <c r="M752" s="114"/>
    </row>
    <row r="753">
      <c r="A753" s="114"/>
      <c r="G753" s="114"/>
      <c r="M753" s="114"/>
    </row>
    <row r="754">
      <c r="A754" s="114"/>
      <c r="G754" s="114"/>
      <c r="M754" s="114"/>
    </row>
    <row r="755">
      <c r="A755" s="114"/>
      <c r="G755" s="114"/>
      <c r="M755" s="114"/>
    </row>
    <row r="756">
      <c r="A756" s="114"/>
      <c r="G756" s="114"/>
      <c r="M756" s="114"/>
    </row>
    <row r="757">
      <c r="A757" s="114"/>
      <c r="G757" s="114"/>
      <c r="M757" s="114"/>
    </row>
    <row r="758">
      <c r="A758" s="114"/>
      <c r="G758" s="114"/>
      <c r="M758" s="114"/>
    </row>
    <row r="759">
      <c r="A759" s="114"/>
      <c r="G759" s="114"/>
      <c r="M759" s="114"/>
    </row>
    <row r="760">
      <c r="A760" s="114"/>
      <c r="G760" s="114"/>
      <c r="M760" s="114"/>
    </row>
    <row r="761">
      <c r="A761" s="114"/>
      <c r="G761" s="114"/>
      <c r="M761" s="114"/>
    </row>
    <row r="762">
      <c r="A762" s="114"/>
      <c r="G762" s="114"/>
      <c r="M762" s="114"/>
    </row>
    <row r="763">
      <c r="A763" s="114"/>
      <c r="G763" s="114"/>
      <c r="M763" s="114"/>
    </row>
    <row r="764">
      <c r="A764" s="114"/>
      <c r="G764" s="114"/>
      <c r="M764" s="114"/>
    </row>
    <row r="765">
      <c r="A765" s="114"/>
      <c r="G765" s="114"/>
      <c r="M765" s="114"/>
    </row>
    <row r="766">
      <c r="A766" s="114"/>
      <c r="G766" s="114"/>
      <c r="M766" s="114"/>
    </row>
    <row r="767">
      <c r="A767" s="114"/>
      <c r="G767" s="114"/>
      <c r="M767" s="114"/>
    </row>
    <row r="768">
      <c r="A768" s="114"/>
      <c r="G768" s="114"/>
      <c r="M768" s="114"/>
    </row>
    <row r="769">
      <c r="A769" s="114"/>
      <c r="G769" s="114"/>
      <c r="M769" s="114"/>
    </row>
    <row r="770">
      <c r="A770" s="114"/>
      <c r="G770" s="114"/>
      <c r="M770" s="114"/>
    </row>
    <row r="771">
      <c r="A771" s="114"/>
      <c r="G771" s="114"/>
      <c r="M771" s="114"/>
    </row>
    <row r="772">
      <c r="A772" s="114"/>
      <c r="G772" s="114"/>
      <c r="M772" s="114"/>
    </row>
    <row r="773">
      <c r="A773" s="114"/>
      <c r="G773" s="114"/>
      <c r="M773" s="114"/>
    </row>
    <row r="774">
      <c r="A774" s="114"/>
      <c r="G774" s="114"/>
      <c r="M774" s="114"/>
    </row>
    <row r="775">
      <c r="A775" s="114"/>
      <c r="G775" s="114"/>
      <c r="M775" s="114"/>
    </row>
    <row r="776">
      <c r="A776" s="114"/>
      <c r="G776" s="114"/>
      <c r="M776" s="114"/>
    </row>
    <row r="777">
      <c r="A777" s="114"/>
      <c r="G777" s="114"/>
      <c r="M777" s="114"/>
    </row>
    <row r="778">
      <c r="A778" s="114"/>
      <c r="G778" s="114"/>
      <c r="M778" s="114"/>
    </row>
    <row r="779">
      <c r="A779" s="114"/>
      <c r="G779" s="114"/>
      <c r="M779" s="114"/>
    </row>
    <row r="780">
      <c r="A780" s="114"/>
      <c r="G780" s="114"/>
      <c r="M780" s="114"/>
    </row>
    <row r="781">
      <c r="A781" s="114"/>
      <c r="G781" s="114"/>
      <c r="M781" s="114"/>
    </row>
    <row r="782">
      <c r="A782" s="114"/>
      <c r="G782" s="114"/>
      <c r="M782" s="114"/>
    </row>
    <row r="783">
      <c r="A783" s="114"/>
      <c r="G783" s="114"/>
      <c r="M783" s="114"/>
    </row>
    <row r="784">
      <c r="A784" s="114"/>
      <c r="G784" s="114"/>
      <c r="M784" s="114"/>
    </row>
    <row r="785">
      <c r="A785" s="114"/>
      <c r="G785" s="114"/>
      <c r="M785" s="114"/>
    </row>
    <row r="786">
      <c r="A786" s="114"/>
      <c r="G786" s="114"/>
      <c r="M786" s="114"/>
    </row>
    <row r="787">
      <c r="A787" s="114"/>
      <c r="G787" s="114"/>
      <c r="M787" s="114"/>
    </row>
    <row r="788">
      <c r="A788" s="114"/>
      <c r="G788" s="114"/>
      <c r="M788" s="114"/>
    </row>
    <row r="789">
      <c r="A789" s="114"/>
      <c r="G789" s="114"/>
      <c r="M789" s="114"/>
    </row>
    <row r="790">
      <c r="A790" s="114"/>
      <c r="G790" s="114"/>
      <c r="M790" s="114"/>
    </row>
    <row r="791">
      <c r="A791" s="114"/>
      <c r="G791" s="114"/>
      <c r="M791" s="114"/>
    </row>
    <row r="792">
      <c r="A792" s="114"/>
      <c r="G792" s="114"/>
      <c r="M792" s="114"/>
    </row>
    <row r="793">
      <c r="A793" s="114"/>
      <c r="G793" s="114"/>
      <c r="M793" s="114"/>
    </row>
    <row r="794">
      <c r="A794" s="114"/>
      <c r="G794" s="114"/>
      <c r="M794" s="114"/>
    </row>
    <row r="795">
      <c r="A795" s="114"/>
      <c r="G795" s="114"/>
      <c r="M795" s="114"/>
    </row>
    <row r="796">
      <c r="A796" s="114"/>
      <c r="G796" s="114"/>
      <c r="M796" s="114"/>
    </row>
    <row r="797">
      <c r="A797" s="114"/>
      <c r="G797" s="114"/>
      <c r="M797" s="114"/>
    </row>
    <row r="798">
      <c r="A798" s="114"/>
      <c r="G798" s="114"/>
      <c r="M798" s="114"/>
    </row>
    <row r="799">
      <c r="A799" s="114"/>
      <c r="G799" s="114"/>
      <c r="M799" s="114"/>
    </row>
    <row r="800">
      <c r="A800" s="114"/>
      <c r="G800" s="114"/>
      <c r="M800" s="114"/>
    </row>
    <row r="801">
      <c r="A801" s="114"/>
      <c r="G801" s="114"/>
      <c r="M801" s="114"/>
    </row>
    <row r="802">
      <c r="A802" s="114"/>
      <c r="G802" s="114"/>
      <c r="M802" s="114"/>
    </row>
    <row r="803">
      <c r="A803" s="114"/>
      <c r="G803" s="114"/>
      <c r="M803" s="114"/>
    </row>
    <row r="804">
      <c r="A804" s="114"/>
      <c r="G804" s="114"/>
      <c r="M804" s="114"/>
    </row>
    <row r="805">
      <c r="A805" s="114"/>
      <c r="G805" s="114"/>
      <c r="M805" s="114"/>
    </row>
    <row r="806">
      <c r="A806" s="114"/>
      <c r="G806" s="114"/>
      <c r="M806" s="114"/>
    </row>
    <row r="807">
      <c r="A807" s="114"/>
      <c r="G807" s="114"/>
      <c r="M807" s="114"/>
    </row>
    <row r="808">
      <c r="A808" s="114"/>
      <c r="G808" s="114"/>
      <c r="M808" s="114"/>
    </row>
    <row r="809">
      <c r="A809" s="114"/>
      <c r="G809" s="114"/>
      <c r="M809" s="114"/>
    </row>
    <row r="810">
      <c r="A810" s="114"/>
      <c r="G810" s="114"/>
      <c r="M810" s="114"/>
    </row>
    <row r="811">
      <c r="A811" s="114"/>
      <c r="G811" s="114"/>
      <c r="M811" s="114"/>
    </row>
    <row r="812">
      <c r="A812" s="114"/>
      <c r="G812" s="114"/>
      <c r="M812" s="114"/>
    </row>
    <row r="813">
      <c r="A813" s="114"/>
      <c r="G813" s="114"/>
      <c r="M813" s="114"/>
    </row>
    <row r="814">
      <c r="A814" s="114"/>
      <c r="G814" s="114"/>
      <c r="M814" s="114"/>
    </row>
    <row r="815">
      <c r="A815" s="114"/>
      <c r="G815" s="114"/>
      <c r="M815" s="114"/>
    </row>
    <row r="816">
      <c r="A816" s="114"/>
      <c r="G816" s="114"/>
      <c r="M816" s="114"/>
    </row>
    <row r="817">
      <c r="A817" s="114"/>
      <c r="G817" s="114"/>
      <c r="M817" s="114"/>
    </row>
    <row r="818">
      <c r="A818" s="114"/>
      <c r="G818" s="114"/>
      <c r="M818" s="114"/>
    </row>
    <row r="819">
      <c r="A819" s="114"/>
      <c r="G819" s="114"/>
      <c r="M819" s="114"/>
    </row>
    <row r="820">
      <c r="A820" s="114"/>
      <c r="G820" s="114"/>
      <c r="M820" s="114"/>
    </row>
    <row r="821">
      <c r="A821" s="114"/>
      <c r="G821" s="114"/>
      <c r="M821" s="114"/>
    </row>
    <row r="822">
      <c r="A822" s="114"/>
      <c r="G822" s="114"/>
      <c r="M822" s="114"/>
    </row>
    <row r="823">
      <c r="A823" s="114"/>
      <c r="G823" s="114"/>
      <c r="M823" s="114"/>
    </row>
    <row r="824">
      <c r="A824" s="114"/>
      <c r="G824" s="114"/>
      <c r="M824" s="114"/>
    </row>
    <row r="825">
      <c r="A825" s="114"/>
      <c r="G825" s="114"/>
      <c r="M825" s="114"/>
    </row>
    <row r="826">
      <c r="A826" s="114"/>
      <c r="G826" s="114"/>
      <c r="M826" s="114"/>
    </row>
    <row r="827">
      <c r="A827" s="114"/>
      <c r="G827" s="114"/>
      <c r="M827" s="114"/>
    </row>
    <row r="828">
      <c r="A828" s="114"/>
      <c r="G828" s="114"/>
      <c r="M828" s="114"/>
    </row>
    <row r="829">
      <c r="A829" s="114"/>
      <c r="G829" s="114"/>
      <c r="M829" s="114"/>
    </row>
    <row r="830">
      <c r="A830" s="114"/>
      <c r="G830" s="114"/>
      <c r="M830" s="114"/>
    </row>
    <row r="831">
      <c r="A831" s="114"/>
      <c r="G831" s="114"/>
      <c r="M831" s="114"/>
    </row>
    <row r="832">
      <c r="A832" s="114"/>
      <c r="G832" s="114"/>
      <c r="M832" s="114"/>
    </row>
    <row r="833">
      <c r="A833" s="114"/>
      <c r="G833" s="114"/>
      <c r="M833" s="114"/>
    </row>
    <row r="834">
      <c r="A834" s="114"/>
      <c r="G834" s="114"/>
      <c r="M834" s="114"/>
    </row>
    <row r="835">
      <c r="A835" s="114"/>
      <c r="G835" s="114"/>
      <c r="M835" s="114"/>
    </row>
    <row r="836">
      <c r="A836" s="114"/>
      <c r="G836" s="114"/>
      <c r="M836" s="114"/>
    </row>
    <row r="837">
      <c r="A837" s="114"/>
      <c r="G837" s="114"/>
      <c r="M837" s="114"/>
    </row>
    <row r="838">
      <c r="A838" s="114"/>
      <c r="G838" s="114"/>
      <c r="M838" s="114"/>
    </row>
    <row r="839">
      <c r="A839" s="114"/>
      <c r="G839" s="114"/>
      <c r="M839" s="114"/>
    </row>
    <row r="840">
      <c r="A840" s="114"/>
      <c r="G840" s="114"/>
      <c r="M840" s="114"/>
    </row>
    <row r="841">
      <c r="A841" s="114"/>
      <c r="G841" s="114"/>
      <c r="M841" s="114"/>
    </row>
    <row r="842">
      <c r="A842" s="114"/>
      <c r="G842" s="114"/>
      <c r="M842" s="114"/>
    </row>
    <row r="843">
      <c r="A843" s="114"/>
      <c r="G843" s="114"/>
      <c r="M843" s="114"/>
    </row>
    <row r="844">
      <c r="A844" s="114"/>
      <c r="G844" s="114"/>
      <c r="M844" s="114"/>
    </row>
    <row r="845">
      <c r="A845" s="114"/>
      <c r="G845" s="114"/>
      <c r="M845" s="114"/>
    </row>
    <row r="846">
      <c r="A846" s="114"/>
      <c r="G846" s="114"/>
      <c r="M846" s="114"/>
    </row>
    <row r="847">
      <c r="A847" s="114"/>
      <c r="G847" s="114"/>
      <c r="M847" s="114"/>
    </row>
    <row r="848">
      <c r="A848" s="114"/>
      <c r="G848" s="114"/>
      <c r="M848" s="114"/>
    </row>
    <row r="849">
      <c r="A849" s="114"/>
      <c r="G849" s="114"/>
      <c r="M849" s="114"/>
    </row>
    <row r="850">
      <c r="A850" s="114"/>
      <c r="G850" s="114"/>
      <c r="M850" s="114"/>
    </row>
    <row r="851">
      <c r="A851" s="114"/>
      <c r="G851" s="114"/>
      <c r="M851" s="114"/>
    </row>
    <row r="852">
      <c r="A852" s="114"/>
      <c r="G852" s="114"/>
      <c r="M852" s="114"/>
    </row>
    <row r="853">
      <c r="A853" s="114"/>
      <c r="G853" s="114"/>
      <c r="M853" s="114"/>
    </row>
    <row r="854">
      <c r="A854" s="114"/>
      <c r="G854" s="114"/>
      <c r="M854" s="114"/>
    </row>
    <row r="855">
      <c r="A855" s="114"/>
      <c r="G855" s="114"/>
      <c r="M855" s="114"/>
    </row>
    <row r="856">
      <c r="A856" s="114"/>
      <c r="G856" s="114"/>
      <c r="M856" s="114"/>
    </row>
    <row r="857">
      <c r="A857" s="114"/>
      <c r="G857" s="114"/>
      <c r="M857" s="114"/>
    </row>
    <row r="858">
      <c r="A858" s="114"/>
      <c r="G858" s="114"/>
      <c r="M858" s="114"/>
    </row>
    <row r="859">
      <c r="A859" s="114"/>
      <c r="G859" s="114"/>
      <c r="M859" s="114"/>
    </row>
    <row r="860">
      <c r="A860" s="114"/>
      <c r="G860" s="114"/>
      <c r="M860" s="114"/>
    </row>
    <row r="861">
      <c r="A861" s="114"/>
      <c r="G861" s="114"/>
      <c r="M861" s="114"/>
    </row>
    <row r="862">
      <c r="A862" s="114"/>
      <c r="G862" s="114"/>
      <c r="M862" s="114"/>
    </row>
    <row r="863">
      <c r="A863" s="114"/>
      <c r="G863" s="114"/>
      <c r="M863" s="114"/>
    </row>
    <row r="864">
      <c r="A864" s="114"/>
      <c r="G864" s="114"/>
      <c r="M864" s="114"/>
    </row>
    <row r="865">
      <c r="A865" s="114"/>
      <c r="G865" s="114"/>
      <c r="M865" s="114"/>
    </row>
    <row r="866">
      <c r="A866" s="114"/>
      <c r="G866" s="114"/>
      <c r="M866" s="114"/>
    </row>
    <row r="867">
      <c r="A867" s="114"/>
      <c r="G867" s="114"/>
      <c r="M867" s="114"/>
    </row>
    <row r="868">
      <c r="A868" s="114"/>
      <c r="G868" s="114"/>
      <c r="M868" s="114"/>
    </row>
    <row r="869">
      <c r="A869" s="114"/>
      <c r="G869" s="114"/>
      <c r="M869" s="114"/>
    </row>
    <row r="870">
      <c r="A870" s="114"/>
      <c r="G870" s="114"/>
      <c r="M870" s="114"/>
    </row>
    <row r="871">
      <c r="A871" s="114"/>
      <c r="G871" s="114"/>
      <c r="M871" s="114"/>
    </row>
    <row r="872">
      <c r="A872" s="114"/>
      <c r="G872" s="114"/>
      <c r="M872" s="114"/>
    </row>
    <row r="873">
      <c r="A873" s="114"/>
      <c r="G873" s="114"/>
      <c r="M873" s="114"/>
    </row>
    <row r="874">
      <c r="A874" s="114"/>
      <c r="G874" s="114"/>
      <c r="M874" s="114"/>
    </row>
    <row r="875">
      <c r="A875" s="114"/>
      <c r="G875" s="114"/>
      <c r="M875" s="114"/>
    </row>
    <row r="876">
      <c r="A876" s="114"/>
      <c r="G876" s="114"/>
      <c r="M876" s="114"/>
    </row>
    <row r="877">
      <c r="A877" s="114"/>
      <c r="G877" s="114"/>
      <c r="M877" s="114"/>
    </row>
    <row r="878">
      <c r="A878" s="114"/>
      <c r="G878" s="114"/>
      <c r="M878" s="114"/>
    </row>
    <row r="879">
      <c r="A879" s="114"/>
      <c r="G879" s="114"/>
      <c r="M879" s="114"/>
    </row>
    <row r="880">
      <c r="A880" s="114"/>
      <c r="G880" s="114"/>
      <c r="M880" s="114"/>
    </row>
    <row r="881">
      <c r="A881" s="114"/>
      <c r="G881" s="114"/>
      <c r="M881" s="114"/>
    </row>
    <row r="882">
      <c r="A882" s="114"/>
      <c r="G882" s="114"/>
      <c r="M882" s="114"/>
    </row>
    <row r="883">
      <c r="A883" s="114"/>
      <c r="G883" s="114"/>
      <c r="M883" s="114"/>
    </row>
    <row r="884">
      <c r="A884" s="114"/>
      <c r="G884" s="114"/>
      <c r="M884" s="114"/>
    </row>
    <row r="885">
      <c r="A885" s="114"/>
      <c r="G885" s="114"/>
      <c r="M885" s="114"/>
    </row>
    <row r="886">
      <c r="A886" s="114"/>
      <c r="G886" s="114"/>
      <c r="M886" s="114"/>
    </row>
    <row r="887">
      <c r="A887" s="114"/>
      <c r="G887" s="114"/>
      <c r="M887" s="114"/>
    </row>
    <row r="888">
      <c r="A888" s="114"/>
      <c r="G888" s="114"/>
      <c r="M888" s="114"/>
    </row>
    <row r="889">
      <c r="A889" s="114"/>
      <c r="G889" s="114"/>
      <c r="M889" s="114"/>
    </row>
    <row r="890">
      <c r="A890" s="114"/>
      <c r="G890" s="114"/>
      <c r="M890" s="114"/>
    </row>
    <row r="891">
      <c r="A891" s="114"/>
      <c r="G891" s="114"/>
      <c r="M891" s="114"/>
    </row>
    <row r="892">
      <c r="A892" s="114"/>
      <c r="G892" s="114"/>
      <c r="M892" s="114"/>
    </row>
    <row r="893">
      <c r="A893" s="114"/>
      <c r="G893" s="114"/>
      <c r="M893" s="114"/>
    </row>
    <row r="894">
      <c r="A894" s="114"/>
      <c r="G894" s="114"/>
      <c r="M894" s="114"/>
    </row>
    <row r="895">
      <c r="A895" s="114"/>
      <c r="G895" s="114"/>
      <c r="M895" s="114"/>
    </row>
    <row r="896">
      <c r="A896" s="114"/>
      <c r="G896" s="114"/>
      <c r="M896" s="114"/>
    </row>
    <row r="897">
      <c r="A897" s="114"/>
      <c r="G897" s="114"/>
      <c r="M897" s="114"/>
    </row>
    <row r="898">
      <c r="A898" s="114"/>
      <c r="G898" s="114"/>
      <c r="M898" s="114"/>
    </row>
    <row r="899">
      <c r="A899" s="114"/>
      <c r="G899" s="114"/>
      <c r="M899" s="114"/>
    </row>
    <row r="900">
      <c r="A900" s="114"/>
      <c r="G900" s="114"/>
      <c r="M900" s="114"/>
    </row>
    <row r="901">
      <c r="A901" s="114"/>
      <c r="G901" s="114"/>
      <c r="M901" s="114"/>
    </row>
    <row r="902">
      <c r="A902" s="114"/>
      <c r="G902" s="114"/>
      <c r="M902" s="114"/>
    </row>
    <row r="903">
      <c r="A903" s="114"/>
      <c r="G903" s="114"/>
      <c r="M903" s="114"/>
    </row>
    <row r="904">
      <c r="A904" s="114"/>
      <c r="G904" s="114"/>
      <c r="M904" s="114"/>
    </row>
    <row r="905">
      <c r="A905" s="114"/>
      <c r="G905" s="114"/>
      <c r="M905" s="114"/>
    </row>
    <row r="906">
      <c r="A906" s="114"/>
      <c r="G906" s="114"/>
      <c r="M906" s="114"/>
    </row>
    <row r="907">
      <c r="A907" s="114"/>
      <c r="G907" s="114"/>
      <c r="M907" s="114"/>
    </row>
    <row r="908">
      <c r="A908" s="114"/>
      <c r="G908" s="114"/>
      <c r="M908" s="114"/>
    </row>
    <row r="909">
      <c r="A909" s="114"/>
      <c r="G909" s="114"/>
      <c r="M909" s="114"/>
    </row>
    <row r="910">
      <c r="A910" s="114"/>
      <c r="G910" s="114"/>
      <c r="M910" s="114"/>
    </row>
    <row r="911">
      <c r="A911" s="114"/>
      <c r="G911" s="114"/>
      <c r="M911" s="114"/>
    </row>
    <row r="912">
      <c r="A912" s="114"/>
      <c r="G912" s="114"/>
      <c r="M912" s="114"/>
    </row>
    <row r="913">
      <c r="A913" s="114"/>
      <c r="G913" s="114"/>
      <c r="M913" s="114"/>
    </row>
    <row r="914">
      <c r="A914" s="114"/>
      <c r="G914" s="114"/>
      <c r="M914" s="114"/>
    </row>
    <row r="915">
      <c r="A915" s="114"/>
      <c r="G915" s="114"/>
      <c r="M915" s="114"/>
    </row>
    <row r="916">
      <c r="A916" s="114"/>
      <c r="G916" s="114"/>
      <c r="M916" s="114"/>
    </row>
    <row r="917">
      <c r="A917" s="114"/>
      <c r="G917" s="114"/>
      <c r="M917" s="114"/>
    </row>
    <row r="918">
      <c r="A918" s="114"/>
      <c r="G918" s="114"/>
      <c r="M918" s="114"/>
    </row>
    <row r="919">
      <c r="A919" s="114"/>
      <c r="G919" s="114"/>
      <c r="M919" s="114"/>
    </row>
    <row r="920">
      <c r="A920" s="114"/>
      <c r="G920" s="114"/>
      <c r="M920" s="114"/>
    </row>
    <row r="921">
      <c r="A921" s="114"/>
      <c r="G921" s="114"/>
      <c r="M921" s="114"/>
    </row>
    <row r="922">
      <c r="A922" s="114"/>
      <c r="G922" s="114"/>
      <c r="M922" s="114"/>
    </row>
    <row r="923">
      <c r="A923" s="114"/>
      <c r="G923" s="114"/>
      <c r="M923" s="114"/>
    </row>
    <row r="924">
      <c r="A924" s="114"/>
      <c r="G924" s="114"/>
      <c r="M924" s="114"/>
    </row>
    <row r="925">
      <c r="A925" s="114"/>
      <c r="G925" s="114"/>
      <c r="M925" s="114"/>
    </row>
    <row r="926">
      <c r="A926" s="114"/>
      <c r="G926" s="114"/>
      <c r="M926" s="114"/>
    </row>
    <row r="927">
      <c r="A927" s="114"/>
      <c r="G927" s="114"/>
      <c r="M927" s="114"/>
    </row>
    <row r="928">
      <c r="A928" s="114"/>
      <c r="G928" s="114"/>
      <c r="M928" s="114"/>
    </row>
    <row r="929">
      <c r="A929" s="114"/>
      <c r="G929" s="114"/>
      <c r="M929" s="114"/>
    </row>
    <row r="930">
      <c r="A930" s="114"/>
      <c r="G930" s="114"/>
      <c r="M930" s="114"/>
    </row>
    <row r="931">
      <c r="A931" s="114"/>
      <c r="G931" s="114"/>
      <c r="M931" s="114"/>
    </row>
    <row r="932">
      <c r="A932" s="114"/>
      <c r="G932" s="114"/>
      <c r="M932" s="114"/>
    </row>
    <row r="933">
      <c r="A933" s="114"/>
      <c r="G933" s="114"/>
      <c r="M933" s="114"/>
    </row>
    <row r="934">
      <c r="A934" s="114"/>
      <c r="G934" s="114"/>
      <c r="M934" s="114"/>
    </row>
    <row r="935">
      <c r="A935" s="114"/>
      <c r="G935" s="114"/>
      <c r="M935" s="114"/>
    </row>
    <row r="936">
      <c r="A936" s="114"/>
      <c r="G936" s="114"/>
      <c r="M936" s="114"/>
    </row>
    <row r="937">
      <c r="A937" s="114"/>
      <c r="G937" s="114"/>
      <c r="M937" s="114"/>
    </row>
    <row r="938">
      <c r="A938" s="114"/>
      <c r="G938" s="114"/>
      <c r="M938" s="114"/>
    </row>
    <row r="939">
      <c r="A939" s="114"/>
      <c r="G939" s="114"/>
      <c r="M939" s="114"/>
    </row>
    <row r="940">
      <c r="A940" s="114"/>
      <c r="G940" s="114"/>
      <c r="M940" s="114"/>
    </row>
    <row r="941">
      <c r="A941" s="114"/>
      <c r="G941" s="114"/>
      <c r="M941" s="114"/>
    </row>
    <row r="942">
      <c r="A942" s="114"/>
      <c r="G942" s="114"/>
      <c r="M942" s="114"/>
    </row>
    <row r="943">
      <c r="A943" s="114"/>
      <c r="G943" s="114"/>
      <c r="M943" s="114"/>
    </row>
    <row r="944">
      <c r="A944" s="114"/>
      <c r="G944" s="114"/>
      <c r="M944" s="114"/>
    </row>
    <row r="945">
      <c r="A945" s="114"/>
      <c r="G945" s="114"/>
      <c r="M945" s="114"/>
    </row>
    <row r="946">
      <c r="A946" s="114"/>
      <c r="G946" s="114"/>
      <c r="M946" s="114"/>
    </row>
    <row r="947">
      <c r="A947" s="114"/>
      <c r="G947" s="114"/>
      <c r="M947" s="114"/>
    </row>
    <row r="948">
      <c r="A948" s="114"/>
      <c r="G948" s="114"/>
      <c r="M948" s="114"/>
    </row>
    <row r="949">
      <c r="A949" s="114"/>
      <c r="G949" s="114"/>
      <c r="M949" s="114"/>
    </row>
    <row r="950">
      <c r="A950" s="114"/>
      <c r="G950" s="114"/>
      <c r="M950" s="114"/>
    </row>
    <row r="951">
      <c r="A951" s="114"/>
      <c r="G951" s="114"/>
      <c r="M951" s="114"/>
    </row>
    <row r="952">
      <c r="A952" s="114"/>
      <c r="G952" s="114"/>
      <c r="M952" s="114"/>
    </row>
    <row r="953">
      <c r="A953" s="114"/>
      <c r="G953" s="114"/>
      <c r="M953" s="114"/>
    </row>
    <row r="954">
      <c r="A954" s="114"/>
      <c r="G954" s="114"/>
      <c r="M954" s="114"/>
    </row>
    <row r="955">
      <c r="A955" s="114"/>
      <c r="G955" s="114"/>
      <c r="M955" s="114"/>
    </row>
    <row r="956">
      <c r="A956" s="114"/>
      <c r="G956" s="114"/>
      <c r="M956" s="114"/>
    </row>
    <row r="957">
      <c r="A957" s="114"/>
      <c r="G957" s="114"/>
      <c r="M957" s="114"/>
    </row>
    <row r="958">
      <c r="A958" s="114"/>
      <c r="G958" s="114"/>
      <c r="M958" s="114"/>
    </row>
    <row r="959">
      <c r="A959" s="114"/>
      <c r="G959" s="114"/>
      <c r="M959" s="114"/>
    </row>
    <row r="960">
      <c r="A960" s="114"/>
      <c r="G960" s="114"/>
      <c r="M960" s="114"/>
    </row>
    <row r="961">
      <c r="A961" s="114"/>
      <c r="G961" s="114"/>
      <c r="M961" s="114"/>
    </row>
    <row r="962">
      <c r="A962" s="114"/>
      <c r="G962" s="114"/>
      <c r="M962" s="114"/>
    </row>
    <row r="963">
      <c r="A963" s="114"/>
      <c r="G963" s="114"/>
      <c r="M963" s="114"/>
    </row>
    <row r="964">
      <c r="A964" s="114"/>
      <c r="G964" s="114"/>
      <c r="M964" s="114"/>
    </row>
    <row r="965">
      <c r="A965" s="114"/>
      <c r="G965" s="114"/>
      <c r="M965" s="114"/>
    </row>
    <row r="966">
      <c r="A966" s="114"/>
      <c r="G966" s="114"/>
      <c r="M966" s="114"/>
    </row>
    <row r="967">
      <c r="A967" s="114"/>
      <c r="G967" s="114"/>
      <c r="M967" s="114"/>
    </row>
    <row r="968">
      <c r="A968" s="114"/>
      <c r="G968" s="114"/>
      <c r="M968" s="114"/>
    </row>
    <row r="969">
      <c r="A969" s="114"/>
      <c r="G969" s="114"/>
      <c r="M969" s="114"/>
    </row>
    <row r="970">
      <c r="A970" s="114"/>
      <c r="G970" s="114"/>
      <c r="M970" s="114"/>
    </row>
    <row r="971">
      <c r="A971" s="114"/>
      <c r="G971" s="114"/>
      <c r="M971" s="114"/>
    </row>
    <row r="972">
      <c r="A972" s="114"/>
      <c r="G972" s="114"/>
      <c r="M972" s="114"/>
    </row>
    <row r="973">
      <c r="A973" s="114"/>
      <c r="G973" s="114"/>
      <c r="M973" s="114"/>
    </row>
    <row r="974">
      <c r="A974" s="114"/>
      <c r="G974" s="114"/>
      <c r="M974" s="114"/>
    </row>
    <row r="975">
      <c r="A975" s="114"/>
      <c r="G975" s="114"/>
      <c r="M975" s="114"/>
    </row>
    <row r="976">
      <c r="A976" s="114"/>
      <c r="G976" s="114"/>
      <c r="M976" s="114"/>
    </row>
    <row r="977">
      <c r="A977" s="114"/>
      <c r="G977" s="114"/>
      <c r="M977" s="114"/>
    </row>
    <row r="978">
      <c r="A978" s="114"/>
      <c r="G978" s="114"/>
      <c r="M978" s="114"/>
    </row>
    <row r="979">
      <c r="A979" s="114"/>
      <c r="G979" s="114"/>
      <c r="M979" s="114"/>
    </row>
    <row r="980">
      <c r="A980" s="114"/>
      <c r="G980" s="114"/>
      <c r="M980" s="114"/>
    </row>
    <row r="981">
      <c r="A981" s="114"/>
      <c r="G981" s="114"/>
      <c r="M981" s="114"/>
    </row>
    <row r="982">
      <c r="A982" s="114"/>
      <c r="G982" s="114"/>
      <c r="M982" s="114"/>
    </row>
    <row r="983">
      <c r="A983" s="114"/>
      <c r="G983" s="114"/>
      <c r="M983" s="114"/>
    </row>
    <row r="984">
      <c r="A984" s="114"/>
      <c r="G984" s="114"/>
      <c r="M984" s="114"/>
    </row>
    <row r="985">
      <c r="A985" s="114"/>
      <c r="G985" s="114"/>
      <c r="M985" s="114"/>
    </row>
    <row r="986">
      <c r="A986" s="114"/>
      <c r="G986" s="114"/>
      <c r="M986" s="114"/>
    </row>
    <row r="987">
      <c r="A987" s="114"/>
      <c r="G987" s="114"/>
      <c r="M987" s="114"/>
    </row>
    <row r="988">
      <c r="A988" s="114"/>
      <c r="G988" s="114"/>
      <c r="M988" s="114"/>
    </row>
    <row r="989">
      <c r="A989" s="114"/>
      <c r="G989" s="114"/>
      <c r="M989" s="114"/>
    </row>
    <row r="990">
      <c r="A990" s="114"/>
      <c r="G990" s="114"/>
      <c r="M990" s="114"/>
    </row>
    <row r="991">
      <c r="A991" s="114"/>
      <c r="G991" s="114"/>
      <c r="M991" s="114"/>
    </row>
    <row r="992">
      <c r="A992" s="114"/>
      <c r="G992" s="114"/>
      <c r="M992" s="114"/>
    </row>
    <row r="993">
      <c r="A993" s="114"/>
      <c r="G993" s="114"/>
      <c r="M993" s="114"/>
    </row>
    <row r="994">
      <c r="A994" s="114"/>
      <c r="G994" s="114"/>
      <c r="M994" s="114"/>
    </row>
    <row r="995">
      <c r="A995" s="114"/>
      <c r="G995" s="114"/>
      <c r="M995" s="114"/>
    </row>
    <row r="996">
      <c r="A996" s="114"/>
      <c r="G996" s="114"/>
      <c r="M996" s="114"/>
    </row>
    <row r="997">
      <c r="A997" s="114"/>
      <c r="G997" s="114"/>
      <c r="M997" s="114"/>
    </row>
    <row r="998">
      <c r="A998" s="114"/>
      <c r="G998" s="114"/>
      <c r="M998" s="114"/>
    </row>
    <row r="999">
      <c r="A999" s="114"/>
      <c r="G999" s="114"/>
      <c r="M999" s="114"/>
    </row>
    <row r="1000">
      <c r="A1000" s="114"/>
      <c r="G1000" s="114"/>
      <c r="M1000" s="114"/>
    </row>
    <row r="1001">
      <c r="A1001" s="114"/>
      <c r="G1001" s="114"/>
      <c r="M1001" s="114"/>
    </row>
    <row r="1002">
      <c r="A1002" s="114"/>
      <c r="G1002" s="114"/>
      <c r="M1002" s="114"/>
    </row>
    <row r="1003">
      <c r="A1003" s="114"/>
      <c r="G1003" s="114"/>
      <c r="M1003" s="114"/>
    </row>
    <row r="1004">
      <c r="A1004" s="114"/>
      <c r="G1004" s="114"/>
      <c r="M1004" s="114"/>
    </row>
    <row r="1005">
      <c r="A1005" s="114"/>
      <c r="G1005" s="114"/>
      <c r="M1005" s="114"/>
    </row>
    <row r="1006">
      <c r="A1006" s="114"/>
      <c r="G1006" s="114"/>
      <c r="M1006" s="114"/>
    </row>
  </sheetData>
  <mergeCells count="1">
    <mergeCell ref="A1:P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8.0"/>
    <col customWidth="1" min="3" max="3" width="30.0"/>
    <col customWidth="1" min="4" max="4" width="15.63"/>
    <col customWidth="1" min="5" max="5" width="4.13"/>
    <col customWidth="1" min="6" max="6" width="3.63"/>
    <col customWidth="1" min="7" max="7" width="5.5"/>
    <col customWidth="1" min="8" max="8" width="27.38"/>
    <col customWidth="1" min="9" max="9" width="15.63"/>
  </cols>
  <sheetData>
    <row r="1">
      <c r="A1" s="127" t="s">
        <v>296</v>
      </c>
    </row>
    <row r="2">
      <c r="A2" s="102" t="s">
        <v>297</v>
      </c>
    </row>
    <row r="3">
      <c r="A3" s="102" t="s">
        <v>298</v>
      </c>
    </row>
    <row r="4">
      <c r="D4" s="69"/>
    </row>
    <row r="5">
      <c r="A5" s="84" t="s">
        <v>3</v>
      </c>
      <c r="B5" s="84" t="s">
        <v>5</v>
      </c>
      <c r="C5" s="84" t="s">
        <v>277</v>
      </c>
      <c r="D5" s="84" t="s">
        <v>299</v>
      </c>
      <c r="F5" s="84" t="s">
        <v>3</v>
      </c>
      <c r="G5" s="84" t="s">
        <v>5</v>
      </c>
      <c r="H5" s="84" t="s">
        <v>277</v>
      </c>
      <c r="I5" s="84" t="s">
        <v>299</v>
      </c>
    </row>
    <row r="6">
      <c r="A6" s="30">
        <v>1.0</v>
      </c>
      <c r="B6" s="128" t="s">
        <v>14</v>
      </c>
      <c r="C6" s="32" t="s">
        <v>15</v>
      </c>
      <c r="D6" s="118" t="s">
        <v>17</v>
      </c>
      <c r="F6" s="30">
        <v>23.0</v>
      </c>
      <c r="G6" s="128" t="s">
        <v>71</v>
      </c>
      <c r="H6" s="86" t="s">
        <v>74</v>
      </c>
      <c r="I6" s="118" t="s">
        <v>17</v>
      </c>
    </row>
    <row r="7">
      <c r="A7" s="30">
        <v>2.0</v>
      </c>
      <c r="B7" s="128" t="s">
        <v>14</v>
      </c>
      <c r="C7" s="86" t="s">
        <v>28</v>
      </c>
      <c r="D7" s="118" t="s">
        <v>17</v>
      </c>
      <c r="F7" s="30">
        <v>24.0</v>
      </c>
      <c r="G7" s="128" t="s">
        <v>71</v>
      </c>
      <c r="H7" s="86" t="s">
        <v>76</v>
      </c>
      <c r="I7" s="118" t="s">
        <v>17</v>
      </c>
    </row>
    <row r="8">
      <c r="A8" s="30">
        <v>3.0</v>
      </c>
      <c r="B8" s="44" t="s">
        <v>14</v>
      </c>
      <c r="C8" s="47" t="s">
        <v>19</v>
      </c>
      <c r="D8" s="36" t="s">
        <v>20</v>
      </c>
      <c r="F8" s="30">
        <v>25.0</v>
      </c>
      <c r="G8" s="44" t="s">
        <v>71</v>
      </c>
      <c r="H8" s="47" t="s">
        <v>72</v>
      </c>
      <c r="I8" s="36" t="s">
        <v>20</v>
      </c>
    </row>
    <row r="9">
      <c r="A9" s="30">
        <v>4.0</v>
      </c>
      <c r="B9" s="44" t="s">
        <v>14</v>
      </c>
      <c r="C9" s="47" t="s">
        <v>22</v>
      </c>
      <c r="D9" s="36" t="s">
        <v>20</v>
      </c>
      <c r="F9" s="30">
        <v>26.0</v>
      </c>
      <c r="G9" s="30" t="s">
        <v>71</v>
      </c>
      <c r="H9" s="47" t="s">
        <v>78</v>
      </c>
      <c r="I9" s="36" t="s">
        <v>20</v>
      </c>
    </row>
    <row r="10">
      <c r="A10" s="30">
        <v>5.0</v>
      </c>
      <c r="B10" s="44" t="s">
        <v>14</v>
      </c>
      <c r="C10" s="29" t="s">
        <v>26</v>
      </c>
      <c r="D10" s="36" t="s">
        <v>20</v>
      </c>
      <c r="F10" s="30">
        <v>27.0</v>
      </c>
      <c r="G10" s="30" t="s">
        <v>71</v>
      </c>
      <c r="H10" s="47" t="s">
        <v>80</v>
      </c>
      <c r="I10" s="36" t="s">
        <v>20</v>
      </c>
    </row>
    <row r="11">
      <c r="A11" s="30">
        <v>6.0</v>
      </c>
      <c r="B11" s="128" t="s">
        <v>30</v>
      </c>
      <c r="C11" s="86" t="s">
        <v>34</v>
      </c>
      <c r="D11" s="118" t="s">
        <v>17</v>
      </c>
      <c r="F11" s="30">
        <v>28.0</v>
      </c>
      <c r="G11" s="46" t="s">
        <v>71</v>
      </c>
      <c r="H11" s="129" t="s">
        <v>270</v>
      </c>
      <c r="I11" s="36" t="s">
        <v>300</v>
      </c>
    </row>
    <row r="12">
      <c r="A12" s="30">
        <v>7.0</v>
      </c>
      <c r="B12" s="128" t="s">
        <v>30</v>
      </c>
      <c r="C12" s="86" t="s">
        <v>47</v>
      </c>
      <c r="D12" s="118" t="s">
        <v>17</v>
      </c>
      <c r="F12" s="30">
        <v>29.0</v>
      </c>
      <c r="G12" s="56" t="s">
        <v>84</v>
      </c>
      <c r="H12" s="86" t="s">
        <v>90</v>
      </c>
      <c r="I12" s="118" t="s">
        <v>17</v>
      </c>
    </row>
    <row r="13">
      <c r="A13" s="30">
        <v>8.0</v>
      </c>
      <c r="B13" s="128" t="s">
        <v>30</v>
      </c>
      <c r="C13" s="86" t="s">
        <v>49</v>
      </c>
      <c r="D13" s="118" t="s">
        <v>17</v>
      </c>
      <c r="F13" s="30">
        <v>30.0</v>
      </c>
      <c r="G13" s="56" t="s">
        <v>84</v>
      </c>
      <c r="H13" s="86" t="s">
        <v>99</v>
      </c>
      <c r="I13" s="118" t="s">
        <v>17</v>
      </c>
    </row>
    <row r="14">
      <c r="A14" s="30">
        <v>9.0</v>
      </c>
      <c r="B14" s="128" t="s">
        <v>30</v>
      </c>
      <c r="C14" s="86" t="s">
        <v>51</v>
      </c>
      <c r="D14" s="118" t="s">
        <v>17</v>
      </c>
      <c r="F14" s="30">
        <v>31.0</v>
      </c>
      <c r="G14" s="30" t="s">
        <v>84</v>
      </c>
      <c r="H14" s="47" t="s">
        <v>85</v>
      </c>
      <c r="I14" s="36" t="s">
        <v>20</v>
      </c>
    </row>
    <row r="15">
      <c r="A15" s="30">
        <v>10.0</v>
      </c>
      <c r="B15" s="44" t="s">
        <v>30</v>
      </c>
      <c r="C15" s="47" t="s">
        <v>31</v>
      </c>
      <c r="D15" s="36" t="s">
        <v>20</v>
      </c>
      <c r="F15" s="30">
        <v>32.0</v>
      </c>
      <c r="G15" s="30" t="s">
        <v>84</v>
      </c>
      <c r="H15" s="47" t="s">
        <v>87</v>
      </c>
      <c r="I15" s="36" t="s">
        <v>20</v>
      </c>
    </row>
    <row r="16">
      <c r="A16" s="30">
        <v>11.0</v>
      </c>
      <c r="B16" s="44" t="s">
        <v>30</v>
      </c>
      <c r="C16" s="47" t="s">
        <v>36</v>
      </c>
      <c r="D16" s="36" t="s">
        <v>20</v>
      </c>
      <c r="F16" s="30">
        <v>33.0</v>
      </c>
      <c r="G16" s="30" t="s">
        <v>84</v>
      </c>
      <c r="H16" s="47" t="s">
        <v>92</v>
      </c>
      <c r="I16" s="36" t="s">
        <v>20</v>
      </c>
    </row>
    <row r="17">
      <c r="A17" s="30">
        <v>12.0</v>
      </c>
      <c r="B17" s="44" t="s">
        <v>30</v>
      </c>
      <c r="C17" s="47" t="s">
        <v>301</v>
      </c>
      <c r="D17" s="36" t="s">
        <v>20</v>
      </c>
      <c r="F17" s="30">
        <v>34.0</v>
      </c>
      <c r="G17" s="30" t="s">
        <v>84</v>
      </c>
      <c r="H17" s="47" t="s">
        <v>254</v>
      </c>
      <c r="I17" s="36" t="s">
        <v>20</v>
      </c>
    </row>
    <row r="18">
      <c r="A18" s="30">
        <v>13.0</v>
      </c>
      <c r="B18" s="44" t="s">
        <v>30</v>
      </c>
      <c r="C18" s="47" t="s">
        <v>53</v>
      </c>
      <c r="D18" s="36" t="s">
        <v>20</v>
      </c>
      <c r="F18" s="30">
        <v>35.0</v>
      </c>
      <c r="G18" s="30" t="s">
        <v>84</v>
      </c>
      <c r="H18" s="47" t="s">
        <v>97</v>
      </c>
      <c r="I18" s="36" t="s">
        <v>20</v>
      </c>
    </row>
    <row r="19">
      <c r="A19" s="30">
        <v>14.0</v>
      </c>
      <c r="B19" s="44" t="s">
        <v>30</v>
      </c>
      <c r="C19" s="47" t="s">
        <v>251</v>
      </c>
      <c r="D19" s="36" t="s">
        <v>20</v>
      </c>
      <c r="F19" s="130">
        <v>36.0</v>
      </c>
      <c r="G19" s="56" t="s">
        <v>101</v>
      </c>
      <c r="H19" s="86" t="s">
        <v>241</v>
      </c>
      <c r="I19" s="118" t="s">
        <v>17</v>
      </c>
    </row>
    <row r="20">
      <c r="A20" s="30">
        <v>15.0</v>
      </c>
      <c r="B20" s="128" t="s">
        <v>55</v>
      </c>
      <c r="C20" s="86" t="s">
        <v>56</v>
      </c>
      <c r="D20" s="118" t="s">
        <v>17</v>
      </c>
      <c r="F20" s="46">
        <v>37.0</v>
      </c>
      <c r="G20" s="130" t="s">
        <v>101</v>
      </c>
      <c r="H20" s="47" t="s">
        <v>102</v>
      </c>
      <c r="I20" s="36" t="s">
        <v>20</v>
      </c>
    </row>
    <row r="21">
      <c r="A21" s="30">
        <v>16.0</v>
      </c>
      <c r="B21" s="128" t="s">
        <v>55</v>
      </c>
      <c r="C21" s="86" t="s">
        <v>58</v>
      </c>
      <c r="D21" s="118" t="s">
        <v>17</v>
      </c>
      <c r="F21" s="46">
        <v>38.0</v>
      </c>
      <c r="G21" s="46" t="s">
        <v>101</v>
      </c>
      <c r="H21" s="131" t="s">
        <v>302</v>
      </c>
      <c r="I21" s="36" t="s">
        <v>20</v>
      </c>
    </row>
    <row r="22">
      <c r="A22" s="30">
        <v>17.0</v>
      </c>
      <c r="B22" s="128" t="s">
        <v>55</v>
      </c>
      <c r="C22" s="86" t="s">
        <v>252</v>
      </c>
      <c r="D22" s="118" t="s">
        <v>17</v>
      </c>
      <c r="F22" s="43">
        <v>39.0</v>
      </c>
      <c r="G22" s="46" t="s">
        <v>101</v>
      </c>
      <c r="H22" s="131" t="s">
        <v>108</v>
      </c>
      <c r="I22" s="36" t="s">
        <v>20</v>
      </c>
    </row>
    <row r="23">
      <c r="A23" s="30">
        <v>18.0</v>
      </c>
      <c r="B23" s="44" t="s">
        <v>55</v>
      </c>
      <c r="C23" s="47" t="s">
        <v>62</v>
      </c>
      <c r="D23" s="36" t="s">
        <v>20</v>
      </c>
    </row>
    <row r="24">
      <c r="A24" s="30">
        <v>19.0</v>
      </c>
      <c r="B24" s="44" t="s">
        <v>55</v>
      </c>
      <c r="C24" s="47" t="s">
        <v>65</v>
      </c>
      <c r="D24" s="36" t="s">
        <v>20</v>
      </c>
    </row>
    <row r="25">
      <c r="A25" s="30">
        <v>20.0</v>
      </c>
      <c r="B25" s="44" t="s">
        <v>55</v>
      </c>
      <c r="C25" s="47" t="s">
        <v>67</v>
      </c>
      <c r="D25" s="36" t="s">
        <v>20</v>
      </c>
      <c r="F25" s="43">
        <v>55.0</v>
      </c>
      <c r="G25" s="132" t="s">
        <v>148</v>
      </c>
      <c r="H25" s="133" t="s">
        <v>242</v>
      </c>
      <c r="I25" s="118" t="s">
        <v>17</v>
      </c>
    </row>
    <row r="26">
      <c r="A26" s="130">
        <v>21.0</v>
      </c>
      <c r="B26" s="134" t="s">
        <v>55</v>
      </c>
      <c r="C26" s="135" t="s">
        <v>69</v>
      </c>
      <c r="D26" s="136" t="s">
        <v>20</v>
      </c>
      <c r="F26" s="46">
        <v>56.0</v>
      </c>
      <c r="G26" s="46" t="s">
        <v>148</v>
      </c>
      <c r="H26" s="131" t="s">
        <v>149</v>
      </c>
      <c r="I26" s="36" t="s">
        <v>20</v>
      </c>
    </row>
    <row r="27">
      <c r="A27" s="46">
        <v>22.0</v>
      </c>
      <c r="B27" s="43" t="s">
        <v>55</v>
      </c>
      <c r="C27" s="137" t="s">
        <v>303</v>
      </c>
      <c r="D27" s="138" t="s">
        <v>300</v>
      </c>
      <c r="F27" s="46">
        <v>57.0</v>
      </c>
      <c r="G27" s="132" t="s">
        <v>156</v>
      </c>
      <c r="H27" s="133" t="s">
        <v>159</v>
      </c>
      <c r="I27" s="118" t="s">
        <v>17</v>
      </c>
    </row>
    <row r="28">
      <c r="B28" s="139"/>
      <c r="C28" s="45"/>
      <c r="D28" s="140"/>
      <c r="F28" s="46">
        <v>58.0</v>
      </c>
      <c r="G28" s="46" t="s">
        <v>156</v>
      </c>
      <c r="H28" s="131" t="s">
        <v>157</v>
      </c>
      <c r="I28" s="36" t="s">
        <v>20</v>
      </c>
    </row>
    <row r="29">
      <c r="A29" s="30">
        <v>40.0</v>
      </c>
      <c r="B29" s="56" t="s">
        <v>113</v>
      </c>
      <c r="C29" s="86" t="s">
        <v>120</v>
      </c>
      <c r="D29" s="118" t="s">
        <v>17</v>
      </c>
      <c r="F29" s="46">
        <v>59.0</v>
      </c>
      <c r="G29" s="46" t="s">
        <v>156</v>
      </c>
      <c r="H29" s="131" t="s">
        <v>161</v>
      </c>
      <c r="I29" s="36" t="s">
        <v>20</v>
      </c>
    </row>
    <row r="30">
      <c r="A30" s="30">
        <v>41.0</v>
      </c>
      <c r="B30" s="30" t="s">
        <v>113</v>
      </c>
      <c r="C30" s="141" t="s">
        <v>304</v>
      </c>
      <c r="D30" s="36" t="s">
        <v>20</v>
      </c>
      <c r="F30" s="46">
        <v>60.0</v>
      </c>
      <c r="G30" s="46" t="s">
        <v>156</v>
      </c>
      <c r="H30" s="131" t="s">
        <v>305</v>
      </c>
      <c r="I30" s="36" t="s">
        <v>20</v>
      </c>
    </row>
    <row r="31">
      <c r="A31" s="30">
        <v>42.0</v>
      </c>
      <c r="B31" s="30" t="s">
        <v>113</v>
      </c>
      <c r="C31" s="47" t="s">
        <v>118</v>
      </c>
      <c r="D31" s="36" t="s">
        <v>20</v>
      </c>
      <c r="F31" s="46">
        <v>61.0</v>
      </c>
      <c r="G31" s="46" t="s">
        <v>156</v>
      </c>
      <c r="H31" s="131" t="s">
        <v>165</v>
      </c>
      <c r="I31" s="36" t="s">
        <v>20</v>
      </c>
    </row>
    <row r="32">
      <c r="A32" s="30">
        <v>43.0</v>
      </c>
      <c r="B32" s="30" t="s">
        <v>113</v>
      </c>
      <c r="C32" s="47" t="s">
        <v>122</v>
      </c>
      <c r="D32" s="36" t="s">
        <v>20</v>
      </c>
      <c r="F32" s="46">
        <v>62.0</v>
      </c>
      <c r="G32" s="46" t="s">
        <v>156</v>
      </c>
      <c r="H32" s="131" t="s">
        <v>258</v>
      </c>
      <c r="I32" s="36" t="s">
        <v>20</v>
      </c>
    </row>
    <row r="33">
      <c r="A33" s="30">
        <v>44.0</v>
      </c>
      <c r="B33" s="30" t="s">
        <v>113</v>
      </c>
      <c r="C33" s="47" t="s">
        <v>116</v>
      </c>
      <c r="D33" s="36" t="s">
        <v>20</v>
      </c>
      <c r="F33" s="46">
        <v>63.0</v>
      </c>
      <c r="G33" s="132" t="s">
        <v>171</v>
      </c>
      <c r="H33" s="133" t="s">
        <v>174</v>
      </c>
      <c r="I33" s="118" t="s">
        <v>17</v>
      </c>
    </row>
    <row r="34">
      <c r="A34" s="30">
        <v>45.0</v>
      </c>
      <c r="B34" s="56" t="s">
        <v>124</v>
      </c>
      <c r="C34" s="86" t="s">
        <v>133</v>
      </c>
      <c r="D34" s="118" t="s">
        <v>17</v>
      </c>
      <c r="F34" s="46">
        <v>64.0</v>
      </c>
      <c r="G34" s="46" t="s">
        <v>171</v>
      </c>
      <c r="H34" s="131" t="s">
        <v>172</v>
      </c>
      <c r="I34" s="36" t="s">
        <v>20</v>
      </c>
    </row>
    <row r="35">
      <c r="A35" s="30">
        <v>46.0</v>
      </c>
      <c r="B35" s="56" t="s">
        <v>124</v>
      </c>
      <c r="C35" s="86" t="s">
        <v>135</v>
      </c>
      <c r="D35" s="118" t="s">
        <v>17</v>
      </c>
      <c r="F35" s="46">
        <v>65.0</v>
      </c>
      <c r="G35" s="46" t="s">
        <v>171</v>
      </c>
      <c r="H35" s="131" t="s">
        <v>178</v>
      </c>
      <c r="I35" s="36" t="s">
        <v>20</v>
      </c>
      <c r="K35" s="45" t="s">
        <v>306</v>
      </c>
    </row>
    <row r="36">
      <c r="A36" s="30">
        <v>47.0</v>
      </c>
      <c r="B36" s="30" t="s">
        <v>124</v>
      </c>
      <c r="C36" s="47" t="s">
        <v>125</v>
      </c>
      <c r="D36" s="36" t="s">
        <v>20</v>
      </c>
      <c r="F36" s="46">
        <v>66.0</v>
      </c>
      <c r="G36" s="46" t="s">
        <v>171</v>
      </c>
      <c r="H36" s="131" t="s">
        <v>180</v>
      </c>
      <c r="I36" s="36" t="s">
        <v>20</v>
      </c>
    </row>
    <row r="37">
      <c r="A37" s="30">
        <v>48.0</v>
      </c>
      <c r="B37" s="30" t="s">
        <v>124</v>
      </c>
      <c r="C37" s="47" t="s">
        <v>127</v>
      </c>
      <c r="D37" s="36" t="s">
        <v>20</v>
      </c>
      <c r="F37" s="46">
        <v>67.0</v>
      </c>
      <c r="G37" s="46" t="s">
        <v>171</v>
      </c>
      <c r="H37" s="131" t="s">
        <v>259</v>
      </c>
      <c r="I37" s="36" t="s">
        <v>20</v>
      </c>
    </row>
    <row r="38">
      <c r="A38" s="30">
        <v>49.0</v>
      </c>
      <c r="B38" s="30" t="s">
        <v>124</v>
      </c>
      <c r="C38" s="47" t="s">
        <v>131</v>
      </c>
      <c r="D38" s="36" t="s">
        <v>20</v>
      </c>
      <c r="F38" s="46">
        <v>68.0</v>
      </c>
      <c r="G38" s="46" t="s">
        <v>171</v>
      </c>
      <c r="H38" s="131" t="s">
        <v>184</v>
      </c>
      <c r="I38" s="36" t="s">
        <v>20</v>
      </c>
    </row>
    <row r="39">
      <c r="A39" s="30">
        <v>50.0</v>
      </c>
      <c r="B39" s="30" t="s">
        <v>124</v>
      </c>
      <c r="C39" s="47" t="s">
        <v>137</v>
      </c>
      <c r="D39" s="36" t="s">
        <v>20</v>
      </c>
      <c r="F39" s="46">
        <v>69.0</v>
      </c>
      <c r="G39" s="46" t="s">
        <v>171</v>
      </c>
      <c r="H39" s="131" t="s">
        <v>186</v>
      </c>
      <c r="I39" s="36" t="s">
        <v>20</v>
      </c>
    </row>
    <row r="40">
      <c r="A40" s="30">
        <v>51.0</v>
      </c>
      <c r="B40" s="30" t="s">
        <v>139</v>
      </c>
      <c r="C40" s="47" t="s">
        <v>140</v>
      </c>
      <c r="D40" s="36" t="s">
        <v>20</v>
      </c>
      <c r="F40" s="46">
        <v>70.0</v>
      </c>
      <c r="G40" s="46" t="s">
        <v>171</v>
      </c>
      <c r="H40" s="131" t="s">
        <v>188</v>
      </c>
      <c r="I40" s="36" t="s">
        <v>20</v>
      </c>
    </row>
    <row r="41">
      <c r="A41" s="130">
        <v>52.0</v>
      </c>
      <c r="B41" s="130" t="s">
        <v>139</v>
      </c>
      <c r="C41" s="47" t="s">
        <v>142</v>
      </c>
      <c r="D41" s="36" t="s">
        <v>20</v>
      </c>
      <c r="F41" s="43">
        <v>71.0</v>
      </c>
      <c r="G41" s="46" t="s">
        <v>171</v>
      </c>
      <c r="H41" s="131" t="s">
        <v>307</v>
      </c>
      <c r="I41" s="36" t="s">
        <v>20</v>
      </c>
    </row>
    <row r="42">
      <c r="A42" s="46">
        <v>53.0</v>
      </c>
      <c r="B42" s="46" t="s">
        <v>139</v>
      </c>
      <c r="C42" s="131" t="s">
        <v>146</v>
      </c>
      <c r="D42" s="36" t="s">
        <v>20</v>
      </c>
      <c r="F42" s="139"/>
    </row>
    <row r="43">
      <c r="A43" s="43">
        <v>54.0</v>
      </c>
      <c r="B43" s="46" t="s">
        <v>139</v>
      </c>
      <c r="C43" s="131" t="s">
        <v>144</v>
      </c>
      <c r="D43" s="36" t="s">
        <v>20</v>
      </c>
      <c r="G43" s="139"/>
      <c r="H43" s="45"/>
      <c r="I43" s="140"/>
    </row>
    <row r="44">
      <c r="F44" s="30">
        <v>80.0</v>
      </c>
      <c r="G44" s="56" t="s">
        <v>215</v>
      </c>
      <c r="H44" s="86" t="s">
        <v>218</v>
      </c>
      <c r="I44" s="118" t="s">
        <v>17</v>
      </c>
    </row>
    <row r="45">
      <c r="A45" s="30">
        <v>72.0</v>
      </c>
      <c r="B45" s="56" t="s">
        <v>192</v>
      </c>
      <c r="C45" s="86" t="s">
        <v>195</v>
      </c>
      <c r="D45" s="118" t="s">
        <v>17</v>
      </c>
      <c r="F45" s="30">
        <v>81.0</v>
      </c>
      <c r="G45" s="30" t="s">
        <v>215</v>
      </c>
      <c r="H45" s="47" t="s">
        <v>216</v>
      </c>
      <c r="I45" s="36" t="s">
        <v>20</v>
      </c>
    </row>
    <row r="46">
      <c r="A46" s="30">
        <v>73.0</v>
      </c>
      <c r="B46" s="56" t="s">
        <v>192</v>
      </c>
      <c r="C46" s="86" t="s">
        <v>199</v>
      </c>
      <c r="D46" s="118" t="s">
        <v>17</v>
      </c>
      <c r="F46" s="30">
        <v>82.0</v>
      </c>
      <c r="G46" s="30" t="s">
        <v>215</v>
      </c>
      <c r="H46" s="47" t="s">
        <v>308</v>
      </c>
      <c r="I46" s="36" t="s">
        <v>20</v>
      </c>
    </row>
    <row r="47">
      <c r="A47" s="30">
        <v>74.0</v>
      </c>
      <c r="B47" s="30" t="s">
        <v>192</v>
      </c>
      <c r="C47" s="47" t="s">
        <v>193</v>
      </c>
      <c r="D47" s="36" t="s">
        <v>20</v>
      </c>
      <c r="F47" s="130">
        <v>83.0</v>
      </c>
      <c r="G47" s="142" t="s">
        <v>222</v>
      </c>
      <c r="H47" s="86" t="s">
        <v>223</v>
      </c>
      <c r="I47" s="118" t="s">
        <v>17</v>
      </c>
    </row>
    <row r="48">
      <c r="A48" s="130">
        <v>75.0</v>
      </c>
      <c r="B48" s="30" t="s">
        <v>192</v>
      </c>
      <c r="C48" s="47" t="s">
        <v>309</v>
      </c>
      <c r="D48" s="36" t="s">
        <v>20</v>
      </c>
      <c r="F48" s="46">
        <v>84.0</v>
      </c>
      <c r="G48" s="46" t="s">
        <v>222</v>
      </c>
      <c r="H48" s="131" t="s">
        <v>260</v>
      </c>
      <c r="I48" s="36" t="s">
        <v>20</v>
      </c>
    </row>
    <row r="49">
      <c r="A49" s="46">
        <v>76.0</v>
      </c>
      <c r="B49" s="128" t="s">
        <v>201</v>
      </c>
      <c r="C49" s="86" t="s">
        <v>208</v>
      </c>
      <c r="D49" s="118" t="s">
        <v>17</v>
      </c>
      <c r="F49" s="46">
        <v>85.0</v>
      </c>
      <c r="G49" s="132" t="s">
        <v>227</v>
      </c>
      <c r="H49" s="133" t="s">
        <v>230</v>
      </c>
      <c r="I49" s="118" t="s">
        <v>17</v>
      </c>
    </row>
    <row r="50">
      <c r="A50" s="46">
        <v>77.0</v>
      </c>
      <c r="B50" s="44" t="s">
        <v>201</v>
      </c>
      <c r="C50" s="47" t="s">
        <v>202</v>
      </c>
      <c r="D50" s="36" t="s">
        <v>20</v>
      </c>
      <c r="F50" s="46">
        <v>86.0</v>
      </c>
      <c r="G50" s="46" t="s">
        <v>227</v>
      </c>
      <c r="H50" s="131" t="s">
        <v>228</v>
      </c>
      <c r="I50" s="36" t="s">
        <v>20</v>
      </c>
    </row>
    <row r="51">
      <c r="A51" s="46">
        <v>78.0</v>
      </c>
      <c r="B51" s="44" t="s">
        <v>201</v>
      </c>
      <c r="C51" s="47" t="s">
        <v>204</v>
      </c>
      <c r="D51" s="36" t="s">
        <v>20</v>
      </c>
      <c r="F51" s="46">
        <v>87.0</v>
      </c>
      <c r="G51" s="46" t="s">
        <v>227</v>
      </c>
      <c r="H51" s="131" t="s">
        <v>232</v>
      </c>
      <c r="I51" s="36" t="s">
        <v>20</v>
      </c>
    </row>
    <row r="52">
      <c r="A52" s="43">
        <v>79.0</v>
      </c>
      <c r="B52" s="128" t="s">
        <v>210</v>
      </c>
      <c r="C52" s="86" t="s">
        <v>211</v>
      </c>
      <c r="D52" s="118" t="s">
        <v>17</v>
      </c>
      <c r="F52" s="46">
        <v>88.0</v>
      </c>
      <c r="G52" s="46" t="s">
        <v>227</v>
      </c>
      <c r="H52" s="131" t="s">
        <v>234</v>
      </c>
      <c r="I52" s="36" t="s">
        <v>20</v>
      </c>
    </row>
    <row r="53">
      <c r="F53" s="43">
        <v>89.0</v>
      </c>
      <c r="G53" s="46" t="s">
        <v>227</v>
      </c>
      <c r="H53" s="131" t="s">
        <v>236</v>
      </c>
      <c r="I53" s="36" t="s">
        <v>20</v>
      </c>
    </row>
    <row r="55">
      <c r="B55" s="45" t="s">
        <v>310</v>
      </c>
    </row>
    <row r="56">
      <c r="B56" s="45" t="s">
        <v>311</v>
      </c>
      <c r="C56" s="45" t="s">
        <v>312</v>
      </c>
    </row>
    <row r="57">
      <c r="B57" s="45" t="s">
        <v>313</v>
      </c>
      <c r="C57" s="45" t="s">
        <v>314</v>
      </c>
    </row>
    <row r="58">
      <c r="C58" s="45" t="s">
        <v>315</v>
      </c>
    </row>
    <row r="93">
      <c r="D93" s="69"/>
    </row>
    <row r="94">
      <c r="D94" s="69"/>
    </row>
    <row r="95">
      <c r="D95" s="69"/>
    </row>
    <row r="96">
      <c r="D96" s="69"/>
    </row>
    <row r="97">
      <c r="D97" s="69"/>
    </row>
    <row r="98">
      <c r="D98" s="69"/>
    </row>
    <row r="99">
      <c r="D99" s="69"/>
    </row>
    <row r="100">
      <c r="D100" s="69"/>
    </row>
    <row r="101">
      <c r="D101" s="69"/>
    </row>
    <row r="102">
      <c r="D102" s="69"/>
    </row>
    <row r="103">
      <c r="D103" s="69"/>
    </row>
    <row r="104">
      <c r="D104" s="69"/>
    </row>
    <row r="105">
      <c r="D105" s="69"/>
    </row>
    <row r="106">
      <c r="D106" s="69"/>
    </row>
    <row r="107">
      <c r="D107" s="69"/>
    </row>
    <row r="108">
      <c r="D108" s="69"/>
    </row>
    <row r="109">
      <c r="D109" s="69"/>
    </row>
    <row r="110">
      <c r="D110" s="69"/>
    </row>
    <row r="111">
      <c r="D111" s="69"/>
    </row>
    <row r="112">
      <c r="D112" s="69"/>
    </row>
    <row r="113">
      <c r="D113" s="69"/>
    </row>
    <row r="114">
      <c r="D114" s="69"/>
    </row>
    <row r="115">
      <c r="D115" s="69"/>
    </row>
    <row r="116">
      <c r="D116" s="69"/>
    </row>
    <row r="117">
      <c r="D117" s="69"/>
    </row>
    <row r="118">
      <c r="D118" s="69"/>
    </row>
    <row r="119">
      <c r="D119" s="69"/>
    </row>
    <row r="120">
      <c r="D120" s="69"/>
    </row>
    <row r="121">
      <c r="D121" s="69"/>
    </row>
    <row r="122">
      <c r="D122" s="69"/>
    </row>
    <row r="123">
      <c r="D123" s="69"/>
    </row>
    <row r="124">
      <c r="D124" s="69"/>
    </row>
    <row r="125">
      <c r="D125" s="69"/>
    </row>
    <row r="126">
      <c r="D126" s="69"/>
    </row>
    <row r="127">
      <c r="D127" s="69"/>
    </row>
    <row r="128">
      <c r="D128" s="69"/>
    </row>
    <row r="129">
      <c r="D129" s="69"/>
    </row>
    <row r="130">
      <c r="D130" s="69"/>
    </row>
    <row r="131">
      <c r="D131" s="69"/>
    </row>
    <row r="132">
      <c r="D132" s="69"/>
    </row>
    <row r="133">
      <c r="D133" s="69"/>
    </row>
    <row r="134">
      <c r="D134" s="69"/>
    </row>
    <row r="135">
      <c r="D135" s="69"/>
    </row>
    <row r="136">
      <c r="D136" s="69"/>
    </row>
    <row r="137">
      <c r="D137" s="69"/>
    </row>
    <row r="138">
      <c r="D138" s="69"/>
    </row>
    <row r="139">
      <c r="D139" s="69"/>
    </row>
    <row r="140">
      <c r="D140" s="69"/>
    </row>
    <row r="141">
      <c r="D141" s="69"/>
    </row>
    <row r="142">
      <c r="D142" s="69"/>
    </row>
    <row r="143">
      <c r="D143" s="69"/>
    </row>
    <row r="144">
      <c r="D144" s="69"/>
    </row>
    <row r="145">
      <c r="D145" s="69"/>
    </row>
    <row r="146">
      <c r="D146" s="69"/>
    </row>
    <row r="147">
      <c r="D147" s="69"/>
    </row>
    <row r="148">
      <c r="D148" s="69"/>
    </row>
    <row r="149">
      <c r="D149" s="69"/>
    </row>
    <row r="150">
      <c r="D150" s="69"/>
    </row>
    <row r="151">
      <c r="D151" s="69"/>
    </row>
    <row r="152">
      <c r="D152" s="69"/>
    </row>
    <row r="153">
      <c r="D153" s="69"/>
    </row>
    <row r="154">
      <c r="D154" s="69"/>
    </row>
    <row r="155">
      <c r="D155" s="69"/>
    </row>
    <row r="156">
      <c r="D156" s="69"/>
    </row>
    <row r="157">
      <c r="D157" s="69"/>
    </row>
    <row r="158">
      <c r="D158" s="69"/>
    </row>
    <row r="159">
      <c r="D159" s="69"/>
    </row>
    <row r="160">
      <c r="D160" s="69"/>
    </row>
    <row r="161">
      <c r="D161" s="69"/>
    </row>
    <row r="162">
      <c r="D162" s="69"/>
    </row>
    <row r="163">
      <c r="D163" s="69"/>
    </row>
    <row r="164">
      <c r="D164" s="69"/>
    </row>
    <row r="165">
      <c r="D165" s="69"/>
    </row>
    <row r="166">
      <c r="D166" s="69"/>
    </row>
    <row r="167">
      <c r="D167" s="69"/>
    </row>
    <row r="168">
      <c r="D168" s="69"/>
    </row>
    <row r="169">
      <c r="D169" s="69"/>
    </row>
    <row r="170">
      <c r="D170" s="69"/>
    </row>
    <row r="171">
      <c r="D171" s="69"/>
    </row>
    <row r="172">
      <c r="D172" s="69"/>
    </row>
    <row r="173">
      <c r="D173" s="69"/>
    </row>
    <row r="174">
      <c r="D174" s="69"/>
    </row>
    <row r="175">
      <c r="D175" s="69"/>
    </row>
    <row r="176">
      <c r="D176" s="69"/>
    </row>
    <row r="177">
      <c r="D177" s="69"/>
    </row>
    <row r="178">
      <c r="D178" s="69"/>
    </row>
    <row r="179">
      <c r="D179" s="69"/>
    </row>
    <row r="180">
      <c r="D180" s="69"/>
    </row>
    <row r="181">
      <c r="D181" s="69"/>
    </row>
    <row r="182">
      <c r="D182" s="69"/>
    </row>
    <row r="183">
      <c r="D183" s="69"/>
    </row>
    <row r="184">
      <c r="D184" s="69"/>
    </row>
    <row r="185">
      <c r="D185" s="69"/>
    </row>
    <row r="186">
      <c r="D186" s="69"/>
    </row>
    <row r="187">
      <c r="D187" s="69"/>
    </row>
    <row r="188">
      <c r="D188" s="69"/>
    </row>
    <row r="189">
      <c r="D189" s="69"/>
    </row>
    <row r="190">
      <c r="D190" s="69"/>
    </row>
    <row r="191">
      <c r="D191" s="69"/>
    </row>
    <row r="192">
      <c r="D192" s="69"/>
    </row>
    <row r="193">
      <c r="D193" s="69"/>
    </row>
    <row r="194">
      <c r="D194" s="69"/>
    </row>
    <row r="195">
      <c r="D195" s="69"/>
    </row>
    <row r="196">
      <c r="D196" s="69"/>
    </row>
    <row r="197">
      <c r="D197" s="69"/>
    </row>
    <row r="198">
      <c r="D198" s="69"/>
    </row>
    <row r="199">
      <c r="D199" s="69"/>
    </row>
    <row r="200">
      <c r="D200" s="69"/>
    </row>
    <row r="201">
      <c r="D201" s="69"/>
    </row>
    <row r="202">
      <c r="D202" s="69"/>
    </row>
    <row r="203">
      <c r="D203" s="69"/>
    </row>
    <row r="204">
      <c r="D204" s="69"/>
    </row>
    <row r="205">
      <c r="D205" s="69"/>
    </row>
    <row r="206">
      <c r="D206" s="69"/>
    </row>
    <row r="207">
      <c r="D207" s="69"/>
    </row>
    <row r="208">
      <c r="D208" s="69"/>
    </row>
    <row r="209">
      <c r="D209" s="69"/>
    </row>
    <row r="210">
      <c r="D210" s="69"/>
    </row>
    <row r="211">
      <c r="D211" s="69"/>
    </row>
    <row r="212">
      <c r="D212" s="69"/>
    </row>
    <row r="213">
      <c r="D213" s="69"/>
    </row>
    <row r="214">
      <c r="D214" s="69"/>
    </row>
    <row r="215">
      <c r="D215" s="69"/>
    </row>
    <row r="216">
      <c r="D216" s="69"/>
    </row>
    <row r="217">
      <c r="D217" s="69"/>
    </row>
    <row r="218">
      <c r="D218" s="69"/>
    </row>
    <row r="219">
      <c r="D219" s="69"/>
    </row>
    <row r="220">
      <c r="D220" s="69"/>
    </row>
    <row r="221">
      <c r="D221" s="69"/>
    </row>
    <row r="222">
      <c r="D222" s="69"/>
    </row>
    <row r="223">
      <c r="D223" s="69"/>
    </row>
    <row r="224">
      <c r="D224" s="69"/>
    </row>
    <row r="225">
      <c r="D225" s="69"/>
    </row>
    <row r="226">
      <c r="D226" s="69"/>
    </row>
    <row r="227">
      <c r="D227" s="69"/>
    </row>
    <row r="228">
      <c r="D228" s="69"/>
    </row>
    <row r="229">
      <c r="D229" s="69"/>
    </row>
    <row r="230">
      <c r="D230" s="69"/>
    </row>
    <row r="231">
      <c r="D231" s="69"/>
    </row>
    <row r="232">
      <c r="D232" s="69"/>
    </row>
    <row r="233">
      <c r="D233" s="69"/>
    </row>
    <row r="234">
      <c r="D234" s="69"/>
    </row>
    <row r="235">
      <c r="D235" s="69"/>
    </row>
    <row r="236">
      <c r="D236" s="69"/>
    </row>
    <row r="237">
      <c r="D237" s="69"/>
    </row>
    <row r="238">
      <c r="D238" s="69"/>
    </row>
    <row r="239">
      <c r="D239" s="69"/>
    </row>
    <row r="240">
      <c r="D240" s="69"/>
    </row>
    <row r="241">
      <c r="D241" s="69"/>
    </row>
    <row r="242">
      <c r="D242" s="69"/>
    </row>
    <row r="243">
      <c r="D243" s="69"/>
    </row>
    <row r="244">
      <c r="D244" s="69"/>
    </row>
    <row r="245">
      <c r="D245" s="69"/>
    </row>
    <row r="246">
      <c r="D246" s="69"/>
    </row>
    <row r="247">
      <c r="D247" s="69"/>
    </row>
    <row r="248">
      <c r="D248" s="69"/>
    </row>
    <row r="249">
      <c r="D249" s="69"/>
    </row>
    <row r="250">
      <c r="D250" s="69"/>
    </row>
    <row r="251">
      <c r="D251" s="69"/>
    </row>
    <row r="252">
      <c r="D252" s="69"/>
    </row>
    <row r="253">
      <c r="D253" s="69"/>
    </row>
    <row r="254">
      <c r="D254" s="69"/>
    </row>
    <row r="255">
      <c r="D255" s="69"/>
    </row>
    <row r="256">
      <c r="D256" s="69"/>
    </row>
    <row r="257">
      <c r="D257" s="69"/>
    </row>
    <row r="258">
      <c r="D258" s="69"/>
    </row>
    <row r="259">
      <c r="D259" s="69"/>
    </row>
    <row r="260">
      <c r="D260" s="69"/>
    </row>
    <row r="261">
      <c r="D261" s="69"/>
    </row>
    <row r="262">
      <c r="D262" s="69"/>
    </row>
    <row r="263">
      <c r="D263" s="69"/>
    </row>
    <row r="264">
      <c r="D264" s="69"/>
    </row>
    <row r="265">
      <c r="D265" s="69"/>
    </row>
    <row r="266">
      <c r="D266" s="69"/>
    </row>
    <row r="267">
      <c r="D267" s="69"/>
    </row>
    <row r="268">
      <c r="D268" s="69"/>
    </row>
    <row r="269">
      <c r="D269" s="69"/>
    </row>
    <row r="270">
      <c r="D270" s="69"/>
    </row>
    <row r="271">
      <c r="D271" s="69"/>
    </row>
    <row r="272">
      <c r="D272" s="69"/>
    </row>
    <row r="273">
      <c r="D273" s="69"/>
    </row>
    <row r="274">
      <c r="D274" s="69"/>
    </row>
    <row r="275">
      <c r="D275" s="69"/>
    </row>
    <row r="276">
      <c r="D276" s="69"/>
    </row>
    <row r="277">
      <c r="D277" s="69"/>
    </row>
    <row r="278">
      <c r="D278" s="69"/>
    </row>
    <row r="279">
      <c r="D279" s="69"/>
    </row>
    <row r="280">
      <c r="D280" s="69"/>
    </row>
    <row r="281">
      <c r="D281" s="69"/>
    </row>
    <row r="282">
      <c r="D282" s="69"/>
    </row>
    <row r="283">
      <c r="D283" s="69"/>
    </row>
    <row r="284">
      <c r="D284" s="69"/>
    </row>
    <row r="285">
      <c r="D285" s="69"/>
    </row>
    <row r="286">
      <c r="D286" s="69"/>
    </row>
    <row r="287">
      <c r="D287" s="69"/>
    </row>
    <row r="288">
      <c r="D288" s="69"/>
    </row>
    <row r="289">
      <c r="D289" s="69"/>
    </row>
    <row r="290">
      <c r="D290" s="69"/>
    </row>
    <row r="291">
      <c r="D291" s="69"/>
    </row>
    <row r="292">
      <c r="D292" s="69"/>
    </row>
    <row r="293">
      <c r="D293" s="69"/>
    </row>
    <row r="294">
      <c r="D294" s="69"/>
    </row>
    <row r="295">
      <c r="D295" s="69"/>
    </row>
    <row r="296">
      <c r="D296" s="69"/>
    </row>
    <row r="297">
      <c r="D297" s="69"/>
    </row>
    <row r="298">
      <c r="D298" s="69"/>
    </row>
    <row r="299">
      <c r="D299" s="69"/>
    </row>
    <row r="300">
      <c r="D300" s="69"/>
    </row>
    <row r="301">
      <c r="D301" s="69"/>
    </row>
    <row r="302">
      <c r="D302" s="69"/>
    </row>
    <row r="303">
      <c r="D303" s="69"/>
    </row>
    <row r="304">
      <c r="D304" s="69"/>
    </row>
    <row r="305">
      <c r="D305" s="69"/>
    </row>
    <row r="306">
      <c r="D306" s="69"/>
    </row>
    <row r="307">
      <c r="D307" s="69"/>
    </row>
    <row r="308">
      <c r="D308" s="69"/>
    </row>
    <row r="309">
      <c r="D309" s="69"/>
    </row>
    <row r="310">
      <c r="D310" s="69"/>
    </row>
    <row r="311">
      <c r="D311" s="69"/>
    </row>
    <row r="312">
      <c r="D312" s="69"/>
    </row>
    <row r="313">
      <c r="D313" s="69"/>
    </row>
    <row r="314">
      <c r="D314" s="69"/>
    </row>
    <row r="315">
      <c r="D315" s="69"/>
    </row>
    <row r="316">
      <c r="D316" s="69"/>
    </row>
    <row r="317">
      <c r="D317" s="69"/>
    </row>
    <row r="318">
      <c r="D318" s="69"/>
    </row>
    <row r="319">
      <c r="D319" s="69"/>
    </row>
    <row r="320">
      <c r="D320" s="69"/>
    </row>
    <row r="321">
      <c r="D321" s="69"/>
    </row>
    <row r="322">
      <c r="D322" s="69"/>
    </row>
    <row r="323">
      <c r="D323" s="69"/>
    </row>
    <row r="324">
      <c r="D324" s="69"/>
    </row>
    <row r="325">
      <c r="D325" s="69"/>
    </row>
    <row r="326">
      <c r="D326" s="69"/>
    </row>
    <row r="327">
      <c r="D327" s="69"/>
    </row>
    <row r="328">
      <c r="D328" s="69"/>
    </row>
    <row r="329">
      <c r="D329" s="69"/>
    </row>
    <row r="330">
      <c r="D330" s="69"/>
    </row>
    <row r="331">
      <c r="D331" s="69"/>
    </row>
    <row r="332">
      <c r="D332" s="69"/>
    </row>
    <row r="333">
      <c r="D333" s="69"/>
    </row>
    <row r="334">
      <c r="D334" s="69"/>
    </row>
    <row r="335">
      <c r="D335" s="69"/>
    </row>
    <row r="336">
      <c r="D336" s="69"/>
    </row>
    <row r="337">
      <c r="D337" s="69"/>
    </row>
    <row r="338">
      <c r="D338" s="69"/>
    </row>
    <row r="339">
      <c r="D339" s="69"/>
    </row>
    <row r="340">
      <c r="D340" s="69"/>
    </row>
    <row r="341">
      <c r="D341" s="69"/>
    </row>
    <row r="342">
      <c r="D342" s="69"/>
    </row>
    <row r="343">
      <c r="D343" s="69"/>
    </row>
    <row r="344">
      <c r="D344" s="69"/>
    </row>
    <row r="345">
      <c r="D345" s="69"/>
    </row>
    <row r="346">
      <c r="D346" s="69"/>
    </row>
    <row r="347">
      <c r="D347" s="69"/>
    </row>
    <row r="348">
      <c r="D348" s="69"/>
    </row>
    <row r="349">
      <c r="D349" s="69"/>
    </row>
    <row r="350">
      <c r="D350" s="69"/>
    </row>
    <row r="351">
      <c r="D351" s="69"/>
    </row>
    <row r="352">
      <c r="D352" s="69"/>
    </row>
    <row r="353">
      <c r="D353" s="69"/>
    </row>
    <row r="354">
      <c r="D354" s="69"/>
    </row>
    <row r="355">
      <c r="D355" s="69"/>
    </row>
    <row r="356">
      <c r="D356" s="69"/>
    </row>
    <row r="357">
      <c r="D357" s="69"/>
    </row>
    <row r="358">
      <c r="D358" s="69"/>
    </row>
    <row r="359">
      <c r="D359" s="69"/>
    </row>
    <row r="360">
      <c r="D360" s="69"/>
    </row>
    <row r="361">
      <c r="D361" s="69"/>
    </row>
    <row r="362">
      <c r="D362" s="69"/>
    </row>
    <row r="363">
      <c r="D363" s="69"/>
    </row>
    <row r="364">
      <c r="D364" s="69"/>
    </row>
    <row r="365">
      <c r="D365" s="69"/>
    </row>
    <row r="366">
      <c r="D366" s="69"/>
    </row>
    <row r="367">
      <c r="D367" s="69"/>
    </row>
    <row r="368">
      <c r="D368" s="69"/>
    </row>
    <row r="369">
      <c r="D369" s="69"/>
    </row>
    <row r="370">
      <c r="D370" s="69"/>
    </row>
    <row r="371">
      <c r="D371" s="69"/>
    </row>
    <row r="372">
      <c r="D372" s="69"/>
    </row>
    <row r="373">
      <c r="D373" s="69"/>
    </row>
    <row r="374">
      <c r="D374" s="69"/>
    </row>
    <row r="375">
      <c r="D375" s="69"/>
    </row>
    <row r="376">
      <c r="D376" s="69"/>
    </row>
    <row r="377">
      <c r="D377" s="69"/>
    </row>
    <row r="378">
      <c r="D378" s="69"/>
    </row>
    <row r="379">
      <c r="D379" s="69"/>
    </row>
    <row r="380">
      <c r="D380" s="69"/>
    </row>
    <row r="381">
      <c r="D381" s="69"/>
    </row>
    <row r="382">
      <c r="D382" s="69"/>
    </row>
    <row r="383">
      <c r="D383" s="69"/>
    </row>
    <row r="384">
      <c r="D384" s="69"/>
    </row>
    <row r="385">
      <c r="D385" s="69"/>
    </row>
    <row r="386">
      <c r="D386" s="69"/>
    </row>
    <row r="387">
      <c r="D387" s="69"/>
    </row>
    <row r="388">
      <c r="D388" s="69"/>
    </row>
    <row r="389">
      <c r="D389" s="69"/>
    </row>
    <row r="390">
      <c r="D390" s="69"/>
    </row>
    <row r="391">
      <c r="D391" s="69"/>
    </row>
    <row r="392">
      <c r="D392" s="69"/>
    </row>
    <row r="393">
      <c r="D393" s="69"/>
    </row>
    <row r="394">
      <c r="D394" s="69"/>
    </row>
    <row r="395">
      <c r="D395" s="69"/>
    </row>
    <row r="396">
      <c r="D396" s="69"/>
    </row>
    <row r="397">
      <c r="D397" s="69"/>
    </row>
    <row r="398">
      <c r="D398" s="69"/>
    </row>
    <row r="399">
      <c r="D399" s="69"/>
    </row>
    <row r="400">
      <c r="D400" s="69"/>
    </row>
    <row r="401">
      <c r="D401" s="69"/>
    </row>
    <row r="402">
      <c r="D402" s="69"/>
    </row>
    <row r="403">
      <c r="D403" s="69"/>
    </row>
    <row r="404">
      <c r="D404" s="69"/>
    </row>
    <row r="405">
      <c r="D405" s="69"/>
    </row>
    <row r="406">
      <c r="D406" s="69"/>
    </row>
    <row r="407">
      <c r="D407" s="69"/>
    </row>
    <row r="408">
      <c r="D408" s="69"/>
    </row>
    <row r="409">
      <c r="D409" s="69"/>
    </row>
    <row r="410">
      <c r="D410" s="69"/>
    </row>
    <row r="411">
      <c r="D411" s="69"/>
    </row>
    <row r="412">
      <c r="D412" s="69"/>
    </row>
    <row r="413">
      <c r="D413" s="69"/>
    </row>
    <row r="414">
      <c r="D414" s="69"/>
    </row>
    <row r="415">
      <c r="D415" s="69"/>
    </row>
    <row r="416">
      <c r="D416" s="69"/>
    </row>
    <row r="417">
      <c r="D417" s="69"/>
    </row>
    <row r="418">
      <c r="D418" s="69"/>
    </row>
    <row r="419">
      <c r="D419" s="69"/>
    </row>
    <row r="420">
      <c r="D420" s="69"/>
    </row>
    <row r="421">
      <c r="D421" s="69"/>
    </row>
    <row r="422">
      <c r="D422" s="69"/>
    </row>
    <row r="423">
      <c r="D423" s="69"/>
    </row>
    <row r="424">
      <c r="D424" s="69"/>
    </row>
    <row r="425">
      <c r="D425" s="69"/>
    </row>
    <row r="426">
      <c r="D426" s="69"/>
    </row>
    <row r="427">
      <c r="D427" s="69"/>
    </row>
    <row r="428">
      <c r="D428" s="69"/>
    </row>
    <row r="429">
      <c r="D429" s="69"/>
    </row>
    <row r="430">
      <c r="D430" s="69"/>
    </row>
    <row r="431">
      <c r="D431" s="69"/>
    </row>
    <row r="432">
      <c r="D432" s="69"/>
    </row>
    <row r="433">
      <c r="D433" s="69"/>
    </row>
    <row r="434">
      <c r="D434" s="69"/>
    </row>
    <row r="435">
      <c r="D435" s="69"/>
    </row>
    <row r="436">
      <c r="D436" s="69"/>
    </row>
    <row r="437">
      <c r="D437" s="69"/>
    </row>
    <row r="438">
      <c r="D438" s="69"/>
    </row>
    <row r="439">
      <c r="D439" s="69"/>
    </row>
    <row r="440">
      <c r="D440" s="69"/>
    </row>
    <row r="441">
      <c r="D441" s="69"/>
    </row>
    <row r="442">
      <c r="D442" s="69"/>
    </row>
    <row r="443">
      <c r="D443" s="69"/>
    </row>
    <row r="444">
      <c r="D444" s="69"/>
    </row>
    <row r="445">
      <c r="D445" s="69"/>
    </row>
    <row r="446">
      <c r="D446" s="69"/>
    </row>
    <row r="447">
      <c r="D447" s="69"/>
    </row>
    <row r="448">
      <c r="D448" s="69"/>
    </row>
    <row r="449">
      <c r="D449" s="69"/>
    </row>
    <row r="450">
      <c r="D450" s="69"/>
    </row>
    <row r="451">
      <c r="D451" s="69"/>
    </row>
    <row r="452">
      <c r="D452" s="69"/>
    </row>
    <row r="453">
      <c r="D453" s="69"/>
    </row>
    <row r="454">
      <c r="D454" s="69"/>
    </row>
    <row r="455">
      <c r="D455" s="69"/>
    </row>
    <row r="456">
      <c r="D456" s="69"/>
    </row>
    <row r="457">
      <c r="D457" s="69"/>
    </row>
    <row r="458">
      <c r="D458" s="69"/>
    </row>
    <row r="459">
      <c r="D459" s="69"/>
    </row>
    <row r="460">
      <c r="D460" s="69"/>
    </row>
    <row r="461">
      <c r="D461" s="69"/>
    </row>
    <row r="462">
      <c r="D462" s="69"/>
    </row>
    <row r="463">
      <c r="D463" s="69"/>
    </row>
    <row r="464">
      <c r="D464" s="69"/>
    </row>
    <row r="465">
      <c r="D465" s="69"/>
    </row>
    <row r="466">
      <c r="D466" s="69"/>
    </row>
    <row r="467">
      <c r="D467" s="69"/>
    </row>
    <row r="468">
      <c r="D468" s="69"/>
    </row>
    <row r="469">
      <c r="D469" s="69"/>
    </row>
    <row r="470">
      <c r="D470" s="69"/>
    </row>
    <row r="471">
      <c r="D471" s="69"/>
    </row>
    <row r="472">
      <c r="D472" s="69"/>
    </row>
    <row r="473">
      <c r="D473" s="69"/>
    </row>
    <row r="474">
      <c r="D474" s="69"/>
    </row>
    <row r="475">
      <c r="D475" s="69"/>
    </row>
    <row r="476">
      <c r="D476" s="69"/>
    </row>
    <row r="477">
      <c r="D477" s="69"/>
    </row>
    <row r="478">
      <c r="D478" s="69"/>
    </row>
    <row r="479">
      <c r="D479" s="69"/>
    </row>
    <row r="480">
      <c r="D480" s="69"/>
    </row>
    <row r="481">
      <c r="D481" s="69"/>
    </row>
    <row r="482">
      <c r="D482" s="69"/>
    </row>
    <row r="483">
      <c r="D483" s="69"/>
    </row>
    <row r="484">
      <c r="D484" s="69"/>
    </row>
    <row r="485">
      <c r="D485" s="69"/>
    </row>
    <row r="486">
      <c r="D486" s="69"/>
    </row>
    <row r="487">
      <c r="D487" s="69"/>
    </row>
    <row r="488">
      <c r="D488" s="69"/>
    </row>
    <row r="489">
      <c r="D489" s="69"/>
    </row>
    <row r="490">
      <c r="D490" s="69"/>
    </row>
    <row r="491">
      <c r="D491" s="69"/>
    </row>
    <row r="492">
      <c r="D492" s="69"/>
    </row>
    <row r="493">
      <c r="D493" s="69"/>
    </row>
    <row r="494">
      <c r="D494" s="69"/>
    </row>
    <row r="495">
      <c r="D495" s="69"/>
    </row>
    <row r="496">
      <c r="D496" s="69"/>
    </row>
    <row r="497">
      <c r="D497" s="69"/>
    </row>
    <row r="498">
      <c r="D498" s="69"/>
    </row>
    <row r="499">
      <c r="D499" s="69"/>
    </row>
    <row r="500">
      <c r="D500" s="69"/>
    </row>
    <row r="501">
      <c r="D501" s="69"/>
    </row>
    <row r="502">
      <c r="D502" s="69"/>
    </row>
    <row r="503">
      <c r="D503" s="69"/>
    </row>
    <row r="504">
      <c r="D504" s="69"/>
    </row>
    <row r="505">
      <c r="D505" s="69"/>
    </row>
    <row r="506">
      <c r="D506" s="69"/>
    </row>
    <row r="507">
      <c r="D507" s="69"/>
    </row>
    <row r="508">
      <c r="D508" s="69"/>
    </row>
    <row r="509">
      <c r="D509" s="69"/>
    </row>
    <row r="510">
      <c r="D510" s="69"/>
    </row>
    <row r="511">
      <c r="D511" s="69"/>
    </row>
    <row r="512">
      <c r="D512" s="69"/>
    </row>
    <row r="513">
      <c r="D513" s="69"/>
    </row>
    <row r="514">
      <c r="D514" s="69"/>
    </row>
    <row r="515">
      <c r="D515" s="69"/>
    </row>
    <row r="516">
      <c r="D516" s="69"/>
    </row>
    <row r="517">
      <c r="D517" s="69"/>
    </row>
    <row r="518">
      <c r="D518" s="69"/>
    </row>
    <row r="519">
      <c r="D519" s="69"/>
    </row>
    <row r="520">
      <c r="D520" s="69"/>
    </row>
    <row r="521">
      <c r="D521" s="69"/>
    </row>
    <row r="522">
      <c r="D522" s="69"/>
    </row>
    <row r="523">
      <c r="D523" s="69"/>
    </row>
    <row r="524">
      <c r="D524" s="69"/>
    </row>
    <row r="525">
      <c r="D525" s="69"/>
    </row>
    <row r="526">
      <c r="D526" s="69"/>
    </row>
    <row r="527">
      <c r="D527" s="69"/>
    </row>
    <row r="528">
      <c r="D528" s="69"/>
    </row>
    <row r="529">
      <c r="D529" s="69"/>
    </row>
    <row r="530">
      <c r="D530" s="69"/>
    </row>
    <row r="531">
      <c r="D531" s="69"/>
    </row>
    <row r="532">
      <c r="D532" s="69"/>
    </row>
    <row r="533">
      <c r="D533" s="69"/>
    </row>
    <row r="534">
      <c r="D534" s="69"/>
    </row>
    <row r="535">
      <c r="D535" s="69"/>
    </row>
    <row r="536">
      <c r="D536" s="69"/>
    </row>
    <row r="537">
      <c r="D537" s="69"/>
    </row>
    <row r="538">
      <c r="D538" s="69"/>
    </row>
    <row r="539">
      <c r="D539" s="69"/>
    </row>
    <row r="540">
      <c r="D540" s="69"/>
    </row>
    <row r="541">
      <c r="D541" s="69"/>
    </row>
    <row r="542">
      <c r="D542" s="69"/>
    </row>
    <row r="543">
      <c r="D543" s="69"/>
    </row>
    <row r="544">
      <c r="D544" s="69"/>
    </row>
    <row r="545">
      <c r="D545" s="69"/>
    </row>
    <row r="546">
      <c r="D546" s="69"/>
    </row>
    <row r="547">
      <c r="D547" s="69"/>
    </row>
    <row r="548">
      <c r="D548" s="69"/>
    </row>
    <row r="549">
      <c r="D549" s="69"/>
    </row>
    <row r="550">
      <c r="D550" s="69"/>
    </row>
    <row r="551">
      <c r="D551" s="69"/>
    </row>
    <row r="552">
      <c r="D552" s="69"/>
    </row>
    <row r="553">
      <c r="D553" s="69"/>
    </row>
    <row r="554">
      <c r="D554" s="69"/>
    </row>
    <row r="555">
      <c r="D555" s="69"/>
    </row>
    <row r="556">
      <c r="D556" s="69"/>
    </row>
    <row r="557">
      <c r="D557" s="69"/>
    </row>
    <row r="558">
      <c r="D558" s="69"/>
    </row>
    <row r="559">
      <c r="D559" s="69"/>
    </row>
    <row r="560">
      <c r="D560" s="69"/>
    </row>
    <row r="561">
      <c r="D561" s="69"/>
    </row>
    <row r="562">
      <c r="D562" s="69"/>
    </row>
    <row r="563">
      <c r="D563" s="69"/>
    </row>
    <row r="564">
      <c r="D564" s="69"/>
    </row>
    <row r="565">
      <c r="D565" s="69"/>
    </row>
    <row r="566">
      <c r="D566" s="69"/>
    </row>
    <row r="567">
      <c r="D567" s="69"/>
    </row>
    <row r="568">
      <c r="D568" s="69"/>
    </row>
    <row r="569">
      <c r="D569" s="69"/>
    </row>
    <row r="570">
      <c r="D570" s="69"/>
    </row>
    <row r="571">
      <c r="D571" s="69"/>
    </row>
    <row r="572">
      <c r="D572" s="69"/>
    </row>
    <row r="573">
      <c r="D573" s="69"/>
    </row>
    <row r="574">
      <c r="D574" s="69"/>
    </row>
    <row r="575">
      <c r="D575" s="69"/>
    </row>
    <row r="576">
      <c r="D576" s="69"/>
    </row>
    <row r="577">
      <c r="D577" s="69"/>
    </row>
    <row r="578">
      <c r="D578" s="69"/>
    </row>
    <row r="579">
      <c r="D579" s="69"/>
    </row>
    <row r="580">
      <c r="D580" s="69"/>
    </row>
    <row r="581">
      <c r="D581" s="69"/>
    </row>
    <row r="582">
      <c r="D582" s="69"/>
    </row>
    <row r="583">
      <c r="D583" s="69"/>
    </row>
    <row r="584">
      <c r="D584" s="69"/>
    </row>
    <row r="585">
      <c r="D585" s="69"/>
    </row>
    <row r="586">
      <c r="D586" s="69"/>
    </row>
    <row r="587">
      <c r="D587" s="69"/>
    </row>
    <row r="588">
      <c r="D588" s="69"/>
    </row>
    <row r="589">
      <c r="D589" s="69"/>
    </row>
    <row r="590">
      <c r="D590" s="69"/>
    </row>
    <row r="591">
      <c r="D591" s="69"/>
    </row>
    <row r="592">
      <c r="D592" s="69"/>
    </row>
    <row r="593">
      <c r="D593" s="69"/>
    </row>
    <row r="594">
      <c r="D594" s="69"/>
    </row>
    <row r="595">
      <c r="D595" s="69"/>
    </row>
    <row r="596">
      <c r="D596" s="69"/>
    </row>
    <row r="597">
      <c r="D597" s="69"/>
    </row>
    <row r="598">
      <c r="D598" s="69"/>
    </row>
    <row r="599">
      <c r="D599" s="69"/>
    </row>
    <row r="600">
      <c r="D600" s="69"/>
    </row>
    <row r="601">
      <c r="D601" s="69"/>
    </row>
    <row r="602">
      <c r="D602" s="69"/>
    </row>
    <row r="603">
      <c r="D603" s="69"/>
    </row>
    <row r="604">
      <c r="D604" s="69"/>
    </row>
    <row r="605">
      <c r="D605" s="69"/>
    </row>
    <row r="606">
      <c r="D606" s="69"/>
    </row>
    <row r="607">
      <c r="D607" s="69"/>
    </row>
    <row r="608">
      <c r="D608" s="69"/>
    </row>
    <row r="609">
      <c r="D609" s="69"/>
    </row>
    <row r="610">
      <c r="D610" s="69"/>
    </row>
    <row r="611">
      <c r="D611" s="69"/>
    </row>
    <row r="612">
      <c r="D612" s="69"/>
    </row>
    <row r="613">
      <c r="D613" s="69"/>
    </row>
    <row r="614">
      <c r="D614" s="69"/>
    </row>
    <row r="615">
      <c r="D615" s="69"/>
    </row>
    <row r="616">
      <c r="D616" s="69"/>
    </row>
    <row r="617">
      <c r="D617" s="69"/>
    </row>
    <row r="618">
      <c r="D618" s="69"/>
    </row>
    <row r="619">
      <c r="D619" s="69"/>
    </row>
    <row r="620">
      <c r="D620" s="69"/>
    </row>
    <row r="621">
      <c r="D621" s="69"/>
    </row>
    <row r="622">
      <c r="D622" s="69"/>
    </row>
    <row r="623">
      <c r="D623" s="69"/>
    </row>
    <row r="624">
      <c r="D624" s="69"/>
    </row>
    <row r="625">
      <c r="D625" s="69"/>
    </row>
    <row r="626">
      <c r="D626" s="69"/>
    </row>
    <row r="627">
      <c r="D627" s="69"/>
    </row>
    <row r="628">
      <c r="D628" s="69"/>
    </row>
    <row r="629">
      <c r="D629" s="69"/>
    </row>
    <row r="630">
      <c r="D630" s="69"/>
    </row>
    <row r="631">
      <c r="D631" s="69"/>
    </row>
    <row r="632">
      <c r="D632" s="69"/>
    </row>
    <row r="633">
      <c r="D633" s="69"/>
    </row>
    <row r="634">
      <c r="D634" s="69"/>
    </row>
    <row r="635">
      <c r="D635" s="69"/>
    </row>
    <row r="636">
      <c r="D636" s="69"/>
    </row>
    <row r="637">
      <c r="D637" s="69"/>
    </row>
    <row r="638">
      <c r="D638" s="69"/>
    </row>
    <row r="639">
      <c r="D639" s="69"/>
    </row>
    <row r="640">
      <c r="D640" s="69"/>
    </row>
    <row r="641">
      <c r="D641" s="69"/>
    </row>
    <row r="642">
      <c r="D642" s="69"/>
    </row>
    <row r="643">
      <c r="D643" s="69"/>
    </row>
    <row r="644">
      <c r="D644" s="69"/>
    </row>
    <row r="645">
      <c r="D645" s="69"/>
    </row>
    <row r="646">
      <c r="D646" s="69"/>
    </row>
    <row r="647">
      <c r="D647" s="69"/>
    </row>
    <row r="648">
      <c r="D648" s="69"/>
    </row>
    <row r="649">
      <c r="D649" s="69"/>
    </row>
    <row r="650">
      <c r="D650" s="69"/>
    </row>
    <row r="651">
      <c r="D651" s="69"/>
    </row>
    <row r="652">
      <c r="D652" s="69"/>
    </row>
    <row r="653">
      <c r="D653" s="69"/>
    </row>
    <row r="654">
      <c r="D654" s="69"/>
    </row>
    <row r="655">
      <c r="D655" s="69"/>
    </row>
    <row r="656">
      <c r="D656" s="69"/>
    </row>
    <row r="657">
      <c r="D657" s="69"/>
    </row>
    <row r="658">
      <c r="D658" s="69"/>
    </row>
    <row r="659">
      <c r="D659" s="69"/>
    </row>
    <row r="660">
      <c r="D660" s="69"/>
    </row>
    <row r="661">
      <c r="D661" s="69"/>
    </row>
    <row r="662">
      <c r="D662" s="69"/>
    </row>
    <row r="663">
      <c r="D663" s="69"/>
    </row>
    <row r="664">
      <c r="D664" s="69"/>
    </row>
    <row r="665">
      <c r="D665" s="69"/>
    </row>
    <row r="666">
      <c r="D666" s="69"/>
    </row>
    <row r="667">
      <c r="D667" s="69"/>
    </row>
    <row r="668">
      <c r="D668" s="69"/>
    </row>
    <row r="669">
      <c r="D669" s="69"/>
    </row>
    <row r="670">
      <c r="D670" s="69"/>
    </row>
    <row r="671">
      <c r="D671" s="69"/>
    </row>
    <row r="672">
      <c r="D672" s="69"/>
    </row>
    <row r="673">
      <c r="D673" s="69"/>
    </row>
    <row r="674">
      <c r="D674" s="69"/>
    </row>
    <row r="675">
      <c r="D675" s="69"/>
    </row>
    <row r="676">
      <c r="D676" s="69"/>
    </row>
    <row r="677">
      <c r="D677" s="69"/>
    </row>
    <row r="678">
      <c r="D678" s="69"/>
    </row>
    <row r="679">
      <c r="D679" s="69"/>
    </row>
    <row r="680">
      <c r="D680" s="69"/>
    </row>
    <row r="681">
      <c r="D681" s="69"/>
    </row>
    <row r="682">
      <c r="D682" s="69"/>
    </row>
    <row r="683">
      <c r="D683" s="69"/>
    </row>
    <row r="684">
      <c r="D684" s="69"/>
    </row>
    <row r="685">
      <c r="D685" s="69"/>
    </row>
    <row r="686">
      <c r="D686" s="69"/>
    </row>
    <row r="687">
      <c r="D687" s="69"/>
    </row>
    <row r="688">
      <c r="D688" s="69"/>
    </row>
    <row r="689">
      <c r="D689" s="69"/>
    </row>
    <row r="690">
      <c r="D690" s="69"/>
    </row>
    <row r="691">
      <c r="D691" s="69"/>
    </row>
    <row r="692">
      <c r="D692" s="69"/>
    </row>
    <row r="693">
      <c r="D693" s="69"/>
    </row>
    <row r="694">
      <c r="D694" s="69"/>
    </row>
    <row r="695">
      <c r="D695" s="69"/>
    </row>
    <row r="696">
      <c r="D696" s="69"/>
    </row>
    <row r="697">
      <c r="D697" s="69"/>
    </row>
    <row r="698">
      <c r="D698" s="69"/>
    </row>
    <row r="699">
      <c r="D699" s="69"/>
    </row>
    <row r="700">
      <c r="D700" s="69"/>
    </row>
    <row r="701">
      <c r="D701" s="69"/>
    </row>
    <row r="702">
      <c r="D702" s="69"/>
    </row>
    <row r="703">
      <c r="D703" s="69"/>
    </row>
    <row r="704">
      <c r="D704" s="69"/>
    </row>
    <row r="705">
      <c r="D705" s="69"/>
    </row>
    <row r="706">
      <c r="D706" s="69"/>
    </row>
    <row r="707">
      <c r="D707" s="69"/>
    </row>
    <row r="708">
      <c r="D708" s="69"/>
    </row>
    <row r="709">
      <c r="D709" s="69"/>
    </row>
    <row r="710">
      <c r="D710" s="69"/>
    </row>
    <row r="711">
      <c r="D711" s="69"/>
    </row>
    <row r="712">
      <c r="D712" s="69"/>
    </row>
    <row r="713">
      <c r="D713" s="69"/>
    </row>
    <row r="714">
      <c r="D714" s="69"/>
    </row>
    <row r="715">
      <c r="D715" s="69"/>
    </row>
    <row r="716">
      <c r="D716" s="69"/>
    </row>
    <row r="717">
      <c r="D717" s="69"/>
    </row>
    <row r="718">
      <c r="D718" s="69"/>
    </row>
    <row r="719">
      <c r="D719" s="69"/>
    </row>
    <row r="720">
      <c r="D720" s="69"/>
    </row>
    <row r="721">
      <c r="D721" s="69"/>
    </row>
    <row r="722">
      <c r="D722" s="69"/>
    </row>
    <row r="723">
      <c r="D723" s="69"/>
    </row>
    <row r="724">
      <c r="D724" s="69"/>
    </row>
    <row r="725">
      <c r="D725" s="69"/>
    </row>
    <row r="726">
      <c r="D726" s="69"/>
    </row>
    <row r="727">
      <c r="D727" s="69"/>
    </row>
    <row r="728">
      <c r="D728" s="69"/>
    </row>
    <row r="729">
      <c r="D729" s="69"/>
    </row>
    <row r="730">
      <c r="D730" s="69"/>
    </row>
    <row r="731">
      <c r="D731" s="69"/>
    </row>
    <row r="732">
      <c r="D732" s="69"/>
    </row>
    <row r="733">
      <c r="D733" s="69"/>
    </row>
    <row r="734">
      <c r="D734" s="69"/>
    </row>
    <row r="735">
      <c r="D735" s="69"/>
    </row>
    <row r="736">
      <c r="D736" s="69"/>
    </row>
    <row r="737">
      <c r="D737" s="69"/>
    </row>
    <row r="738">
      <c r="D738" s="69"/>
    </row>
    <row r="739">
      <c r="D739" s="69"/>
    </row>
    <row r="740">
      <c r="D740" s="69"/>
    </row>
    <row r="741">
      <c r="D741" s="69"/>
    </row>
    <row r="742">
      <c r="D742" s="69"/>
    </row>
    <row r="743">
      <c r="D743" s="69"/>
    </row>
    <row r="744">
      <c r="D744" s="69"/>
    </row>
    <row r="745">
      <c r="D745" s="69"/>
    </row>
    <row r="746">
      <c r="D746" s="69"/>
    </row>
    <row r="747">
      <c r="D747" s="69"/>
    </row>
    <row r="748">
      <c r="D748" s="69"/>
    </row>
    <row r="749">
      <c r="D749" s="69"/>
    </row>
    <row r="750">
      <c r="D750" s="69"/>
    </row>
    <row r="751">
      <c r="D751" s="69"/>
    </row>
    <row r="752">
      <c r="D752" s="69"/>
    </row>
    <row r="753">
      <c r="D753" s="69"/>
    </row>
    <row r="754">
      <c r="D754" s="69"/>
    </row>
    <row r="755">
      <c r="D755" s="69"/>
    </row>
    <row r="756">
      <c r="D756" s="69"/>
    </row>
    <row r="757">
      <c r="D757" s="69"/>
    </row>
    <row r="758">
      <c r="D758" s="69"/>
    </row>
    <row r="759">
      <c r="D759" s="69"/>
    </row>
    <row r="760">
      <c r="D760" s="69"/>
    </row>
    <row r="761">
      <c r="D761" s="69"/>
    </row>
    <row r="762">
      <c r="D762" s="69"/>
    </row>
    <row r="763">
      <c r="D763" s="69"/>
    </row>
    <row r="764">
      <c r="D764" s="69"/>
    </row>
    <row r="765">
      <c r="D765" s="69"/>
    </row>
    <row r="766">
      <c r="D766" s="69"/>
    </row>
    <row r="767">
      <c r="D767" s="69"/>
    </row>
    <row r="768">
      <c r="D768" s="69"/>
    </row>
    <row r="769">
      <c r="D769" s="69"/>
    </row>
    <row r="770">
      <c r="D770" s="69"/>
    </row>
    <row r="771">
      <c r="D771" s="69"/>
    </row>
    <row r="772">
      <c r="D772" s="69"/>
    </row>
    <row r="773">
      <c r="D773" s="69"/>
    </row>
    <row r="774">
      <c r="D774" s="69"/>
    </row>
    <row r="775">
      <c r="D775" s="69"/>
    </row>
    <row r="776">
      <c r="D776" s="69"/>
    </row>
    <row r="777">
      <c r="D777" s="69"/>
    </row>
    <row r="778">
      <c r="D778" s="69"/>
    </row>
    <row r="779">
      <c r="D779" s="69"/>
    </row>
    <row r="780">
      <c r="D780" s="69"/>
    </row>
    <row r="781">
      <c r="D781" s="69"/>
    </row>
    <row r="782">
      <c r="D782" s="69"/>
    </row>
    <row r="783">
      <c r="D783" s="69"/>
    </row>
    <row r="784">
      <c r="D784" s="69"/>
    </row>
    <row r="785">
      <c r="D785" s="69"/>
    </row>
    <row r="786">
      <c r="D786" s="69"/>
    </row>
    <row r="787">
      <c r="D787" s="69"/>
    </row>
    <row r="788">
      <c r="D788" s="69"/>
    </row>
    <row r="789">
      <c r="D789" s="69"/>
    </row>
    <row r="790">
      <c r="D790" s="69"/>
    </row>
    <row r="791">
      <c r="D791" s="69"/>
    </row>
    <row r="792">
      <c r="D792" s="69"/>
    </row>
    <row r="793">
      <c r="D793" s="69"/>
    </row>
    <row r="794">
      <c r="D794" s="69"/>
    </row>
    <row r="795">
      <c r="D795" s="69"/>
    </row>
    <row r="796">
      <c r="D796" s="69"/>
    </row>
    <row r="797">
      <c r="D797" s="69"/>
    </row>
    <row r="798">
      <c r="D798" s="69"/>
    </row>
    <row r="799">
      <c r="D799" s="69"/>
    </row>
    <row r="800">
      <c r="D800" s="69"/>
    </row>
    <row r="801">
      <c r="D801" s="69"/>
    </row>
    <row r="802">
      <c r="D802" s="69"/>
    </row>
    <row r="803">
      <c r="D803" s="69"/>
    </row>
    <row r="804">
      <c r="D804" s="69"/>
    </row>
    <row r="805">
      <c r="D805" s="69"/>
    </row>
    <row r="806">
      <c r="D806" s="69"/>
    </row>
    <row r="807">
      <c r="D807" s="69"/>
    </row>
    <row r="808">
      <c r="D808" s="69"/>
    </row>
    <row r="809">
      <c r="D809" s="69"/>
    </row>
    <row r="810">
      <c r="D810" s="69"/>
    </row>
    <row r="811">
      <c r="D811" s="69"/>
    </row>
    <row r="812">
      <c r="D812" s="69"/>
    </row>
    <row r="813">
      <c r="D813" s="69"/>
    </row>
    <row r="814">
      <c r="D814" s="69"/>
    </row>
    <row r="815">
      <c r="D815" s="69"/>
    </row>
    <row r="816">
      <c r="D816" s="69"/>
    </row>
    <row r="817">
      <c r="D817" s="69"/>
    </row>
    <row r="818">
      <c r="D818" s="69"/>
    </row>
    <row r="819">
      <c r="D819" s="69"/>
    </row>
    <row r="820">
      <c r="D820" s="69"/>
    </row>
    <row r="821">
      <c r="D821" s="69"/>
    </row>
    <row r="822">
      <c r="D822" s="69"/>
    </row>
    <row r="823">
      <c r="D823" s="69"/>
    </row>
    <row r="824">
      <c r="D824" s="69"/>
    </row>
    <row r="825">
      <c r="D825" s="69"/>
    </row>
    <row r="826">
      <c r="D826" s="69"/>
    </row>
    <row r="827">
      <c r="D827" s="69"/>
    </row>
    <row r="828">
      <c r="D828" s="69"/>
    </row>
    <row r="829">
      <c r="D829" s="69"/>
    </row>
    <row r="830">
      <c r="D830" s="69"/>
    </row>
    <row r="831">
      <c r="D831" s="69"/>
    </row>
    <row r="832">
      <c r="D832" s="69"/>
    </row>
    <row r="833">
      <c r="D833" s="69"/>
    </row>
    <row r="834">
      <c r="D834" s="69"/>
    </row>
    <row r="835">
      <c r="D835" s="69"/>
    </row>
    <row r="836">
      <c r="D836" s="69"/>
    </row>
    <row r="837">
      <c r="D837" s="69"/>
    </row>
    <row r="838">
      <c r="D838" s="69"/>
    </row>
    <row r="839">
      <c r="D839" s="69"/>
    </row>
    <row r="840">
      <c r="D840" s="69"/>
    </row>
    <row r="841">
      <c r="D841" s="69"/>
    </row>
    <row r="842">
      <c r="D842" s="69"/>
    </row>
    <row r="843">
      <c r="D843" s="69"/>
    </row>
    <row r="844">
      <c r="D844" s="69"/>
    </row>
    <row r="845">
      <c r="D845" s="69"/>
    </row>
    <row r="846">
      <c r="D846" s="69"/>
    </row>
    <row r="847">
      <c r="D847" s="69"/>
    </row>
    <row r="848">
      <c r="D848" s="69"/>
    </row>
    <row r="849">
      <c r="D849" s="69"/>
    </row>
    <row r="850">
      <c r="D850" s="69"/>
    </row>
    <row r="851">
      <c r="D851" s="69"/>
    </row>
    <row r="852">
      <c r="D852" s="69"/>
    </row>
    <row r="853">
      <c r="D853" s="69"/>
    </row>
    <row r="854">
      <c r="D854" s="69"/>
    </row>
    <row r="855">
      <c r="D855" s="69"/>
    </row>
    <row r="856">
      <c r="D856" s="69"/>
    </row>
    <row r="857">
      <c r="D857" s="69"/>
    </row>
    <row r="858">
      <c r="D858" s="69"/>
    </row>
    <row r="859">
      <c r="D859" s="69"/>
    </row>
    <row r="860">
      <c r="D860" s="69"/>
    </row>
    <row r="861">
      <c r="D861" s="69"/>
    </row>
    <row r="862">
      <c r="D862" s="69"/>
    </row>
    <row r="863">
      <c r="D863" s="69"/>
    </row>
    <row r="864">
      <c r="D864" s="69"/>
    </row>
    <row r="865">
      <c r="D865" s="69"/>
    </row>
    <row r="866">
      <c r="D866" s="69"/>
    </row>
    <row r="867">
      <c r="D867" s="69"/>
    </row>
    <row r="868">
      <c r="D868" s="69"/>
    </row>
    <row r="869">
      <c r="D869" s="69"/>
    </row>
    <row r="870">
      <c r="D870" s="69"/>
    </row>
    <row r="871">
      <c r="D871" s="69"/>
    </row>
    <row r="872">
      <c r="D872" s="69"/>
    </row>
    <row r="873">
      <c r="D873" s="69"/>
    </row>
    <row r="874">
      <c r="D874" s="69"/>
    </row>
    <row r="875">
      <c r="D875" s="69"/>
    </row>
    <row r="876">
      <c r="D876" s="69"/>
    </row>
    <row r="877">
      <c r="D877" s="69"/>
    </row>
    <row r="878">
      <c r="D878" s="69"/>
    </row>
    <row r="879">
      <c r="D879" s="69"/>
    </row>
    <row r="880">
      <c r="D880" s="69"/>
    </row>
    <row r="881">
      <c r="D881" s="69"/>
    </row>
    <row r="882">
      <c r="D882" s="69"/>
    </row>
    <row r="883">
      <c r="D883" s="69"/>
    </row>
    <row r="884">
      <c r="D884" s="69"/>
    </row>
    <row r="885">
      <c r="D885" s="69"/>
    </row>
    <row r="886">
      <c r="D886" s="69"/>
    </row>
    <row r="887">
      <c r="D887" s="69"/>
    </row>
    <row r="888">
      <c r="D888" s="69"/>
    </row>
    <row r="889">
      <c r="D889" s="69"/>
    </row>
    <row r="890">
      <c r="D890" s="69"/>
    </row>
    <row r="891">
      <c r="D891" s="69"/>
    </row>
    <row r="892">
      <c r="D892" s="69"/>
    </row>
    <row r="893">
      <c r="D893" s="69"/>
    </row>
    <row r="894">
      <c r="D894" s="69"/>
    </row>
    <row r="895">
      <c r="D895" s="69"/>
    </row>
    <row r="896">
      <c r="D896" s="69"/>
    </row>
    <row r="897">
      <c r="D897" s="69"/>
    </row>
    <row r="898">
      <c r="D898" s="69"/>
    </row>
    <row r="899">
      <c r="D899" s="69"/>
    </row>
    <row r="900">
      <c r="D900" s="69"/>
    </row>
    <row r="901">
      <c r="D901" s="69"/>
    </row>
    <row r="902">
      <c r="D902" s="69"/>
    </row>
    <row r="903">
      <c r="D903" s="69"/>
    </row>
    <row r="904">
      <c r="D904" s="69"/>
    </row>
    <row r="905">
      <c r="D905" s="69"/>
    </row>
    <row r="906">
      <c r="D906" s="69"/>
    </row>
    <row r="907">
      <c r="D907" s="69"/>
    </row>
    <row r="908">
      <c r="D908" s="69"/>
    </row>
    <row r="909">
      <c r="D909" s="69"/>
    </row>
    <row r="910">
      <c r="D910" s="69"/>
    </row>
    <row r="911">
      <c r="D911" s="69"/>
    </row>
    <row r="912">
      <c r="D912" s="69"/>
    </row>
    <row r="913">
      <c r="D913" s="69"/>
    </row>
    <row r="914">
      <c r="D914" s="69"/>
    </row>
    <row r="915">
      <c r="D915" s="69"/>
    </row>
    <row r="916">
      <c r="D916" s="69"/>
    </row>
    <row r="917">
      <c r="D917" s="69"/>
    </row>
    <row r="918">
      <c r="D918" s="69"/>
    </row>
    <row r="919">
      <c r="D919" s="69"/>
    </row>
    <row r="920">
      <c r="D920" s="69"/>
    </row>
    <row r="921">
      <c r="D921" s="69"/>
    </row>
    <row r="922">
      <c r="D922" s="69"/>
    </row>
    <row r="923">
      <c r="D923" s="69"/>
    </row>
    <row r="924">
      <c r="D924" s="69"/>
    </row>
    <row r="925">
      <c r="D925" s="69"/>
    </row>
    <row r="926">
      <c r="D926" s="69"/>
    </row>
    <row r="927">
      <c r="D927" s="69"/>
    </row>
    <row r="928">
      <c r="D928" s="69"/>
    </row>
    <row r="929">
      <c r="D929" s="69"/>
    </row>
    <row r="930">
      <c r="D930" s="69"/>
    </row>
    <row r="931">
      <c r="D931" s="69"/>
    </row>
    <row r="932">
      <c r="D932" s="69"/>
    </row>
    <row r="933">
      <c r="D933" s="69"/>
    </row>
    <row r="934">
      <c r="D934" s="69"/>
    </row>
    <row r="935">
      <c r="D935" s="69"/>
    </row>
    <row r="936">
      <c r="D936" s="69"/>
    </row>
    <row r="937">
      <c r="D937" s="69"/>
    </row>
    <row r="938">
      <c r="D938" s="69"/>
    </row>
    <row r="939">
      <c r="D939" s="69"/>
    </row>
    <row r="940">
      <c r="D940" s="69"/>
    </row>
    <row r="941">
      <c r="D941" s="69"/>
    </row>
    <row r="942">
      <c r="D942" s="69"/>
    </row>
    <row r="943">
      <c r="D943" s="69"/>
    </row>
    <row r="944">
      <c r="D944" s="69"/>
    </row>
    <row r="945">
      <c r="D945" s="69"/>
    </row>
    <row r="946">
      <c r="D946" s="69"/>
    </row>
    <row r="947">
      <c r="D947" s="69"/>
    </row>
    <row r="948">
      <c r="D948" s="69"/>
    </row>
    <row r="949">
      <c r="D949" s="69"/>
    </row>
    <row r="950">
      <c r="D950" s="69"/>
    </row>
    <row r="951">
      <c r="D951" s="69"/>
    </row>
    <row r="952">
      <c r="D952" s="69"/>
    </row>
    <row r="953">
      <c r="D953" s="69"/>
    </row>
    <row r="954">
      <c r="D954" s="69"/>
    </row>
    <row r="955">
      <c r="D955" s="69"/>
    </row>
    <row r="956">
      <c r="D956" s="69"/>
    </row>
    <row r="957">
      <c r="D957" s="69"/>
    </row>
    <row r="958">
      <c r="D958" s="69"/>
    </row>
    <row r="959">
      <c r="D959" s="69"/>
    </row>
    <row r="960">
      <c r="D960" s="69"/>
    </row>
    <row r="961">
      <c r="D961" s="69"/>
    </row>
    <row r="962">
      <c r="D962" s="69"/>
    </row>
    <row r="963">
      <c r="D963" s="69"/>
    </row>
    <row r="964">
      <c r="D964" s="69"/>
    </row>
    <row r="965">
      <c r="D965" s="69"/>
    </row>
    <row r="966">
      <c r="D966" s="69"/>
    </row>
    <row r="967">
      <c r="D967" s="69"/>
    </row>
    <row r="968">
      <c r="D968" s="69"/>
    </row>
    <row r="969">
      <c r="D969" s="69"/>
    </row>
    <row r="970">
      <c r="D970" s="69"/>
    </row>
    <row r="971">
      <c r="D971" s="69"/>
    </row>
    <row r="972">
      <c r="D972" s="69"/>
    </row>
    <row r="973">
      <c r="D973" s="69"/>
    </row>
    <row r="974">
      <c r="D974" s="69"/>
    </row>
    <row r="975">
      <c r="D975" s="69"/>
    </row>
    <row r="976">
      <c r="D976" s="69"/>
    </row>
    <row r="977">
      <c r="D977" s="69"/>
    </row>
    <row r="978">
      <c r="D978" s="69"/>
    </row>
    <row r="979">
      <c r="D979" s="69"/>
    </row>
    <row r="980">
      <c r="D980" s="69"/>
    </row>
    <row r="981">
      <c r="D981" s="69"/>
    </row>
    <row r="982">
      <c r="D982" s="69"/>
    </row>
    <row r="983">
      <c r="D983" s="69"/>
    </row>
    <row r="984">
      <c r="D984" s="69"/>
    </row>
    <row r="985">
      <c r="D985" s="69"/>
    </row>
    <row r="986">
      <c r="D986" s="69"/>
    </row>
    <row r="987">
      <c r="D987" s="69"/>
    </row>
    <row r="988">
      <c r="D988" s="69"/>
    </row>
    <row r="989">
      <c r="D989" s="69"/>
    </row>
    <row r="990">
      <c r="D990" s="69"/>
    </row>
    <row r="991">
      <c r="D991" s="69"/>
    </row>
    <row r="992">
      <c r="D992" s="69"/>
    </row>
    <row r="993">
      <c r="D993" s="69"/>
    </row>
    <row r="994">
      <c r="D994" s="69"/>
    </row>
    <row r="995">
      <c r="D995" s="69"/>
    </row>
    <row r="996">
      <c r="D996" s="69"/>
    </row>
    <row r="997">
      <c r="D997" s="69"/>
    </row>
    <row r="998">
      <c r="D998" s="69"/>
    </row>
    <row r="999">
      <c r="D999" s="69"/>
    </row>
    <row r="1000">
      <c r="D1000" s="69"/>
    </row>
    <row r="1001">
      <c r="D1001" s="69"/>
    </row>
  </sheetData>
  <autoFilter ref="$B$5:$D$92">
    <sortState ref="B5:D92">
      <sortCondition ref="B5:B92"/>
    </sortState>
  </autoFilter>
  <mergeCells count="3">
    <mergeCell ref="A1:I1"/>
    <mergeCell ref="A2:I2"/>
    <mergeCell ref="A3:I3"/>
  </mergeCells>
  <dataValidations>
    <dataValidation type="list" allowBlank="1" showErrorMessage="1" sqref="D8:D10 I8:I10 I14:I18 D15:D19 I20:I22 D23:D26 I26 I28:I32 D30:D33 I34:I41 D36:D43 I45:I46 D47:D48 I48 D50:D51 I50:I53">
      <formula1>"Belum Lunas,Lunas"</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3.75"/>
    <col customWidth="1" min="2" max="2" width="9.38"/>
    <col customWidth="1" min="3" max="3" width="8.0"/>
    <col customWidth="1" min="4" max="4" width="30.0"/>
    <col customWidth="1" min="5" max="5" width="12.88"/>
    <col customWidth="1" min="6" max="6" width="9.13"/>
    <col customWidth="1" min="7" max="7" width="15.63"/>
    <col customWidth="1" min="8" max="8" width="9.13"/>
    <col customWidth="1" min="9" max="9" width="15.63"/>
    <col customWidth="1" min="10" max="10" width="9.63"/>
    <col customWidth="1" min="11" max="11" width="15.63"/>
    <col customWidth="1" min="12" max="12" width="9.13"/>
    <col customWidth="1" min="13" max="13" width="15.63"/>
    <col customWidth="1" min="14" max="14" width="9.13"/>
    <col customWidth="1" min="15" max="15" width="15.63"/>
    <col customWidth="1" min="16" max="16" width="16.75"/>
    <col customWidth="1" min="17" max="17" width="15.63"/>
    <col customWidth="1" min="18" max="19" width="12.0"/>
    <col customWidth="1" min="20" max="22" width="14.5"/>
    <col customWidth="1" min="23" max="23" width="16.63"/>
    <col customWidth="1" min="24" max="24" width="18.75"/>
    <col customWidth="1" min="25" max="27" width="16.63"/>
  </cols>
  <sheetData>
    <row r="1">
      <c r="E1" s="143"/>
      <c r="F1" s="144"/>
      <c r="G1" s="58"/>
      <c r="H1" s="144" t="s">
        <v>316</v>
      </c>
      <c r="I1" s="58"/>
      <c r="J1" s="110"/>
      <c r="K1" s="145"/>
      <c r="L1" s="145"/>
      <c r="M1" s="145"/>
      <c r="R1" s="146"/>
      <c r="S1" s="146"/>
      <c r="W1" s="146"/>
      <c r="Y1" s="146"/>
      <c r="AB1" s="45" t="s">
        <v>317</v>
      </c>
    </row>
    <row r="2">
      <c r="E2" s="114"/>
      <c r="F2" s="147"/>
      <c r="H2" s="147"/>
      <c r="J2" s="147"/>
      <c r="Q2" s="148" t="s">
        <v>318</v>
      </c>
      <c r="R2" s="146"/>
      <c r="S2" s="146"/>
      <c r="W2" s="146"/>
      <c r="Y2" s="146"/>
      <c r="AB2" s="45" t="s">
        <v>319</v>
      </c>
    </row>
    <row r="3">
      <c r="A3" s="139"/>
      <c r="B3" s="139"/>
      <c r="C3" s="139"/>
      <c r="D3" s="139"/>
      <c r="E3" s="149"/>
      <c r="F3" s="150"/>
      <c r="G3" s="4"/>
      <c r="H3" s="4"/>
      <c r="I3" s="4"/>
      <c r="J3" s="4"/>
      <c r="K3" s="4"/>
      <c r="L3" s="4"/>
      <c r="M3" s="4"/>
      <c r="N3" s="4"/>
      <c r="O3" s="5"/>
      <c r="P3" s="151" t="s">
        <v>320</v>
      </c>
      <c r="R3" s="146"/>
      <c r="S3" s="146"/>
      <c r="W3" s="146"/>
      <c r="Y3" s="146"/>
      <c r="AB3" s="45" t="s">
        <v>321</v>
      </c>
    </row>
    <row r="4">
      <c r="A4" s="152"/>
      <c r="B4" s="152"/>
      <c r="C4" s="152"/>
      <c r="D4" s="152"/>
      <c r="E4" s="153"/>
      <c r="F4" s="150" t="s">
        <v>322</v>
      </c>
      <c r="G4" s="5"/>
      <c r="H4" s="154" t="s">
        <v>323</v>
      </c>
      <c r="I4" s="5"/>
      <c r="J4" s="154" t="s">
        <v>324</v>
      </c>
      <c r="K4" s="5"/>
      <c r="L4" s="155" t="s">
        <v>325</v>
      </c>
      <c r="M4" s="5"/>
      <c r="N4" s="155" t="s">
        <v>326</v>
      </c>
      <c r="O4" s="5"/>
      <c r="P4" s="26"/>
      <c r="Q4" s="45" t="s">
        <v>327</v>
      </c>
      <c r="R4" s="156" t="s">
        <v>328</v>
      </c>
      <c r="S4" s="156"/>
      <c r="W4" s="156" t="s">
        <v>329</v>
      </c>
      <c r="X4" s="45"/>
      <c r="Y4" s="156"/>
      <c r="Z4" s="45"/>
      <c r="AA4" s="45"/>
      <c r="AB4" s="45" t="s">
        <v>330</v>
      </c>
    </row>
    <row r="5">
      <c r="A5" s="157" t="s">
        <v>276</v>
      </c>
      <c r="B5" s="157" t="s">
        <v>4</v>
      </c>
      <c r="C5" s="158" t="s">
        <v>5</v>
      </c>
      <c r="D5" s="159" t="s">
        <v>277</v>
      </c>
      <c r="E5" s="160" t="s">
        <v>331</v>
      </c>
      <c r="F5" s="161" t="s">
        <v>332</v>
      </c>
      <c r="G5" s="161" t="s">
        <v>10</v>
      </c>
      <c r="H5" s="161" t="s">
        <v>332</v>
      </c>
      <c r="I5" s="161" t="s">
        <v>10</v>
      </c>
      <c r="J5" s="161" t="s">
        <v>333</v>
      </c>
      <c r="K5" s="161" t="s">
        <v>10</v>
      </c>
      <c r="L5" s="30" t="s">
        <v>333</v>
      </c>
      <c r="M5" s="30" t="s">
        <v>10</v>
      </c>
      <c r="N5" s="30" t="s">
        <v>332</v>
      </c>
      <c r="O5" s="30" t="s">
        <v>10</v>
      </c>
      <c r="P5" s="162"/>
      <c r="Q5" s="45"/>
      <c r="R5" s="156"/>
      <c r="S5" s="156"/>
      <c r="T5" s="163" t="s">
        <v>334</v>
      </c>
      <c r="U5" s="163" t="s">
        <v>335</v>
      </c>
      <c r="V5" s="163" t="s">
        <v>336</v>
      </c>
      <c r="W5" s="156" t="s">
        <v>337</v>
      </c>
      <c r="X5" s="163" t="s">
        <v>338</v>
      </c>
      <c r="Y5" s="156"/>
      <c r="Z5" s="45"/>
      <c r="AA5" s="45"/>
      <c r="AB5" s="45"/>
    </row>
    <row r="6">
      <c r="A6" s="46">
        <v>1.0</v>
      </c>
      <c r="B6" s="46" t="s">
        <v>18</v>
      </c>
      <c r="C6" s="44" t="s">
        <v>14</v>
      </c>
      <c r="D6" s="47" t="s">
        <v>19</v>
      </c>
      <c r="E6" s="164" t="s">
        <v>339</v>
      </c>
      <c r="F6" s="165">
        <v>0.0</v>
      </c>
      <c r="G6" s="166" t="s">
        <v>20</v>
      </c>
      <c r="H6" s="165">
        <v>0.0</v>
      </c>
      <c r="I6" s="166" t="s">
        <v>20</v>
      </c>
      <c r="J6" s="165">
        <v>0.0</v>
      </c>
      <c r="K6" s="166" t="s">
        <v>20</v>
      </c>
      <c r="L6" s="167">
        <f>vlookup(B6,Oktober!$B$4:$AC$95,27,0)</f>
        <v>161500</v>
      </c>
      <c r="M6" s="166" t="s">
        <v>250</v>
      </c>
      <c r="N6" s="167">
        <f>vlookup(B6,November!$B$4:$U$93,19,0)</f>
        <v>93500</v>
      </c>
      <c r="O6" s="166"/>
      <c r="P6" s="168">
        <f t="shared" ref="P6:P106" si="1">sum(if(G6="belum lunas",F6,0)+(IF(I6="belum lunas",H6,0)+(if(K6="belum lunas",J6,0)+(if(M6="belum lunas",L6,0)+(If(O6="belum lunas",N6,0))))))</f>
        <v>161500</v>
      </c>
      <c r="Q6" s="166" t="s">
        <v>250</v>
      </c>
      <c r="R6" s="169" t="str">
        <f t="shared" ref="R6:R106" si="2">CONCATENATE($Q$2,E6)</f>
        <v>https://wa.me/6287750217863</v>
      </c>
      <c r="S6" s="146" t="s">
        <v>340</v>
      </c>
      <c r="T6" s="156" t="str">
        <f>CONCATENATE($AB$1,D6,"."," ",$AB$2,$AB$3,D6," ",$C$5," ",C6," ",$AB$4,$L$4," ",$AB$8,"*",L6,"*","."," ",$AB$9,$AB$10,$AB$11,$AB$12,$AB$13)</f>
        <v>Assalamualaikum wr. wb. Kepada Yth. Bapak/Ibu, Orang Tua/Wali Murid Ananda M. Rafif Zhafar Riqullah. Kami selaku dari pihak Katering Sakinah dari Yayasan Salsabila Hidayatullah, Sumenep. Memberitahukan bahwa ananda M. Rafif Zhafar Riqullah Kelas 1A memiliki tagihan katering di bulan Oktober sebesar *161500*.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6" s="156"/>
      <c r="V6" s="156"/>
      <c r="W6" s="146" t="str">
        <f t="shared" ref="W6:W17" si="3">CONCATENATE($AB$17,D6," ",$C$3," ",C6," ",$AB$19," ",$AB$20," ",$AB$21)</f>
        <v>Assalamu'alaikum wr, wb. Pembayaran atas nama ananda M. Rafif Zhafar Riqullah  1A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6" s="146"/>
      <c r="Y6" s="146"/>
      <c r="AB6" s="45" t="s">
        <v>341</v>
      </c>
    </row>
    <row r="7">
      <c r="A7" s="46">
        <v>2.0</v>
      </c>
      <c r="B7" s="46" t="s">
        <v>21</v>
      </c>
      <c r="C7" s="44" t="s">
        <v>14</v>
      </c>
      <c r="D7" s="47" t="s">
        <v>22</v>
      </c>
      <c r="E7" s="170" t="s">
        <v>342</v>
      </c>
      <c r="F7" s="165">
        <v>0.0</v>
      </c>
      <c r="G7" s="166" t="s">
        <v>20</v>
      </c>
      <c r="H7" s="165">
        <v>0.0</v>
      </c>
      <c r="I7" s="166" t="s">
        <v>20</v>
      </c>
      <c r="J7" s="165">
        <v>0.0</v>
      </c>
      <c r="K7" s="166" t="s">
        <v>20</v>
      </c>
      <c r="L7" s="167">
        <f>vlookup(B7,Oktober!$B$4:$AC$95,27,0)</f>
        <v>161500</v>
      </c>
      <c r="M7" s="166" t="s">
        <v>250</v>
      </c>
      <c r="N7" s="167">
        <f>vlookup(B7,November!$B$4:$U$93,19,0)</f>
        <v>93500</v>
      </c>
      <c r="O7" s="166"/>
      <c r="P7" s="168">
        <f t="shared" si="1"/>
        <v>161500</v>
      </c>
      <c r="Q7" s="166" t="s">
        <v>250</v>
      </c>
      <c r="R7" s="169" t="str">
        <f t="shared" si="2"/>
        <v>https://wa.me/6285330231183</v>
      </c>
      <c r="S7" s="146" t="s">
        <v>343</v>
      </c>
      <c r="T7" s="156" t="str">
        <f t="shared" ref="T7:T67" si="4">CONCATENATE($AB$1,D7,"."," ",$AB$2,$AB$3,D7," ",$C$5," ",C7," ",$AB$4,$L$4," ",$AB$8,L7," ",$AB$6,$F$3," ",$N$4," ",$AB$8," ",N7," ",$AB$7,"*",P7,"*","."," ",$AB$9,$AB$10,$AB$11,$AB$12,$AB$13)</f>
        <v>Assalamualaikum wr. wb. Kepada Yth. Bapak/Ibu, Orang Tua/Wali Murid Ananda Almeer. Kami selaku dari pihak Katering Sakinah dari Yayasan Salsabila Hidayatullah, Sumenep. Memberitahukan bahwa ananda Almeer Kelas 1A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7" s="156"/>
      <c r="V7" s="146"/>
      <c r="W7" s="146" t="str">
        <f t="shared" si="3"/>
        <v>Assalamu'alaikum wr, wb. Pembayaran atas nama ananda Almeer  1A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7" s="146"/>
      <c r="AB7" s="45" t="s">
        <v>344</v>
      </c>
    </row>
    <row r="8">
      <c r="A8" s="46">
        <v>3.0</v>
      </c>
      <c r="B8" s="46" t="s">
        <v>25</v>
      </c>
      <c r="C8" s="44" t="s">
        <v>14</v>
      </c>
      <c r="D8" s="29" t="s">
        <v>26</v>
      </c>
      <c r="E8" s="170" t="s">
        <v>345</v>
      </c>
      <c r="F8" s="165">
        <v>0.0</v>
      </c>
      <c r="G8" s="166" t="s">
        <v>20</v>
      </c>
      <c r="H8" s="165">
        <v>0.0</v>
      </c>
      <c r="I8" s="166" t="s">
        <v>20</v>
      </c>
      <c r="J8" s="165">
        <v>0.0</v>
      </c>
      <c r="K8" s="166" t="s">
        <v>346</v>
      </c>
      <c r="L8" s="167">
        <f>vlookup(B8,Oktober!$B$4:$AC$95,27,0)</f>
        <v>161500</v>
      </c>
      <c r="M8" s="166" t="s">
        <v>250</v>
      </c>
      <c r="N8" s="167">
        <f>vlookup(B8,November!$B$4:$U$93,19,0)</f>
        <v>93500</v>
      </c>
      <c r="O8" s="166"/>
      <c r="P8" s="168">
        <f t="shared" si="1"/>
        <v>161500</v>
      </c>
      <c r="Q8" s="166" t="s">
        <v>250</v>
      </c>
      <c r="R8" s="169" t="str">
        <f t="shared" si="2"/>
        <v>https://wa.me/6281330066910</v>
      </c>
      <c r="S8" s="146" t="s">
        <v>347</v>
      </c>
      <c r="T8" s="156" t="str">
        <f t="shared" si="4"/>
        <v>Assalamualaikum wr. wb. Kepada Yth. Bapak/Ibu, Orang Tua/Wali Murid Ananda Cherika Ghumaisha Putri H.. Kami selaku dari pihak Katering Sakinah dari Yayasan Salsabila Hidayatullah, Sumenep. Memberitahukan bahwa ananda Cherika Ghumaisha Putri H. Kelas 1A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8" s="156"/>
      <c r="V8" s="156"/>
      <c r="W8" s="146" t="str">
        <f t="shared" si="3"/>
        <v>Assalamu'alaikum wr, wb. Pembayaran atas nama ananda Cherika Ghumaisha Putri H.  1A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8" s="146"/>
      <c r="AB8" s="45" t="s">
        <v>348</v>
      </c>
    </row>
    <row r="9">
      <c r="A9" s="46">
        <v>4.0</v>
      </c>
      <c r="B9" s="46" t="s">
        <v>29</v>
      </c>
      <c r="C9" s="44" t="s">
        <v>30</v>
      </c>
      <c r="D9" s="47" t="s">
        <v>31</v>
      </c>
      <c r="E9" s="171" t="s">
        <v>349</v>
      </c>
      <c r="F9" s="165">
        <v>0.0</v>
      </c>
      <c r="G9" s="166" t="s">
        <v>20</v>
      </c>
      <c r="H9" s="167">
        <f>vlookup(B9,Agustus!$B$4:$AE$102,30,0)</f>
        <v>0</v>
      </c>
      <c r="I9" s="166" t="s">
        <v>346</v>
      </c>
      <c r="J9" s="165">
        <v>0.0</v>
      </c>
      <c r="K9" s="166" t="s">
        <v>20</v>
      </c>
      <c r="L9" s="167">
        <f>vlookup(B9,Oktober!$B$4:$AC$95,27,0)</f>
        <v>161500</v>
      </c>
      <c r="M9" s="166" t="s">
        <v>250</v>
      </c>
      <c r="N9" s="167">
        <f>vlookup(B9,November!$B$4:$U$93,19,0)</f>
        <v>93500</v>
      </c>
      <c r="O9" s="166"/>
      <c r="P9" s="168">
        <f t="shared" si="1"/>
        <v>161500</v>
      </c>
      <c r="Q9" s="166" t="s">
        <v>250</v>
      </c>
      <c r="R9" s="169" t="str">
        <f t="shared" si="2"/>
        <v>https://wa.me/6285257098585</v>
      </c>
      <c r="S9" s="146" t="s">
        <v>350</v>
      </c>
      <c r="T9" s="156" t="str">
        <f t="shared" si="4"/>
        <v>Assalamualaikum wr. wb. Kepada Yth. Bapak/Ibu, Orang Tua/Wali Murid Ananda Siti Izzatun Nisa . Kami selaku dari pihak Katering Sakinah dari Yayasan Salsabila Hidayatullah, Sumenep. Memberitahukan bahwa ananda Siti Izzatun Nisa  Kelas 1B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9" s="156"/>
      <c r="V9" s="156"/>
      <c r="W9" s="146" t="str">
        <f t="shared" si="3"/>
        <v>Assalamu'alaikum wr, wb. Pembayaran atas nama ananda Siti Izzatun Nisa   1B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9" s="146"/>
      <c r="AB9" s="45" t="s">
        <v>351</v>
      </c>
    </row>
    <row r="10">
      <c r="A10" s="46">
        <v>5.0</v>
      </c>
      <c r="B10" s="46" t="s">
        <v>35</v>
      </c>
      <c r="C10" s="44" t="s">
        <v>30</v>
      </c>
      <c r="D10" s="47" t="s">
        <v>36</v>
      </c>
      <c r="E10" s="170" t="s">
        <v>352</v>
      </c>
      <c r="F10" s="165">
        <v>0.0</v>
      </c>
      <c r="G10" s="166" t="s">
        <v>20</v>
      </c>
      <c r="H10" s="165">
        <v>0.0</v>
      </c>
      <c r="I10" s="166" t="s">
        <v>20</v>
      </c>
      <c r="J10" s="165">
        <v>0.0</v>
      </c>
      <c r="K10" s="166" t="s">
        <v>20</v>
      </c>
      <c r="L10" s="167">
        <f>vlookup(B10,Oktober!$B$4:$AC$95,27,0)</f>
        <v>161500</v>
      </c>
      <c r="M10" s="166" t="s">
        <v>250</v>
      </c>
      <c r="N10" s="167">
        <f>vlookup(B10,November!$B$4:$U$93,19,0)</f>
        <v>93500</v>
      </c>
      <c r="O10" s="166"/>
      <c r="P10" s="168">
        <f t="shared" si="1"/>
        <v>161500</v>
      </c>
      <c r="Q10" s="166" t="s">
        <v>250</v>
      </c>
      <c r="R10" s="169" t="str">
        <f t="shared" si="2"/>
        <v>https://wa.me/6281937900769</v>
      </c>
      <c r="S10" s="146" t="s">
        <v>353</v>
      </c>
      <c r="T10" s="156" t="str">
        <f t="shared" si="4"/>
        <v>Assalamualaikum wr. wb. Kepada Yth. Bapak/Ibu, Orang Tua/Wali Murid Ananda M Dzaki Altamis Agam. Kami selaku dari pihak Katering Sakinah dari Yayasan Salsabila Hidayatullah, Sumenep. Memberitahukan bahwa ananda M Dzaki Altamis Agam Kelas 1B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0" s="156"/>
      <c r="V10" s="156"/>
      <c r="W10" s="146" t="str">
        <f t="shared" si="3"/>
        <v>Assalamu'alaikum wr, wb. Pembayaran atas nama ananda M Dzaki Altamis Agam  1B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10" s="146"/>
      <c r="AB10" s="45" t="s">
        <v>354</v>
      </c>
    </row>
    <row r="11">
      <c r="A11" s="46">
        <v>6.0</v>
      </c>
      <c r="B11" s="46" t="s">
        <v>39</v>
      </c>
      <c r="C11" s="172" t="s">
        <v>30</v>
      </c>
      <c r="D11" s="47" t="s">
        <v>301</v>
      </c>
      <c r="E11" s="171" t="s">
        <v>355</v>
      </c>
      <c r="F11" s="165">
        <v>0.0</v>
      </c>
      <c r="G11" s="166" t="s">
        <v>20</v>
      </c>
      <c r="H11" s="165">
        <v>0.0</v>
      </c>
      <c r="I11" s="166" t="s">
        <v>20</v>
      </c>
      <c r="J11" s="165">
        <v>0.0</v>
      </c>
      <c r="K11" s="166" t="s">
        <v>20</v>
      </c>
      <c r="L11" s="167">
        <f>vlookup(B11,Oktober!$B$4:$AC$95,27,0)</f>
        <v>119000</v>
      </c>
      <c r="M11" s="166" t="s">
        <v>250</v>
      </c>
      <c r="N11" s="167">
        <f>vlookup(B11,November!$B$4:$U$93,19,0)</f>
        <v>93500</v>
      </c>
      <c r="O11" s="166"/>
      <c r="P11" s="168">
        <f t="shared" si="1"/>
        <v>119000</v>
      </c>
      <c r="Q11" s="166" t="s">
        <v>250</v>
      </c>
      <c r="R11" s="169" t="str">
        <f t="shared" si="2"/>
        <v>https://wa.me/6287752056887</v>
      </c>
      <c r="S11" s="146" t="s">
        <v>356</v>
      </c>
      <c r="T11" s="156" t="str">
        <f t="shared" si="4"/>
        <v>Assalamualaikum wr. wb. Kepada Yth. Bapak/Ibu, Orang Tua/Wali Murid Ananda R, Moh Arrafi Dwirizqi Ardiyansyah. Kami selaku dari pihak Katering Sakinah dari Yayasan Salsabila Hidayatullah, Sumenep. Memberitahukan bahwa ananda R, Moh Arrafi Dwirizqi Ardiyansyah Kelas 1B memiliki tagihan katering di bulan Oktober sebesar 119000 dan bulan November sebesar  93500 total tagihan ananda di bulan *oktober* adalah*119000*.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1" s="156"/>
      <c r="V11" s="156"/>
      <c r="W11" s="146" t="str">
        <f t="shared" si="3"/>
        <v>Assalamu'alaikum wr, wb. Pembayaran atas nama ananda R, Moh Arrafi Dwirizqi Ardiyansyah  1B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11" s="146"/>
      <c r="Y11" s="146"/>
      <c r="AB11" s="45" t="s">
        <v>357</v>
      </c>
    </row>
    <row r="12">
      <c r="A12" s="46">
        <v>7.0</v>
      </c>
      <c r="B12" s="46" t="s">
        <v>52</v>
      </c>
      <c r="C12" s="44" t="s">
        <v>30</v>
      </c>
      <c r="D12" s="47" t="s">
        <v>53</v>
      </c>
      <c r="E12" s="170" t="s">
        <v>358</v>
      </c>
      <c r="F12" s="165">
        <v>0.0</v>
      </c>
      <c r="G12" s="166" t="s">
        <v>20</v>
      </c>
      <c r="H12" s="165">
        <v>0.0</v>
      </c>
      <c r="I12" s="166" t="s">
        <v>20</v>
      </c>
      <c r="J12" s="165">
        <v>0.0</v>
      </c>
      <c r="K12" s="166" t="s">
        <v>20</v>
      </c>
      <c r="L12" s="167">
        <f>vlookup(B12,Oktober!$B$4:$AC$95,27,0)</f>
        <v>161500</v>
      </c>
      <c r="M12" s="166" t="s">
        <v>250</v>
      </c>
      <c r="N12" s="167">
        <f>vlookup(B12,November!$B$4:$U$93,19,0)</f>
        <v>93500</v>
      </c>
      <c r="O12" s="166"/>
      <c r="P12" s="168">
        <f t="shared" si="1"/>
        <v>161500</v>
      </c>
      <c r="Q12" s="166" t="s">
        <v>250</v>
      </c>
      <c r="R12" s="169" t="str">
        <f t="shared" si="2"/>
        <v>https://wa.me/6285232778887</v>
      </c>
      <c r="S12" s="146" t="s">
        <v>359</v>
      </c>
      <c r="T12" s="156" t="str">
        <f t="shared" si="4"/>
        <v>Assalamualaikum wr. wb. Kepada Yth. Bapak/Ibu, Orang Tua/Wali Murid Ananda Nayara. Kami selaku dari pihak Katering Sakinah dari Yayasan Salsabila Hidayatullah, Sumenep. Memberitahukan bahwa ananda Nayara Kelas 1B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2" s="156"/>
      <c r="V12" s="146"/>
      <c r="W12" s="146" t="str">
        <f t="shared" si="3"/>
        <v>Assalamu'alaikum wr, wb. Pembayaran atas nama ananda Nayara  1B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12" s="146"/>
      <c r="AB12" s="45" t="s">
        <v>360</v>
      </c>
    </row>
    <row r="13">
      <c r="A13" s="46">
        <v>8.0</v>
      </c>
      <c r="B13" s="46" t="s">
        <v>54</v>
      </c>
      <c r="C13" s="44" t="s">
        <v>30</v>
      </c>
      <c r="D13" s="47" t="s">
        <v>251</v>
      </c>
      <c r="E13" s="173" t="s">
        <v>361</v>
      </c>
      <c r="F13" s="165" t="s">
        <v>346</v>
      </c>
      <c r="G13" s="166" t="s">
        <v>346</v>
      </c>
      <c r="H13" s="165" t="s">
        <v>346</v>
      </c>
      <c r="I13" s="166" t="s">
        <v>346</v>
      </c>
      <c r="J13" s="165">
        <v>0.0</v>
      </c>
      <c r="K13" s="166" t="s">
        <v>20</v>
      </c>
      <c r="L13" s="167">
        <f>vlookup(B13,Oktober!$B$4:$AC$95,27,0)</f>
        <v>161500</v>
      </c>
      <c r="M13" s="166" t="s">
        <v>250</v>
      </c>
      <c r="N13" s="167">
        <f>vlookup(B13,November!$B$4:$U$93,19,0)</f>
        <v>93500</v>
      </c>
      <c r="O13" s="166"/>
      <c r="P13" s="168">
        <f t="shared" si="1"/>
        <v>161500</v>
      </c>
      <c r="Q13" s="166" t="s">
        <v>250</v>
      </c>
      <c r="R13" s="169" t="str">
        <f t="shared" si="2"/>
        <v>https://wa.me/6283853300785</v>
      </c>
      <c r="S13" s="146" t="s">
        <v>362</v>
      </c>
      <c r="T13" s="156" t="str">
        <f t="shared" si="4"/>
        <v>Assalamualaikum wr. wb. Kepada Yth. Bapak/Ibu, Orang Tua/Wali Murid Ananda Rayya Rabbani Putra. Kami selaku dari pihak Katering Sakinah dari Yayasan Salsabila Hidayatullah, Sumenep. Memberitahukan bahwa ananda Rayya Rabbani Putra Kelas 1B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3" s="156"/>
      <c r="V13" s="156"/>
      <c r="W13" s="146" t="str">
        <f t="shared" si="3"/>
        <v>Assalamu'alaikum wr, wb. Pembayaran atas nama ananda Rayya Rabbani Putra  1B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13" s="146"/>
      <c r="AB13" s="45" t="s">
        <v>363</v>
      </c>
    </row>
    <row r="14">
      <c r="A14" s="46">
        <v>9.0</v>
      </c>
      <c r="B14" s="46" t="s">
        <v>64</v>
      </c>
      <c r="C14" s="44" t="s">
        <v>55</v>
      </c>
      <c r="D14" s="47" t="s">
        <v>62</v>
      </c>
      <c r="E14" s="171" t="s">
        <v>364</v>
      </c>
      <c r="F14" s="165">
        <v>0.0</v>
      </c>
      <c r="G14" s="166" t="s">
        <v>20</v>
      </c>
      <c r="H14" s="165">
        <v>0.0</v>
      </c>
      <c r="I14" s="166" t="s">
        <v>20</v>
      </c>
      <c r="J14" s="165">
        <v>0.0</v>
      </c>
      <c r="K14" s="166" t="s">
        <v>20</v>
      </c>
      <c r="L14" s="167">
        <f>vlookup(B14,Oktober!$B$4:$AC$95,27,0)</f>
        <v>161500</v>
      </c>
      <c r="M14" s="166" t="s">
        <v>250</v>
      </c>
      <c r="N14" s="167">
        <f>vlookup(B14,November!$B$4:$U$93,19,0)</f>
        <v>93500</v>
      </c>
      <c r="O14" s="166"/>
      <c r="P14" s="168">
        <f t="shared" si="1"/>
        <v>161500</v>
      </c>
      <c r="Q14" s="166" t="s">
        <v>250</v>
      </c>
      <c r="R14" s="169" t="str">
        <f t="shared" si="2"/>
        <v>https://wa.me/6281331112101</v>
      </c>
      <c r="S14" s="146" t="s">
        <v>365</v>
      </c>
      <c r="T14" s="156" t="str">
        <f t="shared" si="4"/>
        <v>Assalamualaikum wr. wb. Kepada Yth. Bapak/Ibu, Orang Tua/Wali Murid Ananda Fakhri Ramdhan Al Riski. Kami selaku dari pihak Katering Sakinah dari Yayasan Salsabila Hidayatullah, Sumenep. Memberitahukan bahwa ananda Fakhri Ramdhan Al Riski Kelas 1C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4" s="156"/>
      <c r="W14" s="146" t="str">
        <f t="shared" si="3"/>
        <v>Assalamu'alaikum wr, wb. Pembayaran atas nama ananda Fakhri Ramdhan Al Riski  1C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14" s="146"/>
    </row>
    <row r="15">
      <c r="A15" s="46">
        <v>10.0</v>
      </c>
      <c r="B15" s="46" t="s">
        <v>66</v>
      </c>
      <c r="C15" s="44" t="s">
        <v>55</v>
      </c>
      <c r="D15" s="47" t="s">
        <v>65</v>
      </c>
      <c r="E15" s="171" t="s">
        <v>366</v>
      </c>
      <c r="F15" s="165">
        <v>0.0</v>
      </c>
      <c r="G15" s="166" t="s">
        <v>20</v>
      </c>
      <c r="H15" s="165">
        <v>0.0</v>
      </c>
      <c r="I15" s="166" t="s">
        <v>20</v>
      </c>
      <c r="J15" s="165">
        <v>0.0</v>
      </c>
      <c r="K15" s="166" t="s">
        <v>20</v>
      </c>
      <c r="L15" s="167">
        <f>vlookup(B15,Oktober!$B$4:$AC$95,27,0)</f>
        <v>161500</v>
      </c>
      <c r="M15" s="166" t="s">
        <v>250</v>
      </c>
      <c r="N15" s="167">
        <f>vlookup(B15,November!$B$4:$U$93,19,0)</f>
        <v>93500</v>
      </c>
      <c r="O15" s="166"/>
      <c r="P15" s="168">
        <f t="shared" si="1"/>
        <v>161500</v>
      </c>
      <c r="Q15" s="166" t="s">
        <v>250</v>
      </c>
      <c r="R15" s="169" t="str">
        <f t="shared" si="2"/>
        <v>https://wa.me/6282333778084</v>
      </c>
      <c r="S15" s="146" t="s">
        <v>367</v>
      </c>
      <c r="T15" s="156" t="str">
        <f t="shared" si="4"/>
        <v>Assalamualaikum wr. wb. Kepada Yth. Bapak/Ibu, Orang Tua/Wali Murid Ananda Sekar Farzana Pramadisti. Kami selaku dari pihak Katering Sakinah dari Yayasan Salsabila Hidayatullah, Sumenep. Memberitahukan bahwa ananda Sekar Farzana Pramadisti Kelas 1C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5" s="156"/>
      <c r="W15" s="146" t="str">
        <f t="shared" si="3"/>
        <v>Assalamu'alaikum wr, wb. Pembayaran atas nama ananda Sekar Farzana Pramadisti  1C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15" s="146"/>
      <c r="AB15" s="45" t="s">
        <v>368</v>
      </c>
    </row>
    <row r="16">
      <c r="A16" s="46">
        <v>11.0</v>
      </c>
      <c r="B16" s="46" t="s">
        <v>68</v>
      </c>
      <c r="C16" s="172" t="s">
        <v>55</v>
      </c>
      <c r="D16" s="47" t="s">
        <v>67</v>
      </c>
      <c r="E16" s="173" t="s">
        <v>369</v>
      </c>
      <c r="F16" s="165">
        <v>0.0</v>
      </c>
      <c r="G16" s="166" t="s">
        <v>20</v>
      </c>
      <c r="H16" s="165">
        <v>0.0</v>
      </c>
      <c r="I16" s="166" t="s">
        <v>20</v>
      </c>
      <c r="J16" s="165">
        <v>0.0</v>
      </c>
      <c r="K16" s="166" t="s">
        <v>20</v>
      </c>
      <c r="L16" s="167">
        <f>vlookup(B16,Oktober!$B$4:$AC$95,27,0)</f>
        <v>161500</v>
      </c>
      <c r="M16" s="166" t="s">
        <v>250</v>
      </c>
      <c r="N16" s="167">
        <f>vlookup(B16,November!$B$4:$U$93,19,0)</f>
        <v>93500</v>
      </c>
      <c r="O16" s="166"/>
      <c r="P16" s="168">
        <f t="shared" si="1"/>
        <v>161500</v>
      </c>
      <c r="Q16" s="166" t="s">
        <v>250</v>
      </c>
      <c r="R16" s="169" t="str">
        <f t="shared" si="2"/>
        <v>https://wa.me/6281936360841</v>
      </c>
      <c r="S16" s="146" t="s">
        <v>370</v>
      </c>
      <c r="T16" s="156" t="str">
        <f t="shared" si="4"/>
        <v>Assalamualaikum wr. wb. Kepada Yth. Bapak/Ibu, Orang Tua/Wali Murid Ananda Siti Shafiyah Shafarina. Kami selaku dari pihak Katering Sakinah dari Yayasan Salsabila Hidayatullah, Sumenep. Memberitahukan bahwa ananda Siti Shafiyah Shafarina Kelas 1C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6" s="156"/>
      <c r="V16" s="156"/>
      <c r="W16" s="146" t="str">
        <f t="shared" si="3"/>
        <v>Assalamu'alaikum wr, wb. Pembayaran atas nama ananda Siti Shafiyah Shafarina  1C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16" s="146"/>
    </row>
    <row r="17">
      <c r="A17" s="46">
        <v>12.0</v>
      </c>
      <c r="B17" s="46" t="s">
        <v>70</v>
      </c>
      <c r="C17" s="44" t="s">
        <v>55</v>
      </c>
      <c r="D17" s="47" t="s">
        <v>69</v>
      </c>
      <c r="E17" s="171" t="s">
        <v>371</v>
      </c>
      <c r="F17" s="165">
        <v>0.0</v>
      </c>
      <c r="G17" s="166" t="s">
        <v>20</v>
      </c>
      <c r="H17" s="165">
        <v>0.0</v>
      </c>
      <c r="I17" s="166" t="s">
        <v>20</v>
      </c>
      <c r="J17" s="165">
        <v>0.0</v>
      </c>
      <c r="K17" s="166" t="s">
        <v>20</v>
      </c>
      <c r="L17" s="167">
        <f>vlookup(B17,Oktober!$B$4:$AC$95,27,0)</f>
        <v>161500</v>
      </c>
      <c r="M17" s="166" t="s">
        <v>250</v>
      </c>
      <c r="N17" s="167">
        <f>vlookup(B17,November!$B$4:$U$93,19,0)</f>
        <v>93500</v>
      </c>
      <c r="O17" s="166"/>
      <c r="P17" s="168">
        <f t="shared" si="1"/>
        <v>161500</v>
      </c>
      <c r="Q17" s="166" t="s">
        <v>250</v>
      </c>
      <c r="R17" s="169" t="str">
        <f t="shared" si="2"/>
        <v>https://wa.me/6281216335335</v>
      </c>
      <c r="S17" s="146" t="s">
        <v>372</v>
      </c>
      <c r="T17" s="156" t="str">
        <f t="shared" si="4"/>
        <v>Assalamualaikum wr. wb. Kepada Yth. Bapak/Ibu, Orang Tua/Wali Murid Ananda Najwa Hizwatul Maulida. Kami selaku dari pihak Katering Sakinah dari Yayasan Salsabila Hidayatullah, Sumenep. Memberitahukan bahwa ananda Najwa Hizwatul Maulida Kelas 1C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7" s="156"/>
      <c r="V17" s="156"/>
      <c r="W17" s="146" t="str">
        <f t="shared" si="3"/>
        <v>Assalamu'alaikum wr, wb. Pembayaran atas nama ananda Najwa Hizwatul Maulida  1C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17" s="146"/>
      <c r="AB17" s="45" t="s">
        <v>373</v>
      </c>
    </row>
    <row r="18">
      <c r="A18" s="46"/>
      <c r="B18" s="37" t="s">
        <v>266</v>
      </c>
      <c r="C18" s="84" t="s">
        <v>55</v>
      </c>
      <c r="D18" s="47" t="s">
        <v>267</v>
      </c>
      <c r="E18" s="171" t="s">
        <v>374</v>
      </c>
      <c r="F18" s="165" t="s">
        <v>346</v>
      </c>
      <c r="G18" s="166" t="s">
        <v>346</v>
      </c>
      <c r="H18" s="165" t="s">
        <v>346</v>
      </c>
      <c r="I18" s="166" t="s">
        <v>346</v>
      </c>
      <c r="J18" s="165" t="s">
        <v>346</v>
      </c>
      <c r="K18" s="166" t="s">
        <v>346</v>
      </c>
      <c r="L18" s="167">
        <f>vlookup(B18,Oktober!$B$4:$AC$95,27,0)</f>
        <v>85000</v>
      </c>
      <c r="M18" s="166" t="s">
        <v>250</v>
      </c>
      <c r="N18" s="167">
        <f>vlookup(B18,November!$B$4:$U$93,19,0)</f>
        <v>93500</v>
      </c>
      <c r="O18" s="166"/>
      <c r="P18" s="168">
        <f t="shared" si="1"/>
        <v>85000</v>
      </c>
      <c r="Q18" s="166" t="s">
        <v>250</v>
      </c>
      <c r="R18" s="169" t="str">
        <f t="shared" si="2"/>
        <v>https://wa.me/6281331798221</v>
      </c>
      <c r="S18" s="146" t="s">
        <v>375</v>
      </c>
      <c r="T18" s="156" t="str">
        <f t="shared" si="4"/>
        <v>Assalamualaikum wr. wb. Kepada Yth. Bapak/Ibu, Orang Tua/Wali Murid Ananda Muhammad Alafareyza Akbar. Kami selaku dari pihak Katering Sakinah dari Yayasan Salsabila Hidayatullah, Sumenep. Memberitahukan bahwa ananda Muhammad Alafareyza Akbar Kelas 1C memiliki tagihan katering di bulan Oktober sebesar 85000 dan bulan November sebesar  93500 total tagihan ananda di bulan *oktober* adalah*85000*.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8" s="156"/>
      <c r="V18" s="156"/>
      <c r="W18" s="146"/>
      <c r="Y18" s="146"/>
      <c r="AB18" s="45"/>
    </row>
    <row r="19">
      <c r="A19" s="46">
        <v>13.0</v>
      </c>
      <c r="B19" s="46" t="s">
        <v>73</v>
      </c>
      <c r="C19" s="172" t="s">
        <v>71</v>
      </c>
      <c r="D19" s="47" t="s">
        <v>72</v>
      </c>
      <c r="E19" s="171" t="s">
        <v>376</v>
      </c>
      <c r="F19" s="165">
        <v>0.0</v>
      </c>
      <c r="G19" s="166" t="s">
        <v>20</v>
      </c>
      <c r="H19" s="165">
        <v>0.0</v>
      </c>
      <c r="I19" s="166" t="s">
        <v>20</v>
      </c>
      <c r="J19" s="165">
        <v>0.0</v>
      </c>
      <c r="K19" s="166" t="s">
        <v>20</v>
      </c>
      <c r="L19" s="167">
        <f>vlookup(B19,Oktober!$B$4:$AC$95,27,0)</f>
        <v>161500</v>
      </c>
      <c r="M19" s="166" t="s">
        <v>250</v>
      </c>
      <c r="N19" s="167">
        <f>vlookup(B19,November!$B$4:$U$93,19,0)</f>
        <v>93500</v>
      </c>
      <c r="O19" s="166"/>
      <c r="P19" s="168">
        <f t="shared" si="1"/>
        <v>161500</v>
      </c>
      <c r="Q19" s="166" t="s">
        <v>250</v>
      </c>
      <c r="R19" s="169" t="str">
        <f t="shared" si="2"/>
        <v>https://wa.me/6281999515900</v>
      </c>
      <c r="S19" s="146" t="s">
        <v>377</v>
      </c>
      <c r="T19" s="156" t="str">
        <f t="shared" si="4"/>
        <v>Assalamualaikum wr. wb. Kepada Yth. Bapak/Ibu, Orang Tua/Wali Murid Ananda Dila . Kami selaku dari pihak Katering Sakinah dari Yayasan Salsabila Hidayatullah, Sumenep. Memberitahukan bahwa ananda Dila  Kelas 2A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19" s="156"/>
      <c r="V19" s="156"/>
      <c r="W19" s="146" t="str">
        <f t="shared" ref="W19:W21" si="5">CONCATENATE($AB$17,D19," ",$C$3," ",C19," ",$AB$19," ",$AB$20," ",$AB$21)</f>
        <v>Assalamu'alaikum wr, wb. Pembayaran atas nama ananda Dila   2A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19" s="146"/>
      <c r="Y19" s="146"/>
      <c r="AB19" s="45" t="s">
        <v>378</v>
      </c>
    </row>
    <row r="20">
      <c r="A20" s="46">
        <v>14.0</v>
      </c>
      <c r="B20" s="46" t="s">
        <v>79</v>
      </c>
      <c r="C20" s="44" t="s">
        <v>71</v>
      </c>
      <c r="D20" s="47" t="s">
        <v>78</v>
      </c>
      <c r="E20" s="171" t="s">
        <v>379</v>
      </c>
      <c r="F20" s="165">
        <v>0.0</v>
      </c>
      <c r="G20" s="166" t="s">
        <v>20</v>
      </c>
      <c r="H20" s="165">
        <v>0.0</v>
      </c>
      <c r="I20" s="166" t="s">
        <v>20</v>
      </c>
      <c r="J20" s="165">
        <v>0.0</v>
      </c>
      <c r="K20" s="166" t="s">
        <v>20</v>
      </c>
      <c r="L20" s="167">
        <f>vlookup(B20,Oktober!$B$4:$AC$95,27,0)</f>
        <v>161500</v>
      </c>
      <c r="M20" s="166" t="s">
        <v>250</v>
      </c>
      <c r="N20" s="167">
        <f>vlookup(B20,November!$B$4:$U$93,19,0)</f>
        <v>93500</v>
      </c>
      <c r="O20" s="166"/>
      <c r="P20" s="168">
        <f t="shared" si="1"/>
        <v>161500</v>
      </c>
      <c r="Q20" s="166" t="s">
        <v>250</v>
      </c>
      <c r="R20" s="169" t="str">
        <f t="shared" si="2"/>
        <v>https://wa.me/6285336288199</v>
      </c>
      <c r="S20" s="146" t="s">
        <v>380</v>
      </c>
      <c r="T20" s="156" t="str">
        <f t="shared" si="4"/>
        <v>Assalamualaikum wr. wb. Kepada Yth. Bapak/Ibu, Orang Tua/Wali Murid Ananda Maulana Arsyil Abdullah. Kami selaku dari pihak Katering Sakinah dari Yayasan Salsabila Hidayatullah, Sumenep. Memberitahukan bahwa ananda Maulana Arsyil Abdullah Kelas 2A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0" s="156"/>
      <c r="V20" s="156"/>
      <c r="W20" s="146" t="str">
        <f t="shared" si="5"/>
        <v>Assalamu'alaikum wr, wb. Pembayaran atas nama ananda Maulana Arsyil Abdullah  2A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20" s="146"/>
      <c r="AB20" s="45" t="s">
        <v>381</v>
      </c>
    </row>
    <row r="21">
      <c r="A21" s="46">
        <v>15.0</v>
      </c>
      <c r="B21" s="174" t="s">
        <v>81</v>
      </c>
      <c r="C21" s="44" t="s">
        <v>71</v>
      </c>
      <c r="D21" s="47" t="s">
        <v>80</v>
      </c>
      <c r="E21" s="171" t="s">
        <v>382</v>
      </c>
      <c r="F21" s="165">
        <v>0.0</v>
      </c>
      <c r="G21" s="166" t="s">
        <v>20</v>
      </c>
      <c r="H21" s="165">
        <v>0.0</v>
      </c>
      <c r="I21" s="166" t="s">
        <v>20</v>
      </c>
      <c r="J21" s="165">
        <v>0.0</v>
      </c>
      <c r="K21" s="166" t="s">
        <v>20</v>
      </c>
      <c r="L21" s="167">
        <f>vlookup(B21,Oktober!$B$4:$AC$95,27,0)</f>
        <v>161500</v>
      </c>
      <c r="M21" s="166" t="s">
        <v>250</v>
      </c>
      <c r="N21" s="167">
        <f>vlookup(B21,November!$B$4:$U$93,19,0)</f>
        <v>93500</v>
      </c>
      <c r="O21" s="166"/>
      <c r="P21" s="168">
        <f t="shared" si="1"/>
        <v>161500</v>
      </c>
      <c r="Q21" s="166" t="s">
        <v>250</v>
      </c>
      <c r="R21" s="169" t="str">
        <f t="shared" si="2"/>
        <v>https://wa.me/6285334384548</v>
      </c>
      <c r="S21" s="146" t="s">
        <v>383</v>
      </c>
      <c r="T21" s="156" t="str">
        <f t="shared" si="4"/>
        <v>Assalamualaikum wr. wb. Kepada Yth. Bapak/Ibu, Orang Tua/Wali Murid Ananda Aska. Kami selaku dari pihak Katering Sakinah dari Yayasan Salsabila Hidayatullah, Sumenep. Memberitahukan bahwa ananda Aska Kelas 2A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1" s="156"/>
      <c r="V21" s="156"/>
      <c r="W21" s="146" t="str">
        <f t="shared" si="5"/>
        <v>Assalamu'alaikum wr, wb. Pembayaran atas nama ananda Aska  2A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21" s="146"/>
      <c r="AB21" s="45" t="s">
        <v>384</v>
      </c>
    </row>
    <row r="22">
      <c r="A22" s="175">
        <v>16.0</v>
      </c>
      <c r="B22" s="84" t="s">
        <v>269</v>
      </c>
      <c r="C22" s="84" t="s">
        <v>71</v>
      </c>
      <c r="D22" s="47" t="s">
        <v>270</v>
      </c>
      <c r="E22" s="171" t="s">
        <v>374</v>
      </c>
      <c r="F22" s="165" t="s">
        <v>346</v>
      </c>
      <c r="G22" s="166" t="s">
        <v>346</v>
      </c>
      <c r="H22" s="165" t="s">
        <v>346</v>
      </c>
      <c r="I22" s="166" t="s">
        <v>346</v>
      </c>
      <c r="J22" s="165" t="s">
        <v>346</v>
      </c>
      <c r="K22" s="166" t="s">
        <v>346</v>
      </c>
      <c r="L22" s="167">
        <f>vlookup(B22,Oktober!$B$4:$AC$95,27,0)</f>
        <v>85000</v>
      </c>
      <c r="M22" s="166" t="s">
        <v>250</v>
      </c>
      <c r="N22" s="167">
        <f>vlookup(B22,November!$B$4:$U$93,19,0)</f>
        <v>93500</v>
      </c>
      <c r="O22" s="166"/>
      <c r="P22" s="168">
        <f t="shared" si="1"/>
        <v>85000</v>
      </c>
      <c r="Q22" s="166" t="s">
        <v>250</v>
      </c>
      <c r="R22" s="169" t="str">
        <f t="shared" si="2"/>
        <v>https://wa.me/6281331798221</v>
      </c>
      <c r="S22" s="146" t="s">
        <v>375</v>
      </c>
      <c r="T22" s="156" t="str">
        <f t="shared" si="4"/>
        <v>Assalamualaikum wr. wb. Kepada Yth. Bapak/Ibu, Orang Tua/Wali Murid Ananda Abdillah Fathian Akbar. Kami selaku dari pihak Katering Sakinah dari Yayasan Salsabila Hidayatullah, Sumenep. Memberitahukan bahwa ananda Abdillah Fathian Akbar Kelas 2A memiliki tagihan katering di bulan Oktober sebesar 85000 dan bulan November sebesar  93500 total tagihan ananda di bulan *oktober* adalah*85000*.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2" s="156"/>
      <c r="V22" s="156"/>
      <c r="W22" s="146"/>
      <c r="Y22" s="146"/>
      <c r="AB22" s="45"/>
    </row>
    <row r="23">
      <c r="A23" s="46">
        <v>17.0</v>
      </c>
      <c r="B23" s="157" t="s">
        <v>86</v>
      </c>
      <c r="C23" s="44" t="s">
        <v>84</v>
      </c>
      <c r="D23" s="47" t="s">
        <v>85</v>
      </c>
      <c r="E23" s="171" t="s">
        <v>385</v>
      </c>
      <c r="F23" s="165">
        <v>0.0</v>
      </c>
      <c r="G23" s="166" t="s">
        <v>20</v>
      </c>
      <c r="H23" s="165">
        <v>0.0</v>
      </c>
      <c r="I23" s="166" t="s">
        <v>20</v>
      </c>
      <c r="J23" s="165">
        <v>0.0</v>
      </c>
      <c r="K23" s="166" t="s">
        <v>20</v>
      </c>
      <c r="L23" s="167">
        <f>vlookup(B23,Oktober!$B$4:$AC$95,27,0)</f>
        <v>161500</v>
      </c>
      <c r="M23" s="166" t="s">
        <v>250</v>
      </c>
      <c r="N23" s="167">
        <f>vlookup(B23,November!$B$4:$U$93,19,0)</f>
        <v>93500</v>
      </c>
      <c r="O23" s="166"/>
      <c r="P23" s="168">
        <f t="shared" si="1"/>
        <v>161500</v>
      </c>
      <c r="Q23" s="166" t="s">
        <v>250</v>
      </c>
      <c r="R23" s="169" t="str">
        <f t="shared" si="2"/>
        <v>https://wa.me/6287812131441</v>
      </c>
      <c r="S23" s="146" t="s">
        <v>386</v>
      </c>
      <c r="T23" s="156" t="str">
        <f t="shared" si="4"/>
        <v>Assalamualaikum wr. wb. Kepada Yth. Bapak/Ibu, Orang Tua/Wali Murid Ananda Muhammad Farzan Alfariq. Kami selaku dari pihak Katering Sakinah dari Yayasan Salsabila Hidayatullah, Sumenep. Memberitahukan bahwa ananda Muhammad Farzan Alfariq Kelas 2B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3" s="156"/>
      <c r="V23" s="156"/>
      <c r="W23" s="146" t="str">
        <f>CONCATENATE($AB$17,D23," ",$C$3," ",C23," ",$AB$19," ",$AB$20," ",$AB$21)</f>
        <v>Assalamu'alaikum wr, wb. Pembayaran atas nama ananda Muhammad Farzan Alfariq  2B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23" s="146"/>
    </row>
    <row r="24">
      <c r="A24" s="46">
        <v>18.0</v>
      </c>
      <c r="B24" s="46" t="s">
        <v>89</v>
      </c>
      <c r="C24" s="44" t="s">
        <v>84</v>
      </c>
      <c r="D24" s="47" t="s">
        <v>87</v>
      </c>
      <c r="E24" s="170" t="s">
        <v>387</v>
      </c>
      <c r="F24" s="165">
        <v>0.0</v>
      </c>
      <c r="G24" s="166" t="s">
        <v>20</v>
      </c>
      <c r="H24" s="165">
        <v>0.0</v>
      </c>
      <c r="I24" s="166" t="s">
        <v>20</v>
      </c>
      <c r="J24" s="165">
        <v>0.0</v>
      </c>
      <c r="K24" s="166" t="s">
        <v>20</v>
      </c>
      <c r="L24" s="167">
        <f>vlookup(B24,Oktober!$B$4:$AC$95,27,0)</f>
        <v>161500</v>
      </c>
      <c r="M24" s="166" t="s">
        <v>250</v>
      </c>
      <c r="N24" s="167">
        <f>vlookup(B24,November!$B$4:$U$93,19,0)</f>
        <v>93500</v>
      </c>
      <c r="O24" s="166"/>
      <c r="P24" s="168">
        <f t="shared" si="1"/>
        <v>161500</v>
      </c>
      <c r="Q24" s="166" t="s">
        <v>250</v>
      </c>
      <c r="R24" s="169" t="str">
        <f t="shared" si="2"/>
        <v>https://wa.me/6285104119765</v>
      </c>
      <c r="S24" s="146" t="s">
        <v>388</v>
      </c>
      <c r="T24" s="156" t="str">
        <f t="shared" si="4"/>
        <v>Assalamualaikum wr. wb. Kepada Yth. Bapak/Ibu, Orang Tua/Wali Murid Ananda Farisha Rafanda Molyono. Kami selaku dari pihak Katering Sakinah dari Yayasan Salsabila Hidayatullah, Sumenep. Memberitahukan bahwa ananda Farisha Rafanda Molyono Kelas 2B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4" s="156"/>
      <c r="V24" s="156"/>
      <c r="W24" s="146" t="s">
        <v>389</v>
      </c>
      <c r="Y24" s="146"/>
      <c r="AB24" s="45" t="s">
        <v>390</v>
      </c>
    </row>
    <row r="25">
      <c r="A25" s="46">
        <v>19.0</v>
      </c>
      <c r="B25" s="46" t="s">
        <v>94</v>
      </c>
      <c r="C25" s="44" t="s">
        <v>84</v>
      </c>
      <c r="D25" s="47" t="s">
        <v>92</v>
      </c>
      <c r="E25" s="171" t="s">
        <v>391</v>
      </c>
      <c r="F25" s="165">
        <v>0.0</v>
      </c>
      <c r="G25" s="166" t="s">
        <v>20</v>
      </c>
      <c r="H25" s="165">
        <v>0.0</v>
      </c>
      <c r="I25" s="166" t="s">
        <v>20</v>
      </c>
      <c r="J25" s="165">
        <v>0.0</v>
      </c>
      <c r="K25" s="166" t="s">
        <v>20</v>
      </c>
      <c r="L25" s="167">
        <f>vlookup(B25,Oktober!$B$4:$AC$95,27,0)</f>
        <v>161500</v>
      </c>
      <c r="M25" s="166" t="s">
        <v>250</v>
      </c>
      <c r="N25" s="167">
        <f>vlookup(B25,November!$B$4:$U$93,19,0)</f>
        <v>93500</v>
      </c>
      <c r="O25" s="166"/>
      <c r="P25" s="168">
        <f t="shared" si="1"/>
        <v>161500</v>
      </c>
      <c r="Q25" s="166" t="s">
        <v>250</v>
      </c>
      <c r="R25" s="169" t="str">
        <f t="shared" si="2"/>
        <v>https://wa.me/62859940458470</v>
      </c>
      <c r="S25" s="176" t="s">
        <v>392</v>
      </c>
      <c r="T25" s="156" t="str">
        <f t="shared" si="4"/>
        <v>Assalamualaikum wr. wb. Kepada Yth. Bapak/Ibu, Orang Tua/Wali Murid Ananda Arsya Ariendra Arief. Kami selaku dari pihak Katering Sakinah dari Yayasan Salsabila Hidayatullah, Sumenep. Memberitahukan bahwa ananda Arsya Ariendra Arief Kelas 2B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5" s="156"/>
      <c r="V25" s="156"/>
      <c r="W25" s="146" t="str">
        <f t="shared" ref="W25:W48" si="6">CONCATENATE($AB$17,D25," ",$C$3," ",C25," ",$AB$19," ",$AB$20," ",$AB$21)</f>
        <v>Assalamu'alaikum wr, wb. Pembayaran atas nama ananda Arsya Ariendra Arief  2B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25" s="146"/>
    </row>
    <row r="26">
      <c r="A26" s="46">
        <v>20.0</v>
      </c>
      <c r="B26" s="46" t="s">
        <v>96</v>
      </c>
      <c r="C26" s="44" t="s">
        <v>84</v>
      </c>
      <c r="D26" s="47" t="s">
        <v>254</v>
      </c>
      <c r="E26" s="171" t="s">
        <v>393</v>
      </c>
      <c r="F26" s="165">
        <v>0.0</v>
      </c>
      <c r="G26" s="166" t="s">
        <v>20</v>
      </c>
      <c r="H26" s="165">
        <v>0.0</v>
      </c>
      <c r="I26" s="166" t="s">
        <v>20</v>
      </c>
      <c r="J26" s="165">
        <v>0.0</v>
      </c>
      <c r="K26" s="166" t="s">
        <v>20</v>
      </c>
      <c r="L26" s="167">
        <f>vlookup(B26,Oktober!$B$4:$AC$95,27,0)</f>
        <v>161500</v>
      </c>
      <c r="M26" s="166" t="s">
        <v>250</v>
      </c>
      <c r="N26" s="167">
        <f>vlookup(B26,November!$B$4:$U$93,19,0)</f>
        <v>93500</v>
      </c>
      <c r="O26" s="166"/>
      <c r="P26" s="168">
        <f t="shared" si="1"/>
        <v>161500</v>
      </c>
      <c r="Q26" s="166" t="s">
        <v>250</v>
      </c>
      <c r="R26" s="169" t="str">
        <f t="shared" si="2"/>
        <v>https://wa.me/6282338949678</v>
      </c>
      <c r="S26" s="146" t="s">
        <v>394</v>
      </c>
      <c r="T26" s="156" t="str">
        <f t="shared" si="4"/>
        <v>Assalamualaikum wr. wb. Kepada Yth. Bapak/Ibu, Orang Tua/Wali Murid Ananda Elsyafia Akthafunnisa Fathyatturahman. Kami selaku dari pihak Katering Sakinah dari Yayasan Salsabila Hidayatullah, Sumenep. Memberitahukan bahwa ananda Elsyafia Akthafunnisa Fathyatturahman Kelas 2B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6" s="156"/>
      <c r="V26" s="156"/>
      <c r="W26" s="146" t="str">
        <f t="shared" si="6"/>
        <v>Assalamu'alaikum wr, wb. Pembayaran atas nama ananda Elsyafia Akthafunnisa Fathyatturahman  2B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26" s="146"/>
      <c r="AB26" s="45" t="s">
        <v>395</v>
      </c>
    </row>
    <row r="27">
      <c r="A27" s="46">
        <v>21.0</v>
      </c>
      <c r="B27" s="46" t="s">
        <v>104</v>
      </c>
      <c r="C27" s="44" t="s">
        <v>101</v>
      </c>
      <c r="D27" s="47" t="s">
        <v>102</v>
      </c>
      <c r="E27" s="171" t="s">
        <v>396</v>
      </c>
      <c r="F27" s="165">
        <v>0.0</v>
      </c>
      <c r="G27" s="166" t="s">
        <v>20</v>
      </c>
      <c r="H27" s="165">
        <v>0.0</v>
      </c>
      <c r="I27" s="166" t="s">
        <v>20</v>
      </c>
      <c r="J27" s="165">
        <v>0.0</v>
      </c>
      <c r="K27" s="166" t="s">
        <v>20</v>
      </c>
      <c r="L27" s="167">
        <f>vlookup(B27,Oktober!$B$4:$AC$95,27,0)</f>
        <v>161500</v>
      </c>
      <c r="M27" s="166" t="s">
        <v>250</v>
      </c>
      <c r="N27" s="167">
        <f>vlookup(B27,November!$B$4:$U$93,19,0)</f>
        <v>93500</v>
      </c>
      <c r="O27" s="166"/>
      <c r="P27" s="168">
        <f t="shared" si="1"/>
        <v>161500</v>
      </c>
      <c r="Q27" s="166" t="s">
        <v>250</v>
      </c>
      <c r="R27" s="169" t="str">
        <f t="shared" si="2"/>
        <v>https://wa.me/6282244370500</v>
      </c>
      <c r="S27" s="146" t="s">
        <v>397</v>
      </c>
      <c r="T27" s="156" t="str">
        <f t="shared" si="4"/>
        <v>Assalamualaikum wr. wb. Kepada Yth. Bapak/Ibu, Orang Tua/Wali Murid Ananda Hafidza Humairo Azzahro. Kami selaku dari pihak Katering Sakinah dari Yayasan Salsabila Hidayatullah, Sumenep. Memberitahukan bahwa ananda Hafidza Humairo Azzahro Kelas 2C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7" s="156"/>
      <c r="V27" s="156"/>
      <c r="W27" s="146" t="str">
        <f t="shared" si="6"/>
        <v>Assalamu'alaikum wr, wb. Pembayaran atas nama ananda Hafidza Humairo Azzahro  2C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27" s="146"/>
      <c r="AB27" s="45" t="s">
        <v>398</v>
      </c>
    </row>
    <row r="28">
      <c r="A28" s="46">
        <v>22.0</v>
      </c>
      <c r="B28" s="46" t="s">
        <v>107</v>
      </c>
      <c r="C28" s="44" t="s">
        <v>101</v>
      </c>
      <c r="D28" s="47" t="s">
        <v>302</v>
      </c>
      <c r="E28" s="171" t="s">
        <v>399</v>
      </c>
      <c r="F28" s="165">
        <v>0.0</v>
      </c>
      <c r="G28" s="166" t="s">
        <v>20</v>
      </c>
      <c r="H28" s="165">
        <v>0.0</v>
      </c>
      <c r="I28" s="166" t="s">
        <v>20</v>
      </c>
      <c r="J28" s="165">
        <v>0.0</v>
      </c>
      <c r="K28" s="166" t="s">
        <v>20</v>
      </c>
      <c r="L28" s="167">
        <f>vlookup(B28,Oktober!$B$4:$AC$95,27,0)</f>
        <v>161500</v>
      </c>
      <c r="M28" s="166" t="s">
        <v>250</v>
      </c>
      <c r="N28" s="167">
        <f>vlookup(B28,November!$B$4:$U$93,19,0)</f>
        <v>93500</v>
      </c>
      <c r="O28" s="166"/>
      <c r="P28" s="168">
        <f t="shared" si="1"/>
        <v>161500</v>
      </c>
      <c r="Q28" s="166" t="s">
        <v>250</v>
      </c>
      <c r="R28" s="169" t="str">
        <f t="shared" si="2"/>
        <v>https://wa.me/6285748816449</v>
      </c>
      <c r="S28" s="146" t="s">
        <v>400</v>
      </c>
      <c r="T28" s="156" t="str">
        <f t="shared" si="4"/>
        <v>Assalamualaikum wr. wb. Kepada Yth. Bapak/Ibu, Orang Tua/Wali Murid Ananda Anindita Keisha Zahra Purnomo. Kami selaku dari pihak Katering Sakinah dari Yayasan Salsabila Hidayatullah, Sumenep. Memberitahukan bahwa ananda Anindita Keisha Zahra Purnomo Kelas 2C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8" s="156"/>
      <c r="V28" s="156"/>
      <c r="W28" s="146" t="str">
        <f t="shared" si="6"/>
        <v>Assalamu'alaikum wr, wb. Pembayaran atas nama ananda Anindita Keisha Zahra Purnomo  2C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28" s="146"/>
      <c r="Y28" s="146"/>
      <c r="AB28" s="45" t="s">
        <v>401</v>
      </c>
    </row>
    <row r="29">
      <c r="A29" s="46">
        <v>23.0</v>
      </c>
      <c r="B29" s="46" t="s">
        <v>107</v>
      </c>
      <c r="C29" s="44" t="s">
        <v>101</v>
      </c>
      <c r="D29" s="47" t="s">
        <v>108</v>
      </c>
      <c r="E29" s="171" t="s">
        <v>402</v>
      </c>
      <c r="F29" s="165">
        <v>0.0</v>
      </c>
      <c r="G29" s="166" t="s">
        <v>20</v>
      </c>
      <c r="H29" s="165">
        <v>0.0</v>
      </c>
      <c r="I29" s="166" t="s">
        <v>20</v>
      </c>
      <c r="J29" s="165">
        <v>0.0</v>
      </c>
      <c r="K29" s="166" t="s">
        <v>20</v>
      </c>
      <c r="L29" s="167">
        <f>vlookup(B29,Oktober!$B$4:$AC$95,27,0)</f>
        <v>161500</v>
      </c>
      <c r="M29" s="166" t="s">
        <v>250</v>
      </c>
      <c r="N29" s="167">
        <f>vlookup(B29,November!$B$4:$U$93,19,0)</f>
        <v>93500</v>
      </c>
      <c r="O29" s="166"/>
      <c r="P29" s="168">
        <f t="shared" si="1"/>
        <v>161500</v>
      </c>
      <c r="Q29" s="166" t="s">
        <v>250</v>
      </c>
      <c r="R29" s="169" t="str">
        <f t="shared" si="2"/>
        <v>https://wa.me/6282141777796</v>
      </c>
      <c r="S29" s="146" t="s">
        <v>403</v>
      </c>
      <c r="T29" s="156" t="str">
        <f t="shared" si="4"/>
        <v>Assalamualaikum wr. wb. Kepada Yth. Bapak/Ibu, Orang Tua/Wali Murid Ananda Muhammad Baisilio Efendy. Kami selaku dari pihak Katering Sakinah dari Yayasan Salsabila Hidayatullah, Sumenep. Memberitahukan bahwa ananda Muhammad Baisilio Efendy Kelas 2C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29" s="156"/>
      <c r="V29" s="146"/>
      <c r="W29" s="146" t="str">
        <f t="shared" si="6"/>
        <v>Assalamu'alaikum wr, wb. Pembayaran atas nama ananda Muhammad Baisilio Efendy  2C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29" s="146"/>
      <c r="AB29" s="45" t="s">
        <v>404</v>
      </c>
    </row>
    <row r="30">
      <c r="A30" s="46">
        <v>24.0</v>
      </c>
      <c r="B30" s="46" t="s">
        <v>112</v>
      </c>
      <c r="C30" s="44" t="s">
        <v>113</v>
      </c>
      <c r="D30" s="141" t="s">
        <v>304</v>
      </c>
      <c r="E30" s="171" t="s">
        <v>405</v>
      </c>
      <c r="F30" s="165">
        <v>0.0</v>
      </c>
      <c r="G30" s="166" t="s">
        <v>20</v>
      </c>
      <c r="H30" s="165">
        <v>0.0</v>
      </c>
      <c r="I30" s="166" t="s">
        <v>20</v>
      </c>
      <c r="J30" s="165">
        <v>0.0</v>
      </c>
      <c r="K30" s="166" t="s">
        <v>20</v>
      </c>
      <c r="L30" s="167">
        <f>vlookup(B30,Oktober!$B$4:$AC$95,27,0)</f>
        <v>161500</v>
      </c>
      <c r="M30" s="166" t="s">
        <v>250</v>
      </c>
      <c r="N30" s="167">
        <f>vlookup(B30,November!$B$4:$U$93,19,0)</f>
        <v>93500</v>
      </c>
      <c r="O30" s="166"/>
      <c r="P30" s="168">
        <f t="shared" si="1"/>
        <v>161500</v>
      </c>
      <c r="Q30" s="166" t="s">
        <v>250</v>
      </c>
      <c r="R30" s="169" t="str">
        <f t="shared" si="2"/>
        <v>https://wa.me/6287863205707</v>
      </c>
      <c r="S30" s="146" t="s">
        <v>406</v>
      </c>
      <c r="T30" s="156" t="str">
        <f t="shared" si="4"/>
        <v>Assalamualaikum wr. wb. Kepada Yth. Bapak/Ibu, Orang Tua/Wali Murid Ananda Afrah Naufalyna Nathania. Kami selaku dari pihak Katering Sakinah dari Yayasan Salsabila Hidayatullah, Sumenep. Memberitahukan bahwa ananda Afrah Naufalyna Nathania Kelas 3A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0" s="156"/>
      <c r="V30" s="156"/>
      <c r="W30" s="146" t="str">
        <f t="shared" si="6"/>
        <v>Assalamu'alaikum wr, wb. Pembayaran atas nama ananda Afrah Naufalyna Nathania  3A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30" s="146"/>
      <c r="AB30" s="45"/>
    </row>
    <row r="31">
      <c r="A31" s="46">
        <v>25.0</v>
      </c>
      <c r="B31" s="46" t="s">
        <v>117</v>
      </c>
      <c r="C31" s="44" t="s">
        <v>113</v>
      </c>
      <c r="D31" s="47" t="s">
        <v>118</v>
      </c>
      <c r="E31" s="171" t="s">
        <v>407</v>
      </c>
      <c r="F31" s="165">
        <v>0.0</v>
      </c>
      <c r="G31" s="166" t="s">
        <v>20</v>
      </c>
      <c r="H31" s="165">
        <v>0.0</v>
      </c>
      <c r="I31" s="166" t="s">
        <v>20</v>
      </c>
      <c r="J31" s="165">
        <v>0.0</v>
      </c>
      <c r="K31" s="166" t="s">
        <v>20</v>
      </c>
      <c r="L31" s="167">
        <f>vlookup(B31,Oktober!$B$4:$AC$95,27,0)</f>
        <v>161500</v>
      </c>
      <c r="M31" s="166" t="s">
        <v>250</v>
      </c>
      <c r="N31" s="167">
        <f>vlookup(B31,November!$B$4:$U$93,19,0)</f>
        <v>93500</v>
      </c>
      <c r="O31" s="166"/>
      <c r="P31" s="168">
        <f t="shared" si="1"/>
        <v>161500</v>
      </c>
      <c r="Q31" s="166" t="s">
        <v>250</v>
      </c>
      <c r="R31" s="169" t="str">
        <f t="shared" si="2"/>
        <v>https://wa.me/6282330126691</v>
      </c>
      <c r="S31" s="146" t="s">
        <v>408</v>
      </c>
      <c r="T31" s="156" t="str">
        <f t="shared" si="4"/>
        <v>Assalamualaikum wr. wb. Kepada Yth. Bapak/Ibu, Orang Tua/Wali Murid Ananda M, Zafran Malik Agam. Kami selaku dari pihak Katering Sakinah dari Yayasan Salsabila Hidayatullah, Sumenep. Memberitahukan bahwa ananda M, Zafran Malik Agam Kelas 3A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1" s="156"/>
      <c r="V31" s="156"/>
      <c r="W31" s="146" t="str">
        <f t="shared" si="6"/>
        <v>Assalamu'alaikum wr, wb. Pembayaran atas nama ananda M, Zafran Malik Agam  3A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31" s="146"/>
      <c r="Y31" s="146"/>
      <c r="AB31" s="45" t="s">
        <v>409</v>
      </c>
    </row>
    <row r="32">
      <c r="A32" s="46">
        <v>26.0</v>
      </c>
      <c r="B32" s="46" t="s">
        <v>121</v>
      </c>
      <c r="C32" s="44" t="s">
        <v>113</v>
      </c>
      <c r="D32" s="47" t="s">
        <v>122</v>
      </c>
      <c r="E32" s="171" t="s">
        <v>410</v>
      </c>
      <c r="F32" s="165">
        <v>0.0</v>
      </c>
      <c r="G32" s="166" t="s">
        <v>20</v>
      </c>
      <c r="H32" s="165">
        <v>0.0</v>
      </c>
      <c r="I32" s="166" t="s">
        <v>20</v>
      </c>
      <c r="J32" s="165">
        <v>0.0</v>
      </c>
      <c r="K32" s="166" t="s">
        <v>20</v>
      </c>
      <c r="L32" s="167">
        <f>vlookup(B32,Oktober!$B$4:$AC$95,27,0)</f>
        <v>161500</v>
      </c>
      <c r="M32" s="166" t="s">
        <v>250</v>
      </c>
      <c r="N32" s="167">
        <f>vlookup(B32,November!$B$4:$U$93,19,0)</f>
        <v>93500</v>
      </c>
      <c r="O32" s="166"/>
      <c r="P32" s="168">
        <f t="shared" si="1"/>
        <v>161500</v>
      </c>
      <c r="Q32" s="166" t="s">
        <v>250</v>
      </c>
      <c r="R32" s="169" t="str">
        <f t="shared" si="2"/>
        <v>https://wa.me/6281934923340</v>
      </c>
      <c r="S32" s="146" t="s">
        <v>411</v>
      </c>
      <c r="T32" s="156" t="str">
        <f t="shared" si="4"/>
        <v>Assalamualaikum wr. wb. Kepada Yth. Bapak/Ibu, Orang Tua/Wali Murid Ananda Ahmad alkafi Ramansyah. Kami selaku dari pihak Katering Sakinah dari Yayasan Salsabila Hidayatullah, Sumenep. Memberitahukan bahwa ananda Ahmad alkafi Ramansyah Kelas 3A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2" s="156"/>
      <c r="V32" s="156"/>
      <c r="W32" s="146" t="str">
        <f t="shared" si="6"/>
        <v>Assalamu'alaikum wr, wb. Pembayaran atas nama ananda Ahmad alkafi Ramansyah  3A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32" s="146"/>
      <c r="Y32" s="146"/>
    </row>
    <row r="33">
      <c r="A33" s="46">
        <v>27.0</v>
      </c>
      <c r="B33" s="46" t="s">
        <v>115</v>
      </c>
      <c r="C33" s="44" t="s">
        <v>113</v>
      </c>
      <c r="D33" s="47" t="s">
        <v>116</v>
      </c>
      <c r="E33" s="171" t="s">
        <v>412</v>
      </c>
      <c r="F33" s="165">
        <v>0.0</v>
      </c>
      <c r="G33" s="166" t="s">
        <v>20</v>
      </c>
      <c r="H33" s="165">
        <v>0.0</v>
      </c>
      <c r="I33" s="166" t="s">
        <v>20</v>
      </c>
      <c r="J33" s="165">
        <v>0.0</v>
      </c>
      <c r="K33" s="166" t="s">
        <v>20</v>
      </c>
      <c r="L33" s="167">
        <f>vlookup(B33,Oktober!$B$4:$AC$95,27,0)</f>
        <v>161500</v>
      </c>
      <c r="M33" s="166" t="s">
        <v>250</v>
      </c>
      <c r="N33" s="167">
        <f>vlookup(B33,November!$B$4:$U$93,19,0)</f>
        <v>93500</v>
      </c>
      <c r="O33" s="166"/>
      <c r="P33" s="168">
        <f t="shared" si="1"/>
        <v>161500</v>
      </c>
      <c r="Q33" s="166" t="s">
        <v>250</v>
      </c>
      <c r="R33" s="169" t="str">
        <f t="shared" si="2"/>
        <v>https://wa.me/6281803226047</v>
      </c>
      <c r="S33" s="146" t="s">
        <v>413</v>
      </c>
      <c r="T33" s="156" t="str">
        <f t="shared" si="4"/>
        <v>Assalamualaikum wr. wb. Kepada Yth. Bapak/Ibu, Orang Tua/Wali Murid Ananda Dewa Ahnaf Ramadhan. Kami selaku dari pihak Katering Sakinah dari Yayasan Salsabila Hidayatullah, Sumenep. Memberitahukan bahwa ananda Dewa Ahnaf Ramadhan Kelas 3A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3" s="156"/>
      <c r="W33" s="146" t="str">
        <f t="shared" si="6"/>
        <v>Assalamu'alaikum wr, wb. Pembayaran atas nama ananda Dewa Ahnaf Ramadhan  3A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33" s="146"/>
      <c r="AB33" s="45" t="s">
        <v>414</v>
      </c>
    </row>
    <row r="34">
      <c r="A34" s="46">
        <v>28.0</v>
      </c>
      <c r="B34" s="46" t="s">
        <v>123</v>
      </c>
      <c r="C34" s="172" t="s">
        <v>124</v>
      </c>
      <c r="D34" s="47" t="s">
        <v>125</v>
      </c>
      <c r="E34" s="171" t="s">
        <v>415</v>
      </c>
      <c r="F34" s="165">
        <v>0.0</v>
      </c>
      <c r="G34" s="166" t="s">
        <v>20</v>
      </c>
      <c r="H34" s="165">
        <v>0.0</v>
      </c>
      <c r="I34" s="166" t="s">
        <v>20</v>
      </c>
      <c r="J34" s="165">
        <v>0.0</v>
      </c>
      <c r="K34" s="166" t="s">
        <v>20</v>
      </c>
      <c r="L34" s="167">
        <f>vlookup(B34,Oktober!$B$4:$AC$95,27,0)</f>
        <v>161500</v>
      </c>
      <c r="M34" s="166" t="s">
        <v>250</v>
      </c>
      <c r="N34" s="167">
        <f>vlookup(B34,November!$B$4:$U$93,19,0)</f>
        <v>93500</v>
      </c>
      <c r="O34" s="166"/>
      <c r="P34" s="168">
        <f t="shared" si="1"/>
        <v>161500</v>
      </c>
      <c r="Q34" s="166" t="s">
        <v>250</v>
      </c>
      <c r="R34" s="169" t="str">
        <f t="shared" si="2"/>
        <v>https://wa.me/6283138945919</v>
      </c>
      <c r="S34" s="146" t="s">
        <v>416</v>
      </c>
      <c r="T34" s="156" t="str">
        <f t="shared" si="4"/>
        <v>Assalamualaikum wr. wb. Kepada Yth. Bapak/Ibu, Orang Tua/Wali Murid Ananda M Jafin Abqori. Kami selaku dari pihak Katering Sakinah dari Yayasan Salsabila Hidayatullah, Sumenep. Memberitahukan bahwa ananda M Jafin Abqori Kelas 3B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4" s="156"/>
      <c r="V34" s="156"/>
      <c r="W34" s="146" t="str">
        <f t="shared" si="6"/>
        <v>Assalamu'alaikum wr, wb. Pembayaran atas nama ananda M Jafin Abqori  3B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34" s="146"/>
      <c r="Y34" s="146"/>
    </row>
    <row r="35">
      <c r="A35" s="46">
        <v>29.0</v>
      </c>
      <c r="B35" s="46" t="s">
        <v>126</v>
      </c>
      <c r="C35" s="44" t="s">
        <v>124</v>
      </c>
      <c r="D35" s="47" t="s">
        <v>127</v>
      </c>
      <c r="E35" s="171" t="s">
        <v>417</v>
      </c>
      <c r="F35" s="165">
        <v>0.0</v>
      </c>
      <c r="G35" s="166" t="s">
        <v>20</v>
      </c>
      <c r="H35" s="165">
        <v>0.0</v>
      </c>
      <c r="I35" s="166" t="s">
        <v>20</v>
      </c>
      <c r="J35" s="165">
        <v>0.0</v>
      </c>
      <c r="K35" s="166" t="s">
        <v>20</v>
      </c>
      <c r="L35" s="167">
        <f>vlookup(B35,Oktober!$B$4:$AC$95,27,0)</f>
        <v>161500</v>
      </c>
      <c r="M35" s="166" t="s">
        <v>250</v>
      </c>
      <c r="N35" s="167">
        <f>vlookup(B35,November!$B$4:$U$93,19,0)</f>
        <v>93500</v>
      </c>
      <c r="O35" s="166"/>
      <c r="P35" s="168">
        <f t="shared" si="1"/>
        <v>161500</v>
      </c>
      <c r="Q35" s="166" t="s">
        <v>250</v>
      </c>
      <c r="R35" s="169" t="str">
        <f t="shared" si="2"/>
        <v>https://wa.me/6282322442801</v>
      </c>
      <c r="S35" s="146" t="s">
        <v>418</v>
      </c>
      <c r="T35" s="156" t="str">
        <f t="shared" si="4"/>
        <v>Assalamualaikum wr. wb. Kepada Yth. Bapak/Ibu, Orang Tua/Wali Murid Ananda Azza Zahyzain. Kami selaku dari pihak Katering Sakinah dari Yayasan Salsabila Hidayatullah, Sumenep. Memberitahukan bahwa ananda Azza Zahyzain Kelas 3B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5" s="156"/>
      <c r="W35" s="146" t="str">
        <f t="shared" si="6"/>
        <v>Assalamu'alaikum wr, wb. Pembayaran atas nama ananda Azza Zahyzain  3B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35" s="146"/>
    </row>
    <row r="36">
      <c r="A36" s="46">
        <v>30.0</v>
      </c>
      <c r="B36" s="46" t="s">
        <v>130</v>
      </c>
      <c r="C36" s="44" t="s">
        <v>124</v>
      </c>
      <c r="D36" s="47" t="s">
        <v>131</v>
      </c>
      <c r="E36" s="171" t="s">
        <v>419</v>
      </c>
      <c r="F36" s="165">
        <v>0.0</v>
      </c>
      <c r="G36" s="166" t="s">
        <v>20</v>
      </c>
      <c r="H36" s="165">
        <v>0.0</v>
      </c>
      <c r="I36" s="166" t="s">
        <v>20</v>
      </c>
      <c r="J36" s="165">
        <v>0.0</v>
      </c>
      <c r="K36" s="166" t="s">
        <v>20</v>
      </c>
      <c r="L36" s="167">
        <f>vlookup(B36,Oktober!$B$4:$AC$95,27,0)</f>
        <v>161500</v>
      </c>
      <c r="M36" s="166" t="s">
        <v>250</v>
      </c>
      <c r="N36" s="167">
        <f>vlookup(B36,November!$B$4:$U$93,19,0)</f>
        <v>93500</v>
      </c>
      <c r="O36" s="166"/>
      <c r="P36" s="168">
        <f t="shared" si="1"/>
        <v>161500</v>
      </c>
      <c r="Q36" s="166" t="s">
        <v>250</v>
      </c>
      <c r="R36" s="169" t="str">
        <f t="shared" si="2"/>
        <v>https://wa.me/6282337666057</v>
      </c>
      <c r="S36" s="146" t="s">
        <v>420</v>
      </c>
      <c r="T36" s="156" t="str">
        <f t="shared" si="4"/>
        <v>Assalamualaikum wr. wb. Kepada Yth. Bapak/Ibu, Orang Tua/Wali Murid Ananda Reisyah Maiza Qonita. Kami selaku dari pihak Katering Sakinah dari Yayasan Salsabila Hidayatullah, Sumenep. Memberitahukan bahwa ananda Reisyah Maiza Qonita Kelas 3B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6" s="156"/>
      <c r="W36" s="146" t="str">
        <f t="shared" si="6"/>
        <v>Assalamu'alaikum wr, wb. Pembayaran atas nama ananda Reisyah Maiza Qonita  3B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36" s="146"/>
    </row>
    <row r="37">
      <c r="A37" s="46">
        <v>31.0</v>
      </c>
      <c r="B37" s="46" t="s">
        <v>136</v>
      </c>
      <c r="C37" s="172" t="s">
        <v>124</v>
      </c>
      <c r="D37" s="47" t="s">
        <v>137</v>
      </c>
      <c r="E37" s="171" t="s">
        <v>376</v>
      </c>
      <c r="F37" s="165">
        <v>0.0</v>
      </c>
      <c r="G37" s="166" t="s">
        <v>20</v>
      </c>
      <c r="H37" s="165">
        <v>0.0</v>
      </c>
      <c r="I37" s="166" t="s">
        <v>20</v>
      </c>
      <c r="J37" s="165">
        <v>0.0</v>
      </c>
      <c r="K37" s="166" t="s">
        <v>20</v>
      </c>
      <c r="L37" s="167">
        <f>vlookup(B37,Oktober!$B$4:$AC$95,27,0)</f>
        <v>161500</v>
      </c>
      <c r="M37" s="166" t="s">
        <v>250</v>
      </c>
      <c r="N37" s="167">
        <f>vlookup(B37,November!$B$4:$U$93,19,0)</f>
        <v>93500</v>
      </c>
      <c r="O37" s="166"/>
      <c r="P37" s="168">
        <f t="shared" si="1"/>
        <v>161500</v>
      </c>
      <c r="Q37" s="166" t="s">
        <v>250</v>
      </c>
      <c r="R37" s="169" t="str">
        <f t="shared" si="2"/>
        <v>https://wa.me/6281999515900</v>
      </c>
      <c r="S37" s="146" t="s">
        <v>377</v>
      </c>
      <c r="T37" s="156" t="str">
        <f t="shared" si="4"/>
        <v>Assalamualaikum wr. wb. Kepada Yth. Bapak/Ibu, Orang Tua/Wali Murid Ananda Abraham Akbar. Kami selaku dari pihak Katering Sakinah dari Yayasan Salsabila Hidayatullah, Sumenep. Memberitahukan bahwa ananda Abraham Akbar Kelas 3B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7" s="156"/>
      <c r="V37" s="156"/>
      <c r="W37" s="146" t="str">
        <f t="shared" si="6"/>
        <v>Assalamu'alaikum wr, wb. Pembayaran atas nama ananda Abraham Akbar  3B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37" s="146"/>
      <c r="Y37" s="146"/>
    </row>
    <row r="38">
      <c r="A38" s="46">
        <v>32.0</v>
      </c>
      <c r="B38" s="46" t="s">
        <v>138</v>
      </c>
      <c r="C38" s="177" t="s">
        <v>139</v>
      </c>
      <c r="D38" s="97" t="s">
        <v>140</v>
      </c>
      <c r="E38" s="171" t="s">
        <v>421</v>
      </c>
      <c r="F38" s="165">
        <v>0.0</v>
      </c>
      <c r="G38" s="166" t="s">
        <v>20</v>
      </c>
      <c r="H38" s="165">
        <v>0.0</v>
      </c>
      <c r="I38" s="166" t="s">
        <v>20</v>
      </c>
      <c r="J38" s="165">
        <v>0.0</v>
      </c>
      <c r="K38" s="166" t="s">
        <v>20</v>
      </c>
      <c r="L38" s="167">
        <f>vlookup(B38,Oktober!$B$4:$AC$95,27,0)</f>
        <v>102000</v>
      </c>
      <c r="M38" s="166" t="s">
        <v>250</v>
      </c>
      <c r="N38" s="166" t="s">
        <v>346</v>
      </c>
      <c r="O38" s="166" t="s">
        <v>346</v>
      </c>
      <c r="P38" s="178">
        <f t="shared" si="1"/>
        <v>102000</v>
      </c>
      <c r="Q38" s="166" t="s">
        <v>250</v>
      </c>
      <c r="R38" s="169" t="str">
        <f t="shared" si="2"/>
        <v>https://wa.me/6282131708585</v>
      </c>
      <c r="S38" s="146" t="s">
        <v>422</v>
      </c>
      <c r="T38" s="156" t="str">
        <f t="shared" si="4"/>
        <v>Assalamualaikum wr. wb. Kepada Yth. Bapak/Ibu, Orang Tua/Wali Murid Ananda Khairunnisa Faradina Mecca. Kami selaku dari pihak Katering Sakinah dari Yayasan Salsabila Hidayatullah, Sumenep. Memberitahukan bahwa ananda Khairunnisa Faradina Mecca Kelas 3C memiliki tagihan katering di bulan Oktober sebesar 102000 dan bulan November sebesar  - total tagihan ananda di bulan *oktober* adalah*102000*.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8" s="179" t="s">
        <v>423</v>
      </c>
      <c r="W38" s="146" t="str">
        <f t="shared" si="6"/>
        <v>Assalamu'alaikum wr, wb. Pembayaran atas nama ananda Khairunnisa Faradina Mecca  3C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38" s="146"/>
    </row>
    <row r="39">
      <c r="A39" s="46">
        <v>33.0</v>
      </c>
      <c r="B39" s="46" t="s">
        <v>141</v>
      </c>
      <c r="C39" s="44" t="s">
        <v>139</v>
      </c>
      <c r="D39" s="47" t="s">
        <v>142</v>
      </c>
      <c r="E39" s="171" t="s">
        <v>424</v>
      </c>
      <c r="F39" s="165">
        <v>0.0</v>
      </c>
      <c r="G39" s="166" t="s">
        <v>20</v>
      </c>
      <c r="H39" s="165">
        <v>0.0</v>
      </c>
      <c r="I39" s="166" t="s">
        <v>20</v>
      </c>
      <c r="J39" s="165">
        <v>0.0</v>
      </c>
      <c r="K39" s="166" t="s">
        <v>20</v>
      </c>
      <c r="L39" s="167">
        <f>vlookup(B39,Oktober!$B$4:$AC$95,27,0)</f>
        <v>161500</v>
      </c>
      <c r="M39" s="166" t="s">
        <v>250</v>
      </c>
      <c r="N39" s="167">
        <f>vlookup(B39,November!$B$4:$U$93,19,0)</f>
        <v>93500</v>
      </c>
      <c r="O39" s="166"/>
      <c r="P39" s="168">
        <f t="shared" si="1"/>
        <v>161500</v>
      </c>
      <c r="Q39" s="166" t="s">
        <v>250</v>
      </c>
      <c r="R39" s="169" t="str">
        <f t="shared" si="2"/>
        <v>https://wa.me/6287815486244</v>
      </c>
      <c r="S39" s="146" t="s">
        <v>425</v>
      </c>
      <c r="T39" s="156" t="str">
        <f t="shared" si="4"/>
        <v>Assalamualaikum wr. wb. Kepada Yth. Bapak/Ibu, Orang Tua/Wali Murid Ananda Alvaro Jastin Irawan. Kami selaku dari pihak Katering Sakinah dari Yayasan Salsabila Hidayatullah, Sumenep. Memberitahukan bahwa ananda Alvaro Jastin Irawan Kelas 3C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39" s="156"/>
      <c r="V39" s="156"/>
      <c r="W39" s="146" t="str">
        <f t="shared" si="6"/>
        <v>Assalamu'alaikum wr, wb. Pembayaran atas nama ananda Alvaro Jastin Irawan  3C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39" s="146"/>
    </row>
    <row r="40">
      <c r="A40" s="46">
        <v>34.0</v>
      </c>
      <c r="B40" s="46" t="s">
        <v>145</v>
      </c>
      <c r="C40" s="44" t="s">
        <v>139</v>
      </c>
      <c r="D40" s="47" t="s">
        <v>146</v>
      </c>
      <c r="E40" s="171" t="s">
        <v>426</v>
      </c>
      <c r="F40" s="165">
        <v>0.0</v>
      </c>
      <c r="G40" s="166" t="s">
        <v>20</v>
      </c>
      <c r="H40" s="165">
        <v>0.0</v>
      </c>
      <c r="I40" s="166" t="s">
        <v>20</v>
      </c>
      <c r="J40" s="165">
        <v>0.0</v>
      </c>
      <c r="K40" s="166" t="s">
        <v>20</v>
      </c>
      <c r="L40" s="167">
        <f>vlookup(B40,Oktober!$B$4:$AC$95,27,0)</f>
        <v>161500</v>
      </c>
      <c r="M40" s="166" t="s">
        <v>250</v>
      </c>
      <c r="N40" s="167">
        <f>vlookup(B40,November!$B$4:$U$93,19,0)</f>
        <v>93500</v>
      </c>
      <c r="O40" s="166"/>
      <c r="P40" s="168">
        <f t="shared" si="1"/>
        <v>161500</v>
      </c>
      <c r="Q40" s="166" t="s">
        <v>250</v>
      </c>
      <c r="R40" s="169" t="str">
        <f t="shared" si="2"/>
        <v>https://wa.me/6281252339846</v>
      </c>
      <c r="S40" s="146" t="s">
        <v>427</v>
      </c>
      <c r="T40" s="156" t="str">
        <f t="shared" si="4"/>
        <v>Assalamualaikum wr. wb. Kepada Yth. Bapak/Ibu, Orang Tua/Wali Murid Ananda Kailatis Samrah Arifani. Kami selaku dari pihak Katering Sakinah dari Yayasan Salsabila Hidayatullah, Sumenep. Memberitahukan bahwa ananda Kailatis Samrah Arifani Kelas 3C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0" s="156"/>
      <c r="V40" s="156"/>
      <c r="W40" s="146" t="str">
        <f t="shared" si="6"/>
        <v>Assalamu'alaikum wr, wb. Pembayaran atas nama ananda Kailatis Samrah Arifani  3C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40" s="146"/>
    </row>
    <row r="41">
      <c r="A41" s="46">
        <v>35.0</v>
      </c>
      <c r="B41" s="46" t="s">
        <v>147</v>
      </c>
      <c r="C41" s="44" t="s">
        <v>148</v>
      </c>
      <c r="D41" s="47" t="s">
        <v>149</v>
      </c>
      <c r="E41" s="171" t="s">
        <v>428</v>
      </c>
      <c r="F41" s="165">
        <v>0.0</v>
      </c>
      <c r="G41" s="166" t="s">
        <v>20</v>
      </c>
      <c r="H41" s="165">
        <v>0.0</v>
      </c>
      <c r="I41" s="166" t="s">
        <v>20</v>
      </c>
      <c r="J41" s="165">
        <v>0.0</v>
      </c>
      <c r="K41" s="166" t="s">
        <v>20</v>
      </c>
      <c r="L41" s="167">
        <f>vlookup(B41,Oktober!$B$4:$AC$95,27,0)</f>
        <v>161500</v>
      </c>
      <c r="M41" s="166" t="s">
        <v>250</v>
      </c>
      <c r="N41" s="167">
        <f>vlookup(B41,November!$B$4:$U$93,19,0)</f>
        <v>93500</v>
      </c>
      <c r="O41" s="166"/>
      <c r="P41" s="168">
        <f t="shared" si="1"/>
        <v>161500</v>
      </c>
      <c r="Q41" s="166" t="s">
        <v>250</v>
      </c>
      <c r="R41" s="169" t="str">
        <f t="shared" si="2"/>
        <v>https://wa.me/628175011053</v>
      </c>
      <c r="S41" s="146" t="s">
        <v>429</v>
      </c>
      <c r="T41" s="156" t="str">
        <f t="shared" si="4"/>
        <v>Assalamualaikum wr. wb. Kepada Yth. Bapak/Ibu, Orang Tua/Wali Murid Ananda Kamilia Dara Cantika. Kami selaku dari pihak Katering Sakinah dari Yayasan Salsabila Hidayatullah, Sumenep. Memberitahukan bahwa ananda Kamilia Dara Cantika Kelas 4A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1" s="156"/>
      <c r="V41" s="156"/>
      <c r="W41" s="146" t="str">
        <f t="shared" si="6"/>
        <v>Assalamu'alaikum wr, wb. Pembayaran atas nama ananda Kamilia Dara Cantika  4A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41" s="146"/>
    </row>
    <row r="42">
      <c r="A42" s="46">
        <v>36.0</v>
      </c>
      <c r="B42" s="46" t="s">
        <v>155</v>
      </c>
      <c r="C42" s="44" t="s">
        <v>156</v>
      </c>
      <c r="D42" s="47" t="s">
        <v>157</v>
      </c>
      <c r="E42" s="171" t="s">
        <v>430</v>
      </c>
      <c r="F42" s="165">
        <v>0.0</v>
      </c>
      <c r="G42" s="166" t="s">
        <v>20</v>
      </c>
      <c r="H42" s="165">
        <v>0.0</v>
      </c>
      <c r="I42" s="166" t="s">
        <v>20</v>
      </c>
      <c r="J42" s="165">
        <v>0.0</v>
      </c>
      <c r="K42" s="166" t="s">
        <v>20</v>
      </c>
      <c r="L42" s="167">
        <f>vlookup(B42,Oktober!$B$4:$AC$95,27,0)</f>
        <v>161500</v>
      </c>
      <c r="M42" s="166" t="s">
        <v>250</v>
      </c>
      <c r="N42" s="167">
        <f>vlookup(B42,November!$B$4:$U$93,19,0)</f>
        <v>93500</v>
      </c>
      <c r="O42" s="166"/>
      <c r="P42" s="168">
        <f t="shared" si="1"/>
        <v>161500</v>
      </c>
      <c r="Q42" s="166" t="s">
        <v>250</v>
      </c>
      <c r="R42" s="169" t="str">
        <f t="shared" si="2"/>
        <v>https://wa.me/6285258615447</v>
      </c>
      <c r="S42" s="146" t="s">
        <v>431</v>
      </c>
      <c r="T42" s="156" t="str">
        <f t="shared" si="4"/>
        <v>Assalamualaikum wr. wb. Kepada Yth. Bapak/Ibu, Orang Tua/Wali Murid Ananda Bahiyya Atiqa Faiha Dzulkarnain. Kami selaku dari pihak Katering Sakinah dari Yayasan Salsabila Hidayatullah, Sumenep. Memberitahukan bahwa ananda Bahiyya Atiqa Faiha Dzulkarnain Kelas 4B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2" s="156"/>
      <c r="V42" s="156"/>
      <c r="W42" s="146" t="str">
        <f t="shared" si="6"/>
        <v>Assalamu'alaikum wr, wb. Pembayaran atas nama ananda Bahiyya Atiqa Faiha Dzulkarnain  4B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42" s="146"/>
    </row>
    <row r="43">
      <c r="A43" s="46">
        <v>37.0</v>
      </c>
      <c r="B43" s="46" t="s">
        <v>160</v>
      </c>
      <c r="C43" s="44" t="s">
        <v>156</v>
      </c>
      <c r="D43" s="47" t="s">
        <v>161</v>
      </c>
      <c r="E43" s="171" t="s">
        <v>432</v>
      </c>
      <c r="F43" s="165">
        <v>0.0</v>
      </c>
      <c r="G43" s="166" t="s">
        <v>20</v>
      </c>
      <c r="H43" s="165">
        <v>0.0</v>
      </c>
      <c r="I43" s="166" t="s">
        <v>20</v>
      </c>
      <c r="J43" s="165">
        <v>0.0</v>
      </c>
      <c r="K43" s="166" t="s">
        <v>20</v>
      </c>
      <c r="L43" s="167">
        <f>vlookup(B43,Oktober!$B$4:$AC$95,27,0)</f>
        <v>161500</v>
      </c>
      <c r="M43" s="166" t="s">
        <v>250</v>
      </c>
      <c r="N43" s="167">
        <f>vlookup(B43,November!$B$4:$U$93,19,0)</f>
        <v>93500</v>
      </c>
      <c r="O43" s="166"/>
      <c r="P43" s="168">
        <f t="shared" si="1"/>
        <v>161500</v>
      </c>
      <c r="Q43" s="166" t="s">
        <v>250</v>
      </c>
      <c r="R43" s="169" t="str">
        <f t="shared" si="2"/>
        <v>https://wa.me/6285234955049</v>
      </c>
      <c r="S43" s="146" t="s">
        <v>433</v>
      </c>
      <c r="T43" s="156" t="str">
        <f t="shared" si="4"/>
        <v>Assalamualaikum wr. wb. Kepada Yth. Bapak/Ibu, Orang Tua/Wali Murid Ananda Kalila Rifda Agustina. Kami selaku dari pihak Katering Sakinah dari Yayasan Salsabila Hidayatullah, Sumenep. Memberitahukan bahwa ananda Kalila Rifda Agustina Kelas 4B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3" s="156"/>
      <c r="V43" s="156"/>
      <c r="W43" s="146" t="str">
        <f t="shared" si="6"/>
        <v>Assalamu'alaikum wr, wb. Pembayaran atas nama ananda Kalila Rifda Agustina  4B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43" s="146"/>
    </row>
    <row r="44">
      <c r="A44" s="46">
        <v>38.0</v>
      </c>
      <c r="B44" s="46" t="s">
        <v>162</v>
      </c>
      <c r="C44" s="44" t="s">
        <v>156</v>
      </c>
      <c r="D44" s="47" t="s">
        <v>305</v>
      </c>
      <c r="E44" s="171" t="s">
        <v>434</v>
      </c>
      <c r="F44" s="165">
        <v>0.0</v>
      </c>
      <c r="G44" s="166" t="s">
        <v>20</v>
      </c>
      <c r="H44" s="165">
        <v>0.0</v>
      </c>
      <c r="I44" s="166" t="s">
        <v>20</v>
      </c>
      <c r="J44" s="165">
        <v>0.0</v>
      </c>
      <c r="K44" s="166" t="s">
        <v>20</v>
      </c>
      <c r="L44" s="167">
        <f>vlookup(B44,Oktober!$B$4:$AC$95,27,0)</f>
        <v>161500</v>
      </c>
      <c r="M44" s="166" t="s">
        <v>250</v>
      </c>
      <c r="N44" s="167">
        <f>vlookup(B44,November!$B$4:$U$93,19,0)</f>
        <v>93500</v>
      </c>
      <c r="O44" s="166"/>
      <c r="P44" s="168">
        <f t="shared" si="1"/>
        <v>161500</v>
      </c>
      <c r="Q44" s="166" t="s">
        <v>250</v>
      </c>
      <c r="R44" s="169" t="str">
        <f t="shared" si="2"/>
        <v>https://wa.me/6282264037960</v>
      </c>
      <c r="S44" s="146" t="s">
        <v>435</v>
      </c>
      <c r="T44" s="156" t="str">
        <f t="shared" si="4"/>
        <v>Assalamualaikum wr. wb. Kepada Yth. Bapak/Ibu, Orang Tua/Wali Murid Ananda Unas Amirotun Adzka. Kami selaku dari pihak Katering Sakinah dari Yayasan Salsabila Hidayatullah, Sumenep. Memberitahukan bahwa ananda Unas Amirotun Adzka Kelas 4B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4" s="156"/>
      <c r="V44" s="156"/>
      <c r="W44" s="146" t="str">
        <f t="shared" si="6"/>
        <v>Assalamu'alaikum wr, wb. Pembayaran atas nama ananda Unas Amirotun Adzka  4B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44" s="146"/>
    </row>
    <row r="45">
      <c r="A45" s="46">
        <v>39.0</v>
      </c>
      <c r="B45" s="46" t="s">
        <v>164</v>
      </c>
      <c r="C45" s="172" t="s">
        <v>156</v>
      </c>
      <c r="D45" s="47" t="s">
        <v>436</v>
      </c>
      <c r="E45" s="171" t="s">
        <v>437</v>
      </c>
      <c r="F45" s="165">
        <v>0.0</v>
      </c>
      <c r="G45" s="166" t="s">
        <v>20</v>
      </c>
      <c r="H45" s="165">
        <v>0.0</v>
      </c>
      <c r="I45" s="166" t="s">
        <v>20</v>
      </c>
      <c r="J45" s="165">
        <v>0.0</v>
      </c>
      <c r="K45" s="166" t="s">
        <v>20</v>
      </c>
      <c r="L45" s="167">
        <f>vlookup(B45,Oktober!$B$4:$AC$95,27,0)</f>
        <v>161500</v>
      </c>
      <c r="M45" s="166" t="s">
        <v>250</v>
      </c>
      <c r="N45" s="167">
        <f>vlookup(B45,November!$B$4:$U$93,19,0)</f>
        <v>93500</v>
      </c>
      <c r="O45" s="166"/>
      <c r="P45" s="168">
        <f t="shared" si="1"/>
        <v>161500</v>
      </c>
      <c r="Q45" s="166" t="s">
        <v>250</v>
      </c>
      <c r="R45" s="169" t="str">
        <f t="shared" si="2"/>
        <v>https://wa.me/6282337005777</v>
      </c>
      <c r="S45" s="146" t="s">
        <v>438</v>
      </c>
      <c r="T45" s="156" t="str">
        <f t="shared" si="4"/>
        <v>Assalamualaikum wr. wb. Kepada Yth. Bapak/Ibu, Orang Tua/Wali Murid Ananda Rifqoh Fathrain Vanisha I. Kami selaku dari pihak Katering Sakinah dari Yayasan Salsabila Hidayatullah, Sumenep. Memberitahukan bahwa ananda Rifqoh Fathrain Vanisha I Kelas 4B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5" s="156"/>
      <c r="V45" s="156"/>
      <c r="W45" s="146" t="str">
        <f t="shared" si="6"/>
        <v>Assalamu'alaikum wr, wb. Pembayaran atas nama ananda Rifqoh Fathrain Vanisha I  4B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45" s="146"/>
      <c r="Y45" s="146"/>
    </row>
    <row r="46">
      <c r="A46" s="46">
        <v>40.0</v>
      </c>
      <c r="B46" s="46" t="s">
        <v>257</v>
      </c>
      <c r="C46" s="44" t="s">
        <v>156</v>
      </c>
      <c r="D46" s="47" t="s">
        <v>439</v>
      </c>
      <c r="E46" s="173" t="s">
        <v>361</v>
      </c>
      <c r="F46" s="165" t="s">
        <v>346</v>
      </c>
      <c r="G46" s="166" t="s">
        <v>346</v>
      </c>
      <c r="H46" s="165" t="s">
        <v>346</v>
      </c>
      <c r="I46" s="166" t="s">
        <v>346</v>
      </c>
      <c r="J46" s="165">
        <v>0.0</v>
      </c>
      <c r="K46" s="166" t="s">
        <v>20</v>
      </c>
      <c r="L46" s="167">
        <f>vlookup(B46,Oktober!$B$4:$AC$95,27,0)</f>
        <v>161500</v>
      </c>
      <c r="M46" s="166" t="s">
        <v>250</v>
      </c>
      <c r="N46" s="167">
        <f>vlookup(B46,November!$B$4:$U$93,19,0)</f>
        <v>93500</v>
      </c>
      <c r="O46" s="166"/>
      <c r="P46" s="168">
        <f t="shared" si="1"/>
        <v>161500</v>
      </c>
      <c r="Q46" s="166" t="s">
        <v>250</v>
      </c>
      <c r="R46" s="169" t="str">
        <f t="shared" si="2"/>
        <v>https://wa.me/6283853300785</v>
      </c>
      <c r="S46" s="146" t="s">
        <v>362</v>
      </c>
      <c r="T46" s="156" t="str">
        <f t="shared" si="4"/>
        <v>Assalamualaikum wr. wb. Kepada Yth. Bapak/Ibu, Orang Tua/Wali Murid Ananda Aira Putri Azzahra. Kami selaku dari pihak Katering Sakinah dari Yayasan Salsabila Hidayatullah, Sumenep. Memberitahukan bahwa ananda Aira Putri Azzahra Kelas 4B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6" s="156"/>
      <c r="V46" s="156"/>
      <c r="W46" s="146" t="str">
        <f t="shared" si="6"/>
        <v>Assalamu'alaikum wr, wb. Pembayaran atas nama ananda Aira Putri Azzahra  4B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46" s="146"/>
    </row>
    <row r="47">
      <c r="A47" s="46">
        <v>41.0</v>
      </c>
      <c r="B47" s="46" t="s">
        <v>170</v>
      </c>
      <c r="C47" s="44" t="s">
        <v>171</v>
      </c>
      <c r="D47" s="47" t="s">
        <v>172</v>
      </c>
      <c r="E47" s="171" t="s">
        <v>440</v>
      </c>
      <c r="F47" s="165">
        <v>0.0</v>
      </c>
      <c r="G47" s="166" t="s">
        <v>20</v>
      </c>
      <c r="H47" s="165">
        <v>0.0</v>
      </c>
      <c r="I47" s="166" t="s">
        <v>20</v>
      </c>
      <c r="J47" s="165">
        <v>0.0</v>
      </c>
      <c r="K47" s="166" t="s">
        <v>20</v>
      </c>
      <c r="L47" s="167">
        <f>vlookup(B47,Oktober!$B$4:$AC$95,27,0)</f>
        <v>161500</v>
      </c>
      <c r="M47" s="166" t="s">
        <v>250</v>
      </c>
      <c r="N47" s="167">
        <f>vlookup(B47,November!$B$4:$U$93,19,0)</f>
        <v>93500</v>
      </c>
      <c r="O47" s="166"/>
      <c r="P47" s="168">
        <f t="shared" si="1"/>
        <v>161500</v>
      </c>
      <c r="Q47" s="166" t="s">
        <v>250</v>
      </c>
      <c r="R47" s="169" t="str">
        <f t="shared" si="2"/>
        <v>https://wa.me/6281333213905</v>
      </c>
      <c r="S47" s="146" t="s">
        <v>441</v>
      </c>
      <c r="T47" s="156" t="str">
        <f t="shared" si="4"/>
        <v>Assalamualaikum wr. wb. Kepada Yth. Bapak/Ibu, Orang Tua/Wali Murid Ananda Moh Azril Azdani. Kami selaku dari pihak Katering Sakinah dari Yayasan Salsabila Hidayatullah, Sumenep. Memberitahukan bahwa ananda Moh Azril Azdani Kelas 4C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7" s="156"/>
      <c r="V47" s="156"/>
      <c r="W47" s="146" t="str">
        <f t="shared" si="6"/>
        <v>Assalamu'alaikum wr, wb. Pembayaran atas nama ananda Moh Azril Azdani  4C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47" s="146"/>
    </row>
    <row r="48">
      <c r="A48" s="46">
        <v>42.0</v>
      </c>
      <c r="B48" s="46" t="s">
        <v>177</v>
      </c>
      <c r="C48" s="44" t="s">
        <v>171</v>
      </c>
      <c r="D48" s="47" t="s">
        <v>178</v>
      </c>
      <c r="E48" s="171" t="s">
        <v>442</v>
      </c>
      <c r="F48" s="165">
        <v>0.0</v>
      </c>
      <c r="G48" s="166" t="s">
        <v>20</v>
      </c>
      <c r="H48" s="165">
        <v>0.0</v>
      </c>
      <c r="I48" s="166" t="s">
        <v>20</v>
      </c>
      <c r="J48" s="165">
        <v>0.0</v>
      </c>
      <c r="K48" s="166" t="s">
        <v>20</v>
      </c>
      <c r="L48" s="167">
        <f>vlookup(B48,Oktober!$B$4:$AC$95,27,0)</f>
        <v>144500</v>
      </c>
      <c r="M48" s="166" t="s">
        <v>250</v>
      </c>
      <c r="N48" s="167">
        <f>vlookup(B48,November!$B$4:$U$93,19,0)</f>
        <v>68000</v>
      </c>
      <c r="O48" s="166"/>
      <c r="P48" s="168">
        <f t="shared" si="1"/>
        <v>144500</v>
      </c>
      <c r="Q48" s="166" t="s">
        <v>250</v>
      </c>
      <c r="R48" s="169" t="str">
        <f t="shared" si="2"/>
        <v>https://wa.me/6287850244142</v>
      </c>
      <c r="S48" s="146" t="s">
        <v>443</v>
      </c>
      <c r="T48" s="156" t="str">
        <f t="shared" si="4"/>
        <v>Assalamualaikum wr. wb. Kepada Yth. Bapak/Ibu, Orang Tua/Wali Murid Ananda Iqbal Bustanul Ulum. Kami selaku dari pihak Katering Sakinah dari Yayasan Salsabila Hidayatullah, Sumenep. Memberitahukan bahwa ananda Iqbal Bustanul Ulum Kelas 4C memiliki tagihan katering di bulan Oktober sebesar 144500 dan bulan November sebesar  68000 total tagihan ananda di bulan *oktober* adalah*144500*.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8" s="156"/>
      <c r="V48" s="156"/>
      <c r="W48" s="146" t="str">
        <f t="shared" si="6"/>
        <v>Assalamu'alaikum wr, wb. Pembayaran atas nama ananda Iqbal Bustanul Ulum  4C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48" s="146"/>
    </row>
    <row r="49">
      <c r="A49" s="46">
        <v>43.0</v>
      </c>
      <c r="B49" s="46" t="s">
        <v>179</v>
      </c>
      <c r="C49" s="172" t="s">
        <v>171</v>
      </c>
      <c r="D49" s="47" t="s">
        <v>180</v>
      </c>
      <c r="E49" s="171" t="s">
        <v>444</v>
      </c>
      <c r="F49" s="165">
        <v>0.0</v>
      </c>
      <c r="G49" s="166" t="s">
        <v>20</v>
      </c>
      <c r="H49" s="165">
        <v>0.0</v>
      </c>
      <c r="I49" s="166" t="s">
        <v>20</v>
      </c>
      <c r="J49" s="165">
        <v>0.0</v>
      </c>
      <c r="K49" s="166" t="s">
        <v>20</v>
      </c>
      <c r="L49" s="167">
        <f>vlookup(B49,Oktober!$B$4:$AC$95,27,0)</f>
        <v>161500</v>
      </c>
      <c r="M49" s="166" t="s">
        <v>250</v>
      </c>
      <c r="N49" s="167">
        <f>vlookup(B49,November!$B$4:$U$93,19,0)</f>
        <v>93500</v>
      </c>
      <c r="O49" s="166"/>
      <c r="P49" s="168">
        <f t="shared" si="1"/>
        <v>161500</v>
      </c>
      <c r="Q49" s="166" t="s">
        <v>250</v>
      </c>
      <c r="R49" s="169" t="str">
        <f t="shared" si="2"/>
        <v>https://wa.me/6285336109015</v>
      </c>
      <c r="S49" s="146" t="s">
        <v>445</v>
      </c>
      <c r="T49" s="156" t="str">
        <f t="shared" si="4"/>
        <v>Assalamualaikum wr. wb. Kepada Yth. Bapak/Ibu, Orang Tua/Wali Murid Ananda Moh Sauqi Hidayatullah. Kami selaku dari pihak Katering Sakinah dari Yayasan Salsabila Hidayatullah, Sumenep. Memberitahukan bahwa ananda Moh Sauqi Hidayatullah Kelas 4C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49" s="156"/>
      <c r="V49" s="156"/>
      <c r="W49" s="146"/>
      <c r="X49" s="146" t="str">
        <f>CONCATENATE($AB$1," ",D49,"."," ",$AB$26,D49," ",$C$3," ",C49," ",$AB$27," ",$AB$33,"*",P49,"*","."," ",$AB$28,$AB$29,"*",P49,"*"," ",#REF!,"*",sum(P49+42500),"*","."," ",$AB$31," ",$AB$10," ",$AB$11," ",$AB$13)</f>
        <v>#REF!</v>
      </c>
      <c r="Y49" s="146"/>
    </row>
    <row r="50">
      <c r="A50" s="46">
        <v>44.0</v>
      </c>
      <c r="B50" s="46" t="s">
        <v>181</v>
      </c>
      <c r="C50" s="44" t="s">
        <v>171</v>
      </c>
      <c r="D50" s="47" t="s">
        <v>259</v>
      </c>
      <c r="E50" s="171" t="s">
        <v>402</v>
      </c>
      <c r="F50" s="165">
        <v>0.0</v>
      </c>
      <c r="G50" s="166" t="s">
        <v>20</v>
      </c>
      <c r="H50" s="165">
        <v>0.0</v>
      </c>
      <c r="I50" s="166" t="s">
        <v>20</v>
      </c>
      <c r="J50" s="165">
        <v>0.0</v>
      </c>
      <c r="K50" s="166" t="s">
        <v>20</v>
      </c>
      <c r="L50" s="167">
        <f>vlookup(B50,Oktober!$B$4:$AC$95,27,0)</f>
        <v>161500</v>
      </c>
      <c r="M50" s="166" t="s">
        <v>250</v>
      </c>
      <c r="N50" s="167">
        <f>vlookup(B50,November!$B$4:$U$93,19,0)</f>
        <v>93500</v>
      </c>
      <c r="O50" s="166"/>
      <c r="P50" s="168">
        <f t="shared" si="1"/>
        <v>161500</v>
      </c>
      <c r="Q50" s="166" t="s">
        <v>250</v>
      </c>
      <c r="R50" s="169" t="str">
        <f t="shared" si="2"/>
        <v>https://wa.me/6282141777796</v>
      </c>
      <c r="S50" s="146" t="s">
        <v>403</v>
      </c>
      <c r="T50" s="156" t="str">
        <f t="shared" si="4"/>
        <v>Assalamualaikum wr. wb. Kepada Yth. Bapak/Ibu, Orang Tua/Wali Murid Ananda Muhammad Bagas Teguh Prawira. Kami selaku dari pihak Katering Sakinah dari Yayasan Salsabila Hidayatullah, Sumenep. Memberitahukan bahwa ananda Muhammad Bagas Teguh Prawira Kelas 4C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0" s="156"/>
      <c r="V50" s="146"/>
      <c r="W50" s="146" t="str">
        <f t="shared" ref="W50:W51" si="7">CONCATENATE($AB$17,D50," ",$C$3," ",C50," ",$AB$19," ",$AB$20," ",$AB$21)</f>
        <v>Assalamu'alaikum wr, wb. Pembayaran atas nama ananda Muhammad Bagas Teguh Prawira  4C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50" s="146"/>
    </row>
    <row r="51">
      <c r="A51" s="46">
        <v>45.0</v>
      </c>
      <c r="B51" s="46" t="s">
        <v>183</v>
      </c>
      <c r="C51" s="44" t="s">
        <v>171</v>
      </c>
      <c r="D51" s="47" t="s">
        <v>184</v>
      </c>
      <c r="E51" s="171" t="s">
        <v>371</v>
      </c>
      <c r="F51" s="165">
        <v>0.0</v>
      </c>
      <c r="G51" s="166" t="s">
        <v>20</v>
      </c>
      <c r="H51" s="165">
        <v>0.0</v>
      </c>
      <c r="I51" s="166" t="s">
        <v>20</v>
      </c>
      <c r="J51" s="165">
        <v>0.0</v>
      </c>
      <c r="K51" s="166" t="s">
        <v>20</v>
      </c>
      <c r="L51" s="167">
        <f>vlookup(B51,Oktober!$B$4:$AC$95,27,0)</f>
        <v>161500</v>
      </c>
      <c r="M51" s="166" t="s">
        <v>250</v>
      </c>
      <c r="N51" s="167">
        <f>vlookup(B51,November!$B$4:$U$93,19,0)</f>
        <v>93500</v>
      </c>
      <c r="O51" s="166"/>
      <c r="P51" s="168">
        <f t="shared" si="1"/>
        <v>161500</v>
      </c>
      <c r="Q51" s="166" t="s">
        <v>250</v>
      </c>
      <c r="R51" s="169" t="str">
        <f t="shared" si="2"/>
        <v>https://wa.me/6281216335335</v>
      </c>
      <c r="S51" s="146" t="s">
        <v>372</v>
      </c>
      <c r="T51" s="156" t="str">
        <f t="shared" si="4"/>
        <v>Assalamualaikum wr. wb. Kepada Yth. Bapak/Ibu, Orang Tua/Wali Murid Ananda Kevin Kayfani Ramzi. Kami selaku dari pihak Katering Sakinah dari Yayasan Salsabila Hidayatullah, Sumenep. Memberitahukan bahwa ananda Kevin Kayfani Ramzi Kelas 4C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1" s="156"/>
      <c r="V51" s="156"/>
      <c r="W51" s="146" t="str">
        <f t="shared" si="7"/>
        <v>Assalamu'alaikum wr, wb. Pembayaran atas nama ananda Kevin Kayfani Ramzi  4C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51" s="146"/>
    </row>
    <row r="52">
      <c r="A52" s="46">
        <v>46.0</v>
      </c>
      <c r="B52" s="46" t="s">
        <v>185</v>
      </c>
      <c r="C52" s="172" t="s">
        <v>171</v>
      </c>
      <c r="D52" s="47" t="s">
        <v>446</v>
      </c>
      <c r="E52" s="171" t="s">
        <v>447</v>
      </c>
      <c r="F52" s="165">
        <v>0.0</v>
      </c>
      <c r="G52" s="166" t="s">
        <v>20</v>
      </c>
      <c r="H52" s="165">
        <v>0.0</v>
      </c>
      <c r="I52" s="166" t="s">
        <v>20</v>
      </c>
      <c r="J52" s="165">
        <v>0.0</v>
      </c>
      <c r="K52" s="166" t="s">
        <v>20</v>
      </c>
      <c r="L52" s="167">
        <f>vlookup(B52,Oktober!$B$4:$AC$95,27,0)</f>
        <v>161500</v>
      </c>
      <c r="M52" s="166" t="s">
        <v>250</v>
      </c>
      <c r="N52" s="167">
        <f>vlookup(B52,November!$B$4:$U$93,19,0)</f>
        <v>93500</v>
      </c>
      <c r="O52" s="166"/>
      <c r="P52" s="168">
        <f t="shared" si="1"/>
        <v>161500</v>
      </c>
      <c r="Q52" s="166" t="s">
        <v>250</v>
      </c>
      <c r="R52" s="169" t="str">
        <f t="shared" si="2"/>
        <v>https://wa.me/6282132066220</v>
      </c>
      <c r="S52" s="146" t="s">
        <v>448</v>
      </c>
      <c r="T52" s="156" t="str">
        <f t="shared" si="4"/>
        <v>Assalamualaikum wr. wb. Kepada Yth. Bapak/Ibu, Orang Tua/Wali Murid Ananda Moh. Abdurrahman Kafabi. Kami selaku dari pihak Katering Sakinah dari Yayasan Salsabila Hidayatullah, Sumenep. Memberitahukan bahwa ananda Moh. Abdurrahman Kafabi Kelas 4C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2" s="156"/>
      <c r="V52" s="156" t="str">
        <f>CONCATENATE($AB$1," ",D52,,"."," ",$AB$15," ",D52," ",$C$3," ",C52," ",$AB$4," ",$F$4," ",F52," ",$AB$6," ",$H$4," ",H52," ",$AB$6," ",$J$4," ",J52," ",$AB$7," ","*",P52,"*",".",$AB$9," ",$AB$10," ",$AB$11," ",$AB$12," ",$AB$13)</f>
        <v>Assalamualaikum wr. wb. Kepada Yth. Bapak/Ibu, Orang Tua/Wali Murid Ananda  Moh. Abdurrahman Kafabi. Mengingatkan kembali bahwa ananda Moh. Abdurrahman Kafabi  4C memiliki tagihan katering di bulan  Juli 0 dan bulan Agustus 0 dan bulan September 0 total tagihan ananda di bulan *oktober* adalah *161500*.Mohon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W52" s="146"/>
      <c r="X52" s="146" t="str">
        <f>CONCATENATE($AB$1," ",D52,"."," ",$AB$26,D52," ",$C$3," ",C52," ",$AB$27," ",$AB$33,"*",P52,"*","."," ",$AB$28,$AB$29,"*",P52,"*"," ",#REF!,"*",sum(P52+42500),"*","."," ",$AB$31," ",$AB$10," ",$AB$11," ",$AB$13)</f>
        <v>#REF!</v>
      </c>
      <c r="Y52" s="146"/>
    </row>
    <row r="53">
      <c r="A53" s="46">
        <v>47.0</v>
      </c>
      <c r="B53" s="46" t="s">
        <v>187</v>
      </c>
      <c r="C53" s="44" t="s">
        <v>171</v>
      </c>
      <c r="D53" s="47" t="s">
        <v>188</v>
      </c>
      <c r="E53" s="171" t="s">
        <v>449</v>
      </c>
      <c r="F53" s="165">
        <v>0.0</v>
      </c>
      <c r="G53" s="166" t="s">
        <v>20</v>
      </c>
      <c r="H53" s="165">
        <v>0.0</v>
      </c>
      <c r="I53" s="166" t="s">
        <v>20</v>
      </c>
      <c r="J53" s="165">
        <v>0.0</v>
      </c>
      <c r="K53" s="166" t="s">
        <v>20</v>
      </c>
      <c r="L53" s="167">
        <f>vlookup(B53,Oktober!$B$4:$AC$95,27,0)</f>
        <v>161500</v>
      </c>
      <c r="M53" s="166" t="s">
        <v>250</v>
      </c>
      <c r="N53" s="167">
        <f>vlookup(B53,November!$B$4:$U$93,19,0)</f>
        <v>93500</v>
      </c>
      <c r="O53" s="166"/>
      <c r="P53" s="168">
        <f t="shared" si="1"/>
        <v>161500</v>
      </c>
      <c r="Q53" s="166" t="s">
        <v>250</v>
      </c>
      <c r="R53" s="169" t="str">
        <f t="shared" si="2"/>
        <v>https://wa.me/6281334553776</v>
      </c>
      <c r="S53" s="146" t="s">
        <v>450</v>
      </c>
      <c r="T53" s="156" t="str">
        <f t="shared" si="4"/>
        <v>Assalamualaikum wr. wb. Kepada Yth. Bapak/Ibu, Orang Tua/Wali Murid Ananda Moh Zidney. Kami selaku dari pihak Katering Sakinah dari Yayasan Salsabila Hidayatullah, Sumenep. Memberitahukan bahwa ananda Moh Zidney Kelas 4C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3" s="156"/>
      <c r="V53" s="156"/>
      <c r="W53" s="146" t="str">
        <f>CONCATENATE($AB$17,D53," ",$C$3," ",C53," ",$AB$19," ",$AB$20," ",$AB$21)</f>
        <v>Assalamu'alaikum wr, wb. Pembayaran atas nama ananda Moh Zidney  4C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53" s="146"/>
    </row>
    <row r="54">
      <c r="A54" s="46">
        <v>48.0</v>
      </c>
      <c r="B54" s="46" t="s">
        <v>189</v>
      </c>
      <c r="C54" s="44" t="s">
        <v>171</v>
      </c>
      <c r="D54" s="47" t="s">
        <v>190</v>
      </c>
      <c r="E54" s="171" t="s">
        <v>451</v>
      </c>
      <c r="F54" s="165">
        <v>0.0</v>
      </c>
      <c r="G54" s="166" t="s">
        <v>346</v>
      </c>
      <c r="H54" s="165">
        <v>0.0</v>
      </c>
      <c r="I54" s="166" t="s">
        <v>20</v>
      </c>
      <c r="J54" s="165">
        <v>0.0</v>
      </c>
      <c r="K54" s="166" t="s">
        <v>20</v>
      </c>
      <c r="L54" s="167">
        <f>vlookup(B54,Oktober!$B$4:$AC$95,27,0)</f>
        <v>161500</v>
      </c>
      <c r="M54" s="166" t="s">
        <v>250</v>
      </c>
      <c r="N54" s="167">
        <f>vlookup(B54,November!$B$4:$U$93,19,0)</f>
        <v>93500</v>
      </c>
      <c r="O54" s="166"/>
      <c r="P54" s="168">
        <f t="shared" si="1"/>
        <v>161500</v>
      </c>
      <c r="Q54" s="166" t="s">
        <v>250</v>
      </c>
      <c r="R54" s="169" t="str">
        <f t="shared" si="2"/>
        <v>https://wa.me/6282302279374</v>
      </c>
      <c r="S54" s="146" t="s">
        <v>452</v>
      </c>
      <c r="T54" s="156" t="str">
        <f t="shared" si="4"/>
        <v>Assalamualaikum wr. wb. Kepada Yth. Bapak/Ibu, Orang Tua/Wali Murid Ananda Alfian Fachry Wachyudi. Kami selaku dari pihak Katering Sakinah dari Yayasan Salsabila Hidayatullah, Sumenep. Memberitahukan bahwa ananda Alfian Fachry Wachyudi Kelas 4C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4" s="156"/>
      <c r="V54" s="156" t="str">
        <f>CONCATENATE($AB$1," ",D54,,"."," ",$AB$15," ",D54," ",$C$3," ",C54," ",$AB$4," ",$F$4," ",F54," ",$AB$6," ",$H$4," ",H54," ",$AB$6," ",$J$4," ",J54," ",$AB$7," ","*",P54,"*",".",$AB$9," ",$AB$10," ",$AB$11," ",$AB$12," ",$AB$13)</f>
        <v>Assalamualaikum wr. wb. Kepada Yth. Bapak/Ibu, Orang Tua/Wali Murid Ananda  Alfian Fachry Wachyudi. Mengingatkan kembali bahwa ananda Alfian Fachry Wachyudi  4C memiliki tagihan katering di bulan  Juli 0 dan bulan Agustus 0 dan bulan September 0 total tagihan ananda di bulan *oktober* adalah *161500*.Mohon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W54" s="156" t="s">
        <v>453</v>
      </c>
      <c r="Y54" s="146"/>
    </row>
    <row r="55">
      <c r="A55" s="46">
        <v>49.0</v>
      </c>
      <c r="B55" s="46" t="s">
        <v>191</v>
      </c>
      <c r="C55" s="44" t="s">
        <v>192</v>
      </c>
      <c r="D55" s="47" t="s">
        <v>454</v>
      </c>
      <c r="E55" s="180" t="s">
        <v>455</v>
      </c>
      <c r="F55" s="165">
        <v>0.0</v>
      </c>
      <c r="G55" s="166" t="s">
        <v>20</v>
      </c>
      <c r="H55" s="165">
        <v>0.0</v>
      </c>
      <c r="I55" s="166" t="s">
        <v>20</v>
      </c>
      <c r="J55" s="165">
        <v>0.0</v>
      </c>
      <c r="K55" s="166" t="s">
        <v>20</v>
      </c>
      <c r="L55" s="167">
        <f>vlookup(B55,Oktober!$B$4:$AC$95,27,0)</f>
        <v>161500</v>
      </c>
      <c r="M55" s="166" t="s">
        <v>250</v>
      </c>
      <c r="N55" s="167">
        <f>vlookup(B55,November!$B$4:$U$93,19,0)</f>
        <v>93500</v>
      </c>
      <c r="O55" s="166"/>
      <c r="P55" s="168">
        <f t="shared" si="1"/>
        <v>161500</v>
      </c>
      <c r="Q55" s="166" t="s">
        <v>250</v>
      </c>
      <c r="R55" s="169" t="str">
        <f t="shared" si="2"/>
        <v>https://wa.me/6281703041010</v>
      </c>
      <c r="S55" s="146" t="s">
        <v>456</v>
      </c>
      <c r="T55" s="156" t="str">
        <f t="shared" si="4"/>
        <v>Assalamualaikum wr. wb. Kepada Yth. Bapak/Ibu, Orang Tua/Wali Murid Ananda Aditya Naufal Firdyansyah. Kami selaku dari pihak Katering Sakinah dari Yayasan Salsabila Hidayatullah, Sumenep. Memberitahukan bahwa ananda Aditya Naufal Firdyansyah Kelas 5A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5" s="156"/>
      <c r="V55" s="156"/>
      <c r="W55" s="146" t="str">
        <f t="shared" ref="W55:W67" si="8">CONCATENATE($AB$17,D55," ",$C$3," ",C55," ",$AB$19," ",$AB$20," ",$AB$21)</f>
        <v>Assalamu'alaikum wr, wb. Pembayaran atas nama ananda Aditya Naufal Firdyansyah  5A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55" s="146"/>
    </row>
    <row r="56">
      <c r="A56" s="46">
        <v>50.0</v>
      </c>
      <c r="B56" s="46" t="s">
        <v>196</v>
      </c>
      <c r="C56" s="44" t="s">
        <v>192</v>
      </c>
      <c r="D56" s="47" t="s">
        <v>309</v>
      </c>
      <c r="E56" s="180" t="s">
        <v>457</v>
      </c>
      <c r="F56" s="165">
        <v>0.0</v>
      </c>
      <c r="G56" s="166" t="s">
        <v>20</v>
      </c>
      <c r="H56" s="165">
        <v>0.0</v>
      </c>
      <c r="I56" s="166" t="s">
        <v>20</v>
      </c>
      <c r="J56" s="165">
        <v>0.0</v>
      </c>
      <c r="K56" s="166" t="s">
        <v>20</v>
      </c>
      <c r="L56" s="167">
        <f>vlookup(B56,Oktober!$B$4:$AC$95,27,0)</f>
        <v>161500</v>
      </c>
      <c r="M56" s="166" t="s">
        <v>250</v>
      </c>
      <c r="N56" s="167">
        <f>vlookup(B56,November!$B$4:$U$93,19,0)</f>
        <v>93500</v>
      </c>
      <c r="O56" s="166"/>
      <c r="P56" s="168">
        <f t="shared" si="1"/>
        <v>161500</v>
      </c>
      <c r="Q56" s="166" t="s">
        <v>250</v>
      </c>
      <c r="R56" s="169" t="str">
        <f t="shared" si="2"/>
        <v>https://wa.me/6285334916251</v>
      </c>
      <c r="S56" s="146" t="s">
        <v>458</v>
      </c>
      <c r="T56" s="156" t="str">
        <f t="shared" si="4"/>
        <v>Assalamualaikum wr. wb. Kepada Yth. Bapak/Ibu, Orang Tua/Wali Murid Ananda M. Tsaqif A. G. Kami selaku dari pihak Katering Sakinah dari Yayasan Salsabila Hidayatullah, Sumenep. Memberitahukan bahwa ananda M. Tsaqif A. G Kelas 5A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6" s="156"/>
      <c r="W56" s="146" t="str">
        <f t="shared" si="8"/>
        <v>Assalamu'alaikum wr, wb. Pembayaran atas nama ananda M. Tsaqif A. G  5A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56" s="146"/>
    </row>
    <row r="57">
      <c r="A57" s="46">
        <v>51.0</v>
      </c>
      <c r="B57" s="46" t="s">
        <v>200</v>
      </c>
      <c r="C57" s="44" t="s">
        <v>201</v>
      </c>
      <c r="D57" s="47" t="s">
        <v>202</v>
      </c>
      <c r="E57" s="171" t="s">
        <v>349</v>
      </c>
      <c r="F57" s="165">
        <v>0.0</v>
      </c>
      <c r="G57" s="166" t="s">
        <v>20</v>
      </c>
      <c r="H57" s="165">
        <v>0.0</v>
      </c>
      <c r="I57" s="166" t="s">
        <v>20</v>
      </c>
      <c r="J57" s="165">
        <v>0.0</v>
      </c>
      <c r="K57" s="166" t="s">
        <v>20</v>
      </c>
      <c r="L57" s="167">
        <f>vlookup(B57,Oktober!$B$4:$AC$95,27,0)</f>
        <v>161500</v>
      </c>
      <c r="M57" s="166" t="s">
        <v>250</v>
      </c>
      <c r="N57" s="167">
        <f>vlookup(B57,November!$B$4:$U$93,19,0)</f>
        <v>93500</v>
      </c>
      <c r="O57" s="166"/>
      <c r="P57" s="168">
        <f t="shared" si="1"/>
        <v>161500</v>
      </c>
      <c r="Q57" s="166" t="s">
        <v>250</v>
      </c>
      <c r="R57" s="169" t="str">
        <f t="shared" si="2"/>
        <v>https://wa.me/6285257098585</v>
      </c>
      <c r="S57" s="146" t="s">
        <v>350</v>
      </c>
      <c r="T57" s="156" t="str">
        <f t="shared" si="4"/>
        <v>Assalamualaikum wr. wb. Kepada Yth. Bapak/Ibu, Orang Tua/Wali Murid Ananda Dzaky Alzham Shiddiqy. Kami selaku dari pihak Katering Sakinah dari Yayasan Salsabila Hidayatullah, Sumenep. Memberitahukan bahwa ananda Dzaky Alzham Shiddiqy Kelas 5B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7" s="156"/>
      <c r="V57" s="156"/>
      <c r="W57" s="146" t="str">
        <f t="shared" si="8"/>
        <v>Assalamu'alaikum wr, wb. Pembayaran atas nama ananda Dzaky Alzham Shiddiqy  5B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57" s="146"/>
    </row>
    <row r="58">
      <c r="A58" s="46">
        <v>52.0</v>
      </c>
      <c r="B58" s="46" t="s">
        <v>203</v>
      </c>
      <c r="C58" s="44" t="s">
        <v>201</v>
      </c>
      <c r="D58" s="47" t="s">
        <v>204</v>
      </c>
      <c r="E58" s="171" t="s">
        <v>459</v>
      </c>
      <c r="F58" s="165">
        <v>0.0</v>
      </c>
      <c r="G58" s="166" t="s">
        <v>20</v>
      </c>
      <c r="H58" s="165">
        <v>0.0</v>
      </c>
      <c r="I58" s="166" t="s">
        <v>20</v>
      </c>
      <c r="J58" s="165">
        <v>0.0</v>
      </c>
      <c r="K58" s="166" t="s">
        <v>20</v>
      </c>
      <c r="L58" s="167">
        <f>vlookup(B58,Oktober!$B$4:$AC$95,27,0)</f>
        <v>161500</v>
      </c>
      <c r="M58" s="166" t="s">
        <v>250</v>
      </c>
      <c r="N58" s="167">
        <f>vlookup(B58,November!$B$4:$U$93,19,0)</f>
        <v>93500</v>
      </c>
      <c r="O58" s="166"/>
      <c r="P58" s="168">
        <f t="shared" si="1"/>
        <v>161500</v>
      </c>
      <c r="Q58" s="166" t="s">
        <v>250</v>
      </c>
      <c r="R58" s="169" t="str">
        <f t="shared" si="2"/>
        <v>https://wa.me/6287850116405</v>
      </c>
      <c r="S58" s="146" t="s">
        <v>460</v>
      </c>
      <c r="T58" s="156" t="str">
        <f t="shared" si="4"/>
        <v>Assalamualaikum wr. wb. Kepada Yth. Bapak/Ibu, Orang Tua/Wali Murid Ananda Aqila Yuanita Behtiar. Kami selaku dari pihak Katering Sakinah dari Yayasan Salsabila Hidayatullah, Sumenep. Memberitahukan bahwa ananda Aqila Yuanita Behtiar Kelas 5B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8" s="156"/>
      <c r="V58" s="156"/>
      <c r="W58" s="146" t="str">
        <f t="shared" si="8"/>
        <v>Assalamu'alaikum wr, wb. Pembayaran atas nama ananda Aqila Yuanita Behtiar  5B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58" s="146"/>
    </row>
    <row r="59">
      <c r="A59" s="46">
        <v>53.0</v>
      </c>
      <c r="B59" s="46" t="s">
        <v>214</v>
      </c>
      <c r="C59" s="44" t="s">
        <v>215</v>
      </c>
      <c r="D59" s="47" t="s">
        <v>216</v>
      </c>
      <c r="E59" s="171" t="s">
        <v>461</v>
      </c>
      <c r="F59" s="165">
        <v>0.0</v>
      </c>
      <c r="G59" s="166" t="s">
        <v>20</v>
      </c>
      <c r="H59" s="165">
        <v>0.0</v>
      </c>
      <c r="I59" s="166" t="s">
        <v>20</v>
      </c>
      <c r="J59" s="165">
        <v>0.0</v>
      </c>
      <c r="K59" s="166" t="s">
        <v>20</v>
      </c>
      <c r="L59" s="167">
        <f>vlookup(B59,Oktober!$B$4:$AC$95,27,0)</f>
        <v>161500</v>
      </c>
      <c r="M59" s="166" t="s">
        <v>250</v>
      </c>
      <c r="N59" s="167">
        <f>vlookup(B59,November!$B$4:$U$93,19,0)</f>
        <v>93500</v>
      </c>
      <c r="O59" s="166"/>
      <c r="P59" s="168">
        <f t="shared" si="1"/>
        <v>161500</v>
      </c>
      <c r="Q59" s="166" t="s">
        <v>250</v>
      </c>
      <c r="R59" s="169" t="str">
        <f t="shared" si="2"/>
        <v>https://wa.me/6285230060823</v>
      </c>
      <c r="S59" s="146" t="s">
        <v>462</v>
      </c>
      <c r="T59" s="156" t="str">
        <f t="shared" si="4"/>
        <v>Assalamualaikum wr. wb. Kepada Yth. Bapak/Ibu, Orang Tua/Wali Murid Ananda Hibatullah Kaindra Adinata. Kami selaku dari pihak Katering Sakinah dari Yayasan Salsabila Hidayatullah, Sumenep. Memberitahukan bahwa ananda Hibatullah Kaindra Adinata Kelas 6A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59" s="156"/>
      <c r="V59" s="156"/>
      <c r="W59" s="146" t="str">
        <f t="shared" si="8"/>
        <v>Assalamu'alaikum wr, wb. Pembayaran atas nama ananda Hibatullah Kaindra Adinata  6A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59" s="146"/>
    </row>
    <row r="60">
      <c r="A60" s="46">
        <v>54.0</v>
      </c>
      <c r="B60" s="46" t="s">
        <v>219</v>
      </c>
      <c r="C60" s="44" t="s">
        <v>215</v>
      </c>
      <c r="D60" s="47" t="s">
        <v>308</v>
      </c>
      <c r="E60" s="171" t="s">
        <v>463</v>
      </c>
      <c r="F60" s="165">
        <v>0.0</v>
      </c>
      <c r="G60" s="166" t="s">
        <v>20</v>
      </c>
      <c r="H60" s="165">
        <v>0.0</v>
      </c>
      <c r="I60" s="166" t="s">
        <v>20</v>
      </c>
      <c r="J60" s="165">
        <v>0.0</v>
      </c>
      <c r="K60" s="166" t="s">
        <v>20</v>
      </c>
      <c r="L60" s="167">
        <f>vlookup(B60,Oktober!$B$4:$AC$95,27,0)</f>
        <v>161500</v>
      </c>
      <c r="M60" s="166" t="s">
        <v>250</v>
      </c>
      <c r="N60" s="167">
        <f>vlookup(B60,November!$B$4:$U$93,19,0)</f>
        <v>93500</v>
      </c>
      <c r="O60" s="166"/>
      <c r="P60" s="168">
        <f t="shared" si="1"/>
        <v>161500</v>
      </c>
      <c r="Q60" s="166" t="s">
        <v>250</v>
      </c>
      <c r="R60" s="169" t="str">
        <f t="shared" si="2"/>
        <v>https://wa.me/62817313277</v>
      </c>
      <c r="S60" s="146" t="s">
        <v>464</v>
      </c>
      <c r="T60" s="156" t="str">
        <f t="shared" si="4"/>
        <v>Assalamualaikum wr. wb. Kepada Yth. Bapak/Ibu, Orang Tua/Wali Murid Ananda Helmi Alzam Yaqdhan Fauzi. Kami selaku dari pihak Katering Sakinah dari Yayasan Salsabila Hidayatullah, Sumenep. Memberitahukan bahwa ananda Helmi Alzam Yaqdhan Fauzi Kelas 6A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60" s="156"/>
      <c r="V60" s="156"/>
      <c r="W60" s="146" t="str">
        <f t="shared" si="8"/>
        <v>Assalamu'alaikum wr, wb. Pembayaran atas nama ananda Helmi Alzam Yaqdhan Fauzi  6A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60" s="146"/>
      <c r="Y60" s="146"/>
    </row>
    <row r="61">
      <c r="A61" s="46">
        <v>55.0</v>
      </c>
      <c r="B61" s="46" t="s">
        <v>224</v>
      </c>
      <c r="C61" s="44" t="s">
        <v>222</v>
      </c>
      <c r="D61" s="47" t="s">
        <v>260</v>
      </c>
      <c r="E61" s="180" t="s">
        <v>430</v>
      </c>
      <c r="F61" s="165">
        <v>0.0</v>
      </c>
      <c r="G61" s="166" t="s">
        <v>20</v>
      </c>
      <c r="H61" s="165">
        <v>0.0</v>
      </c>
      <c r="I61" s="166" t="s">
        <v>20</v>
      </c>
      <c r="J61" s="165">
        <v>0.0</v>
      </c>
      <c r="K61" s="166" t="s">
        <v>20</v>
      </c>
      <c r="L61" s="167">
        <f>vlookup(B61,Oktober!$B$4:$AC$95,27,0)</f>
        <v>161500</v>
      </c>
      <c r="M61" s="166" t="s">
        <v>250</v>
      </c>
      <c r="N61" s="167">
        <f>vlookup(B61,November!$B$4:$U$93,19,0)</f>
        <v>93500</v>
      </c>
      <c r="O61" s="166"/>
      <c r="P61" s="168">
        <f t="shared" si="1"/>
        <v>161500</v>
      </c>
      <c r="Q61" s="166" t="s">
        <v>250</v>
      </c>
      <c r="R61" s="169" t="str">
        <f t="shared" si="2"/>
        <v>https://wa.me/6285258615447</v>
      </c>
      <c r="S61" s="146" t="s">
        <v>431</v>
      </c>
      <c r="T61" s="156" t="str">
        <f t="shared" si="4"/>
        <v>Assalamualaikum wr. wb. Kepada Yth. Bapak/Ibu, Orang Tua/Wali Murid Ananda M. Naquib Rhomadona Dzulkarnain. Kami selaku dari pihak Katering Sakinah dari Yayasan Salsabila Hidayatullah, Sumenep. Memberitahukan bahwa ananda M. Naquib Rhomadona Dzulkarnain Kelas 6B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61" s="156"/>
      <c r="V61" s="156"/>
      <c r="W61" s="146" t="str">
        <f t="shared" si="8"/>
        <v>Assalamu'alaikum wr, wb. Pembayaran atas nama ananda M. Naquib Rhomadona Dzulkarnain  6B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61" s="146"/>
    </row>
    <row r="62">
      <c r="A62" s="46">
        <v>56.0</v>
      </c>
      <c r="B62" s="46" t="s">
        <v>226</v>
      </c>
      <c r="C62" s="172" t="s">
        <v>227</v>
      </c>
      <c r="D62" s="47" t="s">
        <v>228</v>
      </c>
      <c r="E62" s="171" t="s">
        <v>465</v>
      </c>
      <c r="F62" s="165">
        <v>0.0</v>
      </c>
      <c r="G62" s="166" t="s">
        <v>20</v>
      </c>
      <c r="H62" s="165">
        <v>0.0</v>
      </c>
      <c r="I62" s="166" t="s">
        <v>20</v>
      </c>
      <c r="J62" s="165">
        <v>0.0</v>
      </c>
      <c r="K62" s="166" t="s">
        <v>20</v>
      </c>
      <c r="L62" s="167">
        <f>vlookup(B62,Oktober!$B$4:$AC$95,27,0)</f>
        <v>161500</v>
      </c>
      <c r="M62" s="166" t="s">
        <v>250</v>
      </c>
      <c r="N62" s="167">
        <f>vlookup(B62,November!$B$4:$U$93,19,0)</f>
        <v>93500</v>
      </c>
      <c r="O62" s="166"/>
      <c r="P62" s="168">
        <f t="shared" si="1"/>
        <v>161500</v>
      </c>
      <c r="Q62" s="166" t="s">
        <v>250</v>
      </c>
      <c r="R62" s="169" t="str">
        <f t="shared" si="2"/>
        <v>https://wa.me/6281320044729</v>
      </c>
      <c r="S62" s="146" t="s">
        <v>466</v>
      </c>
      <c r="T62" s="156" t="str">
        <f t="shared" si="4"/>
        <v>Assalamualaikum wr. wb. Kepada Yth. Bapak/Ibu, Orang Tua/Wali Murid Ananda Laila Najma. Kami selaku dari pihak Katering Sakinah dari Yayasan Salsabila Hidayatullah, Sumenep. Memberitahukan bahwa ananda Laila Najma Kelas 6C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62" s="156"/>
      <c r="V62" s="156"/>
      <c r="W62" s="146" t="str">
        <f t="shared" si="8"/>
        <v>Assalamu'alaikum wr, wb. Pembayaran atas nama ananda Laila Najma  6C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X62" s="146"/>
      <c r="Y62" s="146"/>
    </row>
    <row r="63">
      <c r="A63" s="46">
        <v>57.0</v>
      </c>
      <c r="B63" s="46" t="s">
        <v>231</v>
      </c>
      <c r="C63" s="44" t="s">
        <v>227</v>
      </c>
      <c r="D63" s="47" t="s">
        <v>232</v>
      </c>
      <c r="E63" s="171" t="s">
        <v>467</v>
      </c>
      <c r="F63" s="165">
        <v>0.0</v>
      </c>
      <c r="G63" s="166" t="s">
        <v>20</v>
      </c>
      <c r="H63" s="165">
        <v>0.0</v>
      </c>
      <c r="I63" s="166" t="s">
        <v>20</v>
      </c>
      <c r="J63" s="165">
        <v>0.0</v>
      </c>
      <c r="K63" s="166" t="s">
        <v>20</v>
      </c>
      <c r="L63" s="167">
        <f>vlookup(B63,Oktober!$B$4:$AC$95,27,0)</f>
        <v>161500</v>
      </c>
      <c r="M63" s="166" t="s">
        <v>250</v>
      </c>
      <c r="N63" s="167">
        <f>vlookup(B63,November!$B$4:$U$93,19,0)</f>
        <v>93500</v>
      </c>
      <c r="O63" s="166"/>
      <c r="P63" s="168">
        <f t="shared" si="1"/>
        <v>161500</v>
      </c>
      <c r="Q63" s="166" t="s">
        <v>250</v>
      </c>
      <c r="R63" s="169" t="str">
        <f t="shared" si="2"/>
        <v>https://wa.me/6282333383883</v>
      </c>
      <c r="S63" s="146" t="s">
        <v>468</v>
      </c>
      <c r="T63" s="156" t="str">
        <f t="shared" si="4"/>
        <v>Assalamualaikum wr. wb. Kepada Yth. Bapak/Ibu, Orang Tua/Wali Murid Ananda Faizatun Muyassaroh. Kami selaku dari pihak Katering Sakinah dari Yayasan Salsabila Hidayatullah, Sumenep. Memberitahukan bahwa ananda Faizatun Muyassaroh Kelas 6C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63" s="156"/>
      <c r="V63" s="156"/>
      <c r="W63" s="146" t="str">
        <f t="shared" si="8"/>
        <v>Assalamu'alaikum wr, wb. Pembayaran atas nama ananda Faizatun Muyassaroh  6C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63" s="146"/>
    </row>
    <row r="64">
      <c r="A64" s="46">
        <v>58.0</v>
      </c>
      <c r="B64" s="46" t="s">
        <v>233</v>
      </c>
      <c r="C64" s="44" t="s">
        <v>227</v>
      </c>
      <c r="D64" s="47" t="s">
        <v>234</v>
      </c>
      <c r="E64" s="171" t="s">
        <v>469</v>
      </c>
      <c r="F64" s="165">
        <v>0.0</v>
      </c>
      <c r="G64" s="166" t="s">
        <v>20</v>
      </c>
      <c r="H64" s="165">
        <v>0.0</v>
      </c>
      <c r="I64" s="166" t="s">
        <v>20</v>
      </c>
      <c r="J64" s="165">
        <v>0.0</v>
      </c>
      <c r="K64" s="166" t="s">
        <v>20</v>
      </c>
      <c r="L64" s="167">
        <f>vlookup(B64,Oktober!$B$4:$AC$95,27,0)</f>
        <v>161500</v>
      </c>
      <c r="M64" s="166" t="s">
        <v>250</v>
      </c>
      <c r="N64" s="167">
        <f>vlookup(B64,November!$B$4:$U$93,19,0)</f>
        <v>93500</v>
      </c>
      <c r="O64" s="166"/>
      <c r="P64" s="168">
        <f t="shared" si="1"/>
        <v>161500</v>
      </c>
      <c r="Q64" s="166" t="s">
        <v>250</v>
      </c>
      <c r="R64" s="169" t="str">
        <f t="shared" si="2"/>
        <v>https://wa.me/6287878787348</v>
      </c>
      <c r="S64" s="146" t="s">
        <v>470</v>
      </c>
      <c r="T64" s="156" t="str">
        <f t="shared" si="4"/>
        <v>Assalamualaikum wr. wb. Kepada Yth. Bapak/Ibu, Orang Tua/Wali Murid Ananda Fahrazka Dzakira Hidayat. Kami selaku dari pihak Katering Sakinah dari Yayasan Salsabila Hidayatullah, Sumenep. Memberitahukan bahwa ananda Fahrazka Dzakira Hidayat Kelas 6C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64" s="156"/>
      <c r="V64" s="156"/>
      <c r="W64" s="146" t="str">
        <f t="shared" si="8"/>
        <v>Assalamu'alaikum wr, wb. Pembayaran atas nama ananda Fahrazka Dzakira Hidayat  6C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64" s="146"/>
    </row>
    <row r="65">
      <c r="A65" s="46">
        <v>59.0</v>
      </c>
      <c r="B65" s="46" t="s">
        <v>235</v>
      </c>
      <c r="C65" s="44" t="s">
        <v>227</v>
      </c>
      <c r="D65" s="47" t="s">
        <v>236</v>
      </c>
      <c r="E65" s="171" t="s">
        <v>471</v>
      </c>
      <c r="F65" s="165">
        <v>0.0</v>
      </c>
      <c r="G65" s="166" t="s">
        <v>20</v>
      </c>
      <c r="H65" s="165">
        <v>0.0</v>
      </c>
      <c r="I65" s="166" t="s">
        <v>20</v>
      </c>
      <c r="J65" s="165">
        <v>0.0</v>
      </c>
      <c r="K65" s="166" t="s">
        <v>20</v>
      </c>
      <c r="L65" s="167">
        <f>vlookup(B65,Oktober!$B$4:$AC$95,27,0)</f>
        <v>161500</v>
      </c>
      <c r="M65" s="166" t="s">
        <v>250</v>
      </c>
      <c r="N65" s="167">
        <f>vlookup(B65,November!$B$4:$U$93,19,0)</f>
        <v>93500</v>
      </c>
      <c r="O65" s="166"/>
      <c r="P65" s="168">
        <f t="shared" si="1"/>
        <v>161500</v>
      </c>
      <c r="Q65" s="166" t="s">
        <v>250</v>
      </c>
      <c r="R65" s="169" t="str">
        <f t="shared" si="2"/>
        <v>https://wa.me/628563434665</v>
      </c>
      <c r="S65" s="146" t="s">
        <v>472</v>
      </c>
      <c r="T65" s="156" t="str">
        <f t="shared" si="4"/>
        <v>Assalamualaikum wr. wb. Kepada Yth. Bapak/Ibu, Orang Tua/Wali Murid Ananda Raniya Raihanna Putri. Kami selaku dari pihak Katering Sakinah dari Yayasan Salsabila Hidayatullah, Sumenep. Memberitahukan bahwa ananda Raniya Raihanna Putri Kelas 6C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65" s="156"/>
      <c r="V65" s="156"/>
      <c r="W65" s="146" t="str">
        <f t="shared" si="8"/>
        <v>Assalamu'alaikum wr, wb. Pembayaran atas nama ananda Raniya Raihanna Putri  6C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65" s="146"/>
    </row>
    <row r="66">
      <c r="A66" s="46">
        <v>60.0</v>
      </c>
      <c r="B66" s="46" t="s">
        <v>98</v>
      </c>
      <c r="C66" s="44" t="s">
        <v>84</v>
      </c>
      <c r="D66" s="181" t="s">
        <v>97</v>
      </c>
      <c r="E66" s="171" t="s">
        <v>473</v>
      </c>
      <c r="F66" s="165">
        <v>0.0</v>
      </c>
      <c r="G66" s="166" t="s">
        <v>20</v>
      </c>
      <c r="H66" s="165">
        <v>0.0</v>
      </c>
      <c r="I66" s="166" t="s">
        <v>20</v>
      </c>
      <c r="J66" s="165">
        <v>0.0</v>
      </c>
      <c r="K66" s="166" t="s">
        <v>20</v>
      </c>
      <c r="L66" s="167">
        <f>vlookup(B66,Oktober!$B$4:$AC$95,27,0)</f>
        <v>161500</v>
      </c>
      <c r="M66" s="166" t="s">
        <v>250</v>
      </c>
      <c r="N66" s="167">
        <f>vlookup(B66,November!$B$4:$U$93,19,0)</f>
        <v>93500</v>
      </c>
      <c r="O66" s="166"/>
      <c r="P66" s="168">
        <f t="shared" si="1"/>
        <v>161500</v>
      </c>
      <c r="Q66" s="166" t="s">
        <v>250</v>
      </c>
      <c r="R66" s="169" t="str">
        <f t="shared" si="2"/>
        <v>https://wa.me/6287850050959</v>
      </c>
      <c r="S66" s="146" t="s">
        <v>474</v>
      </c>
      <c r="T66" s="156" t="str">
        <f t="shared" si="4"/>
        <v>Assalamualaikum wr. wb. Kepada Yth. Bapak/Ibu, Orang Tua/Wali Murid Ananda Muh. Zafran Ali Al Akhtar. Kami selaku dari pihak Katering Sakinah dari Yayasan Salsabila Hidayatullah, Sumenep. Memberitahukan bahwa ananda Muh. Zafran Ali Al Akhtar Kelas 2B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66" s="156"/>
      <c r="V66" s="156"/>
      <c r="W66" s="182" t="str">
        <f t="shared" si="8"/>
        <v>Assalamu'alaikum wr, wb. Pembayaran atas nama ananda Muh. Zafran Ali Al Akhtar  2B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66" s="146"/>
    </row>
    <row r="67">
      <c r="A67" s="46">
        <v>61.0</v>
      </c>
      <c r="B67" s="46" t="s">
        <v>143</v>
      </c>
      <c r="C67" s="44" t="s">
        <v>139</v>
      </c>
      <c r="D67" s="181" t="s">
        <v>144</v>
      </c>
      <c r="E67" s="171" t="s">
        <v>473</v>
      </c>
      <c r="F67" s="165">
        <v>0.0</v>
      </c>
      <c r="G67" s="166" t="s">
        <v>20</v>
      </c>
      <c r="H67" s="165">
        <v>0.0</v>
      </c>
      <c r="I67" s="166" t="s">
        <v>20</v>
      </c>
      <c r="J67" s="165">
        <v>0.0</v>
      </c>
      <c r="K67" s="166" t="s">
        <v>20</v>
      </c>
      <c r="L67" s="167">
        <f>vlookup(B67,Oktober!$B$4:$AC$95,27,0)</f>
        <v>161500</v>
      </c>
      <c r="M67" s="166" t="s">
        <v>250</v>
      </c>
      <c r="N67" s="167">
        <f>vlookup(B67,November!$B$4:$U$93,19,0)</f>
        <v>93500</v>
      </c>
      <c r="O67" s="166"/>
      <c r="P67" s="168">
        <f t="shared" si="1"/>
        <v>161500</v>
      </c>
      <c r="Q67" s="166" t="s">
        <v>250</v>
      </c>
      <c r="R67" s="169" t="str">
        <f t="shared" si="2"/>
        <v>https://wa.me/6287850050959</v>
      </c>
      <c r="S67" s="146" t="s">
        <v>474</v>
      </c>
      <c r="T67" s="156" t="str">
        <f t="shared" si="4"/>
        <v>Assalamualaikum wr. wb. Kepada Yth. Bapak/Ibu, Orang Tua/Wali Murid Ananda Nabeela Athira Khairina Rahman. Kami selaku dari pihak Katering Sakinah dari Yayasan Salsabila Hidayatullah, Sumenep. Memberitahukan bahwa ananda Nabeela Athira Khairina Rahman Kelas 3C memiliki tagihan katering di bulan Oktober sebesar 161500 dan bulan November sebesar  93500 total tagihan ananda di bulan *oktober* adalah*161500*. 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U67" s="156"/>
      <c r="W67" s="182" t="str">
        <f t="shared" si="8"/>
        <v>Assalamu'alaikum wr, wb. Pembayaran atas nama ananda Nabeela Athira Khairina Rahman  3C telah kami terima seluruhnya, terimakasih atas kepercayaan orang tua/wali murid terhadap katering sakinah yayasan hidayatullah, Sumenep.  Kami akan terus meningkatkan pelayanan dan kualitas dalam menyediakan makan siang bagi anak-anak di SD Lukman Al Hakim, Sumenep.  jazzakumullah khairan, Wassalamualaikum wr. wb</v>
      </c>
      <c r="Y67" s="146"/>
    </row>
    <row r="68">
      <c r="A68" s="46">
        <v>62.0</v>
      </c>
      <c r="B68" s="46" t="s">
        <v>13</v>
      </c>
      <c r="C68" s="128" t="s">
        <v>14</v>
      </c>
      <c r="D68" s="32" t="s">
        <v>15</v>
      </c>
      <c r="E68" s="173" t="s">
        <v>17</v>
      </c>
      <c r="F68" s="165">
        <v>0.0</v>
      </c>
      <c r="G68" s="166" t="s">
        <v>20</v>
      </c>
      <c r="H68" s="165">
        <v>0.0</v>
      </c>
      <c r="I68" s="166" t="s">
        <v>20</v>
      </c>
      <c r="J68" s="165">
        <v>0.0</v>
      </c>
      <c r="K68" s="166" t="s">
        <v>20</v>
      </c>
      <c r="L68" s="167">
        <f>vlookup(B68,Oktober!$B$4:$AC$95,27,0)</f>
        <v>161500</v>
      </c>
      <c r="M68" s="166" t="s">
        <v>250</v>
      </c>
      <c r="N68" s="167">
        <f>vlookup(B68,November!$B$4:$U$93,19,0)</f>
        <v>93500</v>
      </c>
      <c r="O68" s="166"/>
      <c r="P68" s="168">
        <f t="shared" si="1"/>
        <v>161500</v>
      </c>
      <c r="Q68" s="166" t="s">
        <v>250</v>
      </c>
      <c r="R68" s="146" t="str">
        <f t="shared" si="2"/>
        <v>https://wa.me/Anak Guru</v>
      </c>
      <c r="S68" s="183" t="s">
        <v>475</v>
      </c>
      <c r="T68" s="156"/>
      <c r="U68" s="156"/>
      <c r="W68" s="146"/>
      <c r="Y68" s="146"/>
    </row>
    <row r="69">
      <c r="A69" s="46">
        <v>63.0</v>
      </c>
      <c r="B69" s="46" t="s">
        <v>27</v>
      </c>
      <c r="C69" s="128" t="s">
        <v>14</v>
      </c>
      <c r="D69" s="184" t="s">
        <v>28</v>
      </c>
      <c r="E69" s="173" t="s">
        <v>17</v>
      </c>
      <c r="F69" s="165">
        <v>0.0</v>
      </c>
      <c r="G69" s="166" t="s">
        <v>20</v>
      </c>
      <c r="H69" s="165">
        <v>0.0</v>
      </c>
      <c r="I69" s="166" t="s">
        <v>20</v>
      </c>
      <c r="J69" s="165">
        <v>0.0</v>
      </c>
      <c r="K69" s="166" t="s">
        <v>20</v>
      </c>
      <c r="L69" s="167">
        <f>vlookup(B69,Oktober!$B$4:$AC$95,27,0)</f>
        <v>161500</v>
      </c>
      <c r="M69" s="166" t="s">
        <v>250</v>
      </c>
      <c r="N69" s="167">
        <f>vlookup(B69,November!$B$4:$U$93,19,0)</f>
        <v>93500</v>
      </c>
      <c r="O69" s="166"/>
      <c r="P69" s="168">
        <f t="shared" si="1"/>
        <v>161500</v>
      </c>
      <c r="Q69" s="166" t="s">
        <v>250</v>
      </c>
      <c r="R69" s="146" t="str">
        <f t="shared" si="2"/>
        <v>https://wa.me/Anak Guru</v>
      </c>
      <c r="S69" s="185" t="s">
        <v>475</v>
      </c>
      <c r="T69" s="156"/>
      <c r="U69" s="156"/>
      <c r="W69" s="146"/>
      <c r="Y69" s="146"/>
    </row>
    <row r="70">
      <c r="A70" s="46">
        <v>64.0</v>
      </c>
      <c r="B70" s="46" t="s">
        <v>33</v>
      </c>
      <c r="C70" s="128" t="s">
        <v>30</v>
      </c>
      <c r="D70" s="86" t="s">
        <v>34</v>
      </c>
      <c r="E70" s="173" t="s">
        <v>17</v>
      </c>
      <c r="F70" s="165">
        <v>0.0</v>
      </c>
      <c r="G70" s="166" t="s">
        <v>20</v>
      </c>
      <c r="H70" s="165">
        <v>0.0</v>
      </c>
      <c r="I70" s="166" t="s">
        <v>20</v>
      </c>
      <c r="J70" s="165">
        <v>0.0</v>
      </c>
      <c r="K70" s="166" t="s">
        <v>20</v>
      </c>
      <c r="L70" s="167">
        <f>vlookup(B70,Oktober!$B$4:$AC$95,27,0)</f>
        <v>161500</v>
      </c>
      <c r="M70" s="166" t="s">
        <v>250</v>
      </c>
      <c r="N70" s="167">
        <f>vlookup(B70,November!$B$4:$U$93,19,0)</f>
        <v>93500</v>
      </c>
      <c r="O70" s="166"/>
      <c r="P70" s="168">
        <f t="shared" si="1"/>
        <v>161500</v>
      </c>
      <c r="Q70" s="166" t="s">
        <v>250</v>
      </c>
      <c r="R70" s="146" t="str">
        <f t="shared" si="2"/>
        <v>https://wa.me/Anak Guru</v>
      </c>
      <c r="S70" s="185" t="s">
        <v>475</v>
      </c>
      <c r="T70" s="156"/>
      <c r="U70" s="156"/>
      <c r="W70" s="146"/>
      <c r="Y70" s="146"/>
    </row>
    <row r="71">
      <c r="A71" s="46">
        <v>65.0</v>
      </c>
      <c r="B71" s="46" t="s">
        <v>46</v>
      </c>
      <c r="C71" s="128" t="s">
        <v>30</v>
      </c>
      <c r="D71" s="86" t="s">
        <v>47</v>
      </c>
      <c r="E71" s="173" t="s">
        <v>17</v>
      </c>
      <c r="F71" s="165">
        <v>0.0</v>
      </c>
      <c r="G71" s="166" t="s">
        <v>20</v>
      </c>
      <c r="H71" s="165">
        <v>0.0</v>
      </c>
      <c r="I71" s="166" t="s">
        <v>20</v>
      </c>
      <c r="J71" s="165">
        <v>0.0</v>
      </c>
      <c r="K71" s="166" t="s">
        <v>20</v>
      </c>
      <c r="L71" s="167">
        <f>vlookup(B71,Oktober!$B$4:$AC$95,27,0)</f>
        <v>161500</v>
      </c>
      <c r="M71" s="166" t="s">
        <v>250</v>
      </c>
      <c r="N71" s="167">
        <f>vlookup(B71,November!$B$4:$U$93,19,0)</f>
        <v>93500</v>
      </c>
      <c r="O71" s="166"/>
      <c r="P71" s="168">
        <f t="shared" si="1"/>
        <v>161500</v>
      </c>
      <c r="Q71" s="166" t="s">
        <v>250</v>
      </c>
      <c r="R71" s="185" t="str">
        <f t="shared" si="2"/>
        <v>https://wa.me/Anak Guru</v>
      </c>
      <c r="S71" s="185" t="s">
        <v>475</v>
      </c>
      <c r="T71" s="156"/>
      <c r="U71" s="156"/>
      <c r="W71" s="146"/>
      <c r="Y71" s="146"/>
    </row>
    <row r="72">
      <c r="A72" s="46">
        <v>66.0</v>
      </c>
      <c r="B72" s="46" t="s">
        <v>48</v>
      </c>
      <c r="C72" s="128" t="s">
        <v>30</v>
      </c>
      <c r="D72" s="86" t="s">
        <v>49</v>
      </c>
      <c r="E72" s="173" t="s">
        <v>17</v>
      </c>
      <c r="F72" s="165">
        <v>0.0</v>
      </c>
      <c r="G72" s="166" t="s">
        <v>20</v>
      </c>
      <c r="H72" s="165">
        <v>0.0</v>
      </c>
      <c r="I72" s="166" t="s">
        <v>20</v>
      </c>
      <c r="J72" s="165">
        <v>0.0</v>
      </c>
      <c r="K72" s="166" t="s">
        <v>20</v>
      </c>
      <c r="L72" s="167">
        <f>vlookup(B72,Oktober!$B$4:$AC$95,27,0)</f>
        <v>161500</v>
      </c>
      <c r="M72" s="166" t="s">
        <v>250</v>
      </c>
      <c r="N72" s="167">
        <f>vlookup(B72,November!$B$4:$U$93,19,0)</f>
        <v>93500</v>
      </c>
      <c r="O72" s="166"/>
      <c r="P72" s="168">
        <f t="shared" si="1"/>
        <v>161500</v>
      </c>
      <c r="Q72" s="166" t="s">
        <v>250</v>
      </c>
      <c r="R72" s="185" t="str">
        <f t="shared" si="2"/>
        <v>https://wa.me/Anak Guru</v>
      </c>
      <c r="S72" s="185" t="s">
        <v>475</v>
      </c>
      <c r="T72" s="156"/>
      <c r="U72" s="156"/>
      <c r="W72" s="146"/>
      <c r="Y72" s="146"/>
    </row>
    <row r="73">
      <c r="A73" s="46">
        <v>67.0</v>
      </c>
      <c r="B73" s="46" t="s">
        <v>50</v>
      </c>
      <c r="C73" s="128" t="s">
        <v>30</v>
      </c>
      <c r="D73" s="86" t="s">
        <v>51</v>
      </c>
      <c r="E73" s="173" t="s">
        <v>17</v>
      </c>
      <c r="F73" s="165">
        <v>0.0</v>
      </c>
      <c r="G73" s="166" t="s">
        <v>20</v>
      </c>
      <c r="H73" s="165">
        <v>0.0</v>
      </c>
      <c r="I73" s="166" t="s">
        <v>20</v>
      </c>
      <c r="J73" s="165">
        <v>0.0</v>
      </c>
      <c r="K73" s="166" t="s">
        <v>20</v>
      </c>
      <c r="L73" s="167">
        <f>vlookup(B73,Oktober!$B$4:$AC$95,27,0)</f>
        <v>161500</v>
      </c>
      <c r="M73" s="166" t="s">
        <v>250</v>
      </c>
      <c r="N73" s="167">
        <f>vlookup(B73,November!$B$4:$U$93,19,0)</f>
        <v>93500</v>
      </c>
      <c r="O73" s="166"/>
      <c r="P73" s="168">
        <f t="shared" si="1"/>
        <v>161500</v>
      </c>
      <c r="Q73" s="166" t="s">
        <v>250</v>
      </c>
      <c r="R73" s="185" t="str">
        <f t="shared" si="2"/>
        <v>https://wa.me/Anak Guru</v>
      </c>
      <c r="S73" s="185" t="s">
        <v>475</v>
      </c>
      <c r="T73" s="156"/>
      <c r="U73" s="156"/>
      <c r="W73" s="146"/>
      <c r="Y73" s="146"/>
    </row>
    <row r="74">
      <c r="A74" s="46">
        <v>68.0</v>
      </c>
      <c r="B74" s="46" t="s">
        <v>57</v>
      </c>
      <c r="C74" s="128" t="s">
        <v>55</v>
      </c>
      <c r="D74" s="86" t="s">
        <v>56</v>
      </c>
      <c r="E74" s="173" t="s">
        <v>17</v>
      </c>
      <c r="F74" s="165">
        <v>0.0</v>
      </c>
      <c r="G74" s="166" t="s">
        <v>20</v>
      </c>
      <c r="H74" s="165">
        <v>0.0</v>
      </c>
      <c r="I74" s="166" t="s">
        <v>20</v>
      </c>
      <c r="J74" s="165">
        <v>0.0</v>
      </c>
      <c r="K74" s="166" t="s">
        <v>20</v>
      </c>
      <c r="L74" s="167">
        <f>vlookup(B74,Oktober!$B$4:$AC$95,27,0)</f>
        <v>161500</v>
      </c>
      <c r="M74" s="166" t="s">
        <v>250</v>
      </c>
      <c r="N74" s="167">
        <f>vlookup(B74,November!$B$4:$U$93,19,0)</f>
        <v>93500</v>
      </c>
      <c r="O74" s="166"/>
      <c r="P74" s="168">
        <f t="shared" si="1"/>
        <v>161500</v>
      </c>
      <c r="Q74" s="166" t="s">
        <v>250</v>
      </c>
      <c r="R74" s="185" t="str">
        <f t="shared" si="2"/>
        <v>https://wa.me/Anak Guru</v>
      </c>
      <c r="S74" s="185" t="s">
        <v>475</v>
      </c>
      <c r="T74" s="156"/>
      <c r="U74" s="156"/>
      <c r="W74" s="146"/>
      <c r="Y74" s="146"/>
    </row>
    <row r="75">
      <c r="A75" s="46">
        <v>69.0</v>
      </c>
      <c r="B75" s="46" t="s">
        <v>59</v>
      </c>
      <c r="C75" s="128" t="s">
        <v>55</v>
      </c>
      <c r="D75" s="86" t="s">
        <v>58</v>
      </c>
      <c r="E75" s="173" t="s">
        <v>17</v>
      </c>
      <c r="F75" s="165">
        <v>0.0</v>
      </c>
      <c r="G75" s="166" t="s">
        <v>20</v>
      </c>
      <c r="H75" s="165">
        <v>0.0</v>
      </c>
      <c r="I75" s="166" t="s">
        <v>20</v>
      </c>
      <c r="J75" s="165">
        <v>0.0</v>
      </c>
      <c r="K75" s="166" t="s">
        <v>20</v>
      </c>
      <c r="L75" s="167">
        <f>vlookup(B75,Oktober!$B$4:$AC$95,27,0)</f>
        <v>161500</v>
      </c>
      <c r="M75" s="166" t="s">
        <v>250</v>
      </c>
      <c r="N75" s="167">
        <f>vlookup(B75,November!$B$4:$U$93,19,0)</f>
        <v>93500</v>
      </c>
      <c r="O75" s="166"/>
      <c r="P75" s="168">
        <f t="shared" si="1"/>
        <v>161500</v>
      </c>
      <c r="Q75" s="166" t="s">
        <v>250</v>
      </c>
      <c r="R75" s="185" t="str">
        <f t="shared" si="2"/>
        <v>https://wa.me/Anak Guru</v>
      </c>
      <c r="S75" s="185" t="s">
        <v>475</v>
      </c>
      <c r="T75" s="156"/>
      <c r="U75" s="156"/>
      <c r="W75" s="146"/>
      <c r="Y75" s="146"/>
    </row>
    <row r="76">
      <c r="A76" s="46">
        <v>70.0</v>
      </c>
      <c r="B76" s="46" t="s">
        <v>61</v>
      </c>
      <c r="C76" s="128" t="s">
        <v>55</v>
      </c>
      <c r="D76" s="86" t="s">
        <v>252</v>
      </c>
      <c r="E76" s="173" t="s">
        <v>17</v>
      </c>
      <c r="F76" s="165">
        <v>0.0</v>
      </c>
      <c r="G76" s="166" t="s">
        <v>20</v>
      </c>
      <c r="H76" s="165">
        <v>0.0</v>
      </c>
      <c r="I76" s="166" t="s">
        <v>20</v>
      </c>
      <c r="J76" s="165">
        <v>0.0</v>
      </c>
      <c r="K76" s="166" t="s">
        <v>20</v>
      </c>
      <c r="L76" s="167">
        <f>vlookup(B76,Oktober!$B$4:$AC$95,27,0)</f>
        <v>161500</v>
      </c>
      <c r="M76" s="166" t="s">
        <v>250</v>
      </c>
      <c r="N76" s="167">
        <f>vlookup(B76,November!$B$4:$U$93,19,0)</f>
        <v>93500</v>
      </c>
      <c r="O76" s="166"/>
      <c r="P76" s="168">
        <f t="shared" si="1"/>
        <v>161500</v>
      </c>
      <c r="Q76" s="166" t="s">
        <v>250</v>
      </c>
      <c r="R76" s="185" t="str">
        <f t="shared" si="2"/>
        <v>https://wa.me/Anak Guru</v>
      </c>
      <c r="S76" s="185" t="s">
        <v>475</v>
      </c>
      <c r="T76" s="156"/>
      <c r="U76" s="156"/>
      <c r="W76" s="146"/>
      <c r="Y76" s="146"/>
    </row>
    <row r="77">
      <c r="A77" s="46">
        <v>71.0</v>
      </c>
      <c r="B77" s="46" t="s">
        <v>75</v>
      </c>
      <c r="C77" s="128" t="s">
        <v>71</v>
      </c>
      <c r="D77" s="86" t="s">
        <v>74</v>
      </c>
      <c r="E77" s="173" t="s">
        <v>17</v>
      </c>
      <c r="F77" s="165">
        <v>0.0</v>
      </c>
      <c r="G77" s="166" t="s">
        <v>20</v>
      </c>
      <c r="H77" s="165">
        <v>0.0</v>
      </c>
      <c r="I77" s="166" t="s">
        <v>20</v>
      </c>
      <c r="J77" s="165">
        <v>0.0</v>
      </c>
      <c r="K77" s="166" t="s">
        <v>20</v>
      </c>
      <c r="L77" s="167">
        <f>vlookup(B77,Oktober!$B$4:$AC$95,27,0)</f>
        <v>161500</v>
      </c>
      <c r="M77" s="166" t="s">
        <v>250</v>
      </c>
      <c r="N77" s="167">
        <f>vlookup(B77,November!$B$4:$U$93,19,0)</f>
        <v>93500</v>
      </c>
      <c r="O77" s="166"/>
      <c r="P77" s="168">
        <f t="shared" si="1"/>
        <v>161500</v>
      </c>
      <c r="Q77" s="166" t="s">
        <v>250</v>
      </c>
      <c r="R77" s="146" t="str">
        <f t="shared" si="2"/>
        <v>https://wa.me/Anak Guru</v>
      </c>
      <c r="S77" s="185" t="s">
        <v>475</v>
      </c>
      <c r="T77" s="156"/>
      <c r="U77" s="156"/>
      <c r="W77" s="146"/>
      <c r="Y77" s="146"/>
    </row>
    <row r="78">
      <c r="A78" s="46">
        <v>72.0</v>
      </c>
      <c r="B78" s="46" t="s">
        <v>77</v>
      </c>
      <c r="C78" s="128" t="s">
        <v>71</v>
      </c>
      <c r="D78" s="86" t="s">
        <v>76</v>
      </c>
      <c r="E78" s="173" t="s">
        <v>17</v>
      </c>
      <c r="F78" s="165">
        <v>0.0</v>
      </c>
      <c r="G78" s="166" t="s">
        <v>20</v>
      </c>
      <c r="H78" s="165">
        <v>0.0</v>
      </c>
      <c r="I78" s="166" t="s">
        <v>20</v>
      </c>
      <c r="J78" s="165">
        <v>0.0</v>
      </c>
      <c r="K78" s="166" t="s">
        <v>20</v>
      </c>
      <c r="L78" s="167">
        <f>vlookup(B78,Oktober!$B$4:$AC$95,27,0)</f>
        <v>161500</v>
      </c>
      <c r="M78" s="166" t="s">
        <v>250</v>
      </c>
      <c r="N78" s="167">
        <f>vlookup(B78,November!$B$4:$U$93,19,0)</f>
        <v>93500</v>
      </c>
      <c r="O78" s="166"/>
      <c r="P78" s="168">
        <f t="shared" si="1"/>
        <v>161500</v>
      </c>
      <c r="Q78" s="166" t="s">
        <v>250</v>
      </c>
      <c r="R78" s="146" t="str">
        <f t="shared" si="2"/>
        <v>https://wa.me/Anak Guru</v>
      </c>
      <c r="S78" s="185" t="s">
        <v>475</v>
      </c>
      <c r="T78" s="156"/>
      <c r="U78" s="156"/>
      <c r="W78" s="146"/>
      <c r="Y78" s="146"/>
    </row>
    <row r="79">
      <c r="A79" s="46">
        <v>73.0</v>
      </c>
      <c r="B79" s="46" t="s">
        <v>91</v>
      </c>
      <c r="C79" s="128" t="s">
        <v>84</v>
      </c>
      <c r="D79" s="86" t="s">
        <v>90</v>
      </c>
      <c r="E79" s="173" t="s">
        <v>17</v>
      </c>
      <c r="F79" s="165">
        <v>0.0</v>
      </c>
      <c r="G79" s="166" t="s">
        <v>20</v>
      </c>
      <c r="H79" s="165">
        <v>0.0</v>
      </c>
      <c r="I79" s="166" t="s">
        <v>20</v>
      </c>
      <c r="J79" s="165">
        <v>0.0</v>
      </c>
      <c r="K79" s="166" t="s">
        <v>20</v>
      </c>
      <c r="L79" s="167">
        <f>vlookup(B79,Oktober!$B$4:$AC$95,27,0)</f>
        <v>161500</v>
      </c>
      <c r="M79" s="166" t="s">
        <v>250</v>
      </c>
      <c r="N79" s="167">
        <f>vlookup(B79,November!$B$4:$U$93,19,0)</f>
        <v>93500</v>
      </c>
      <c r="O79" s="166"/>
      <c r="P79" s="168">
        <f t="shared" si="1"/>
        <v>161500</v>
      </c>
      <c r="Q79" s="166" t="s">
        <v>250</v>
      </c>
      <c r="R79" s="146" t="str">
        <f t="shared" si="2"/>
        <v>https://wa.me/Anak Guru</v>
      </c>
      <c r="S79" s="185" t="s">
        <v>475</v>
      </c>
      <c r="T79" s="156"/>
      <c r="U79" s="156"/>
      <c r="W79" s="146"/>
      <c r="Y79" s="146"/>
    </row>
    <row r="80">
      <c r="A80" s="46">
        <v>74.0</v>
      </c>
      <c r="B80" s="46" t="s">
        <v>100</v>
      </c>
      <c r="C80" s="128" t="s">
        <v>84</v>
      </c>
      <c r="D80" s="86" t="s">
        <v>99</v>
      </c>
      <c r="E80" s="173" t="s">
        <v>17</v>
      </c>
      <c r="F80" s="165">
        <v>0.0</v>
      </c>
      <c r="G80" s="166" t="s">
        <v>20</v>
      </c>
      <c r="H80" s="165">
        <v>0.0</v>
      </c>
      <c r="I80" s="166" t="s">
        <v>20</v>
      </c>
      <c r="J80" s="165">
        <v>0.0</v>
      </c>
      <c r="K80" s="166" t="s">
        <v>20</v>
      </c>
      <c r="L80" s="167">
        <f>vlookup(B80,Oktober!$B$4:$AC$95,27,0)</f>
        <v>161500</v>
      </c>
      <c r="M80" s="166" t="s">
        <v>250</v>
      </c>
      <c r="N80" s="167">
        <f>vlookup(B80,November!$B$4:$U$93,19,0)</f>
        <v>93500</v>
      </c>
      <c r="O80" s="166"/>
      <c r="P80" s="168">
        <f t="shared" si="1"/>
        <v>161500</v>
      </c>
      <c r="Q80" s="166" t="s">
        <v>250</v>
      </c>
      <c r="R80" s="146" t="str">
        <f t="shared" si="2"/>
        <v>https://wa.me/Anak Guru</v>
      </c>
      <c r="S80" s="185" t="s">
        <v>475</v>
      </c>
      <c r="T80" s="156"/>
      <c r="U80" s="156"/>
      <c r="W80" s="146"/>
      <c r="Y80" s="146"/>
    </row>
    <row r="81">
      <c r="A81" s="46">
        <v>75.0</v>
      </c>
      <c r="B81" s="46" t="s">
        <v>109</v>
      </c>
      <c r="C81" s="128" t="s">
        <v>101</v>
      </c>
      <c r="D81" s="86" t="s">
        <v>241</v>
      </c>
      <c r="E81" s="173" t="s">
        <v>17</v>
      </c>
      <c r="F81" s="165">
        <v>0.0</v>
      </c>
      <c r="G81" s="166" t="s">
        <v>20</v>
      </c>
      <c r="H81" s="165">
        <v>0.0</v>
      </c>
      <c r="I81" s="166" t="s">
        <v>20</v>
      </c>
      <c r="J81" s="165">
        <v>0.0</v>
      </c>
      <c r="K81" s="166" t="s">
        <v>20</v>
      </c>
      <c r="L81" s="167">
        <f>vlookup(B81,Oktober!$B$4:$AC$95,27,0)</f>
        <v>161500</v>
      </c>
      <c r="M81" s="166" t="s">
        <v>250</v>
      </c>
      <c r="N81" s="167">
        <f>vlookup(B81,November!$B$4:$U$93,19,0)</f>
        <v>93500</v>
      </c>
      <c r="O81" s="166"/>
      <c r="P81" s="168">
        <f t="shared" si="1"/>
        <v>161500</v>
      </c>
      <c r="Q81" s="166" t="s">
        <v>250</v>
      </c>
      <c r="R81" s="146" t="str">
        <f t="shared" si="2"/>
        <v>https://wa.me/Anak Guru</v>
      </c>
      <c r="S81" s="185" t="s">
        <v>475</v>
      </c>
      <c r="T81" s="156"/>
      <c r="U81" s="156"/>
      <c r="W81" s="146"/>
      <c r="Y81" s="146"/>
    </row>
    <row r="82">
      <c r="A82" s="46">
        <v>76.0</v>
      </c>
      <c r="B82" s="46" t="s">
        <v>119</v>
      </c>
      <c r="C82" s="128" t="s">
        <v>113</v>
      </c>
      <c r="D82" s="86" t="s">
        <v>120</v>
      </c>
      <c r="E82" s="173" t="s">
        <v>17</v>
      </c>
      <c r="F82" s="165">
        <v>0.0</v>
      </c>
      <c r="G82" s="166" t="s">
        <v>20</v>
      </c>
      <c r="H82" s="165">
        <v>0.0</v>
      </c>
      <c r="I82" s="166" t="s">
        <v>20</v>
      </c>
      <c r="J82" s="165">
        <v>0.0</v>
      </c>
      <c r="K82" s="166" t="s">
        <v>20</v>
      </c>
      <c r="L82" s="167">
        <f>vlookup(B82,Oktober!$B$4:$AC$95,27,0)</f>
        <v>161500</v>
      </c>
      <c r="M82" s="166" t="s">
        <v>250</v>
      </c>
      <c r="N82" s="167">
        <f>vlookup(B82,November!$B$4:$U$93,19,0)</f>
        <v>93500</v>
      </c>
      <c r="O82" s="166"/>
      <c r="P82" s="168">
        <f t="shared" si="1"/>
        <v>161500</v>
      </c>
      <c r="Q82" s="166" t="s">
        <v>250</v>
      </c>
      <c r="R82" s="146" t="str">
        <f t="shared" si="2"/>
        <v>https://wa.me/Anak Guru</v>
      </c>
      <c r="S82" s="185" t="s">
        <v>475</v>
      </c>
      <c r="T82" s="156"/>
      <c r="U82" s="156"/>
      <c r="W82" s="146"/>
      <c r="Y82" s="146"/>
    </row>
    <row r="83">
      <c r="A83" s="46">
        <v>77.0</v>
      </c>
      <c r="B83" s="46" t="s">
        <v>132</v>
      </c>
      <c r="C83" s="128" t="s">
        <v>124</v>
      </c>
      <c r="D83" s="86" t="s">
        <v>133</v>
      </c>
      <c r="E83" s="173" t="s">
        <v>17</v>
      </c>
      <c r="F83" s="165">
        <v>0.0</v>
      </c>
      <c r="G83" s="166" t="s">
        <v>20</v>
      </c>
      <c r="H83" s="165">
        <v>0.0</v>
      </c>
      <c r="I83" s="166" t="s">
        <v>20</v>
      </c>
      <c r="J83" s="165">
        <v>0.0</v>
      </c>
      <c r="K83" s="166" t="s">
        <v>20</v>
      </c>
      <c r="L83" s="167">
        <f>vlookup(B83,Oktober!$B$4:$AC$95,27,0)</f>
        <v>161500</v>
      </c>
      <c r="M83" s="166" t="s">
        <v>250</v>
      </c>
      <c r="N83" s="167">
        <f>vlookup(B83,November!$B$4:$U$93,19,0)</f>
        <v>93500</v>
      </c>
      <c r="O83" s="166"/>
      <c r="P83" s="168">
        <f t="shared" si="1"/>
        <v>161500</v>
      </c>
      <c r="Q83" s="166" t="s">
        <v>250</v>
      </c>
      <c r="R83" s="146" t="str">
        <f t="shared" si="2"/>
        <v>https://wa.me/Anak Guru</v>
      </c>
      <c r="S83" s="185" t="s">
        <v>475</v>
      </c>
      <c r="T83" s="156"/>
      <c r="U83" s="156"/>
      <c r="W83" s="146"/>
      <c r="Y83" s="146"/>
    </row>
    <row r="84">
      <c r="A84" s="46">
        <v>78.0</v>
      </c>
      <c r="B84" s="46" t="s">
        <v>134</v>
      </c>
      <c r="C84" s="128" t="s">
        <v>124</v>
      </c>
      <c r="D84" s="86" t="s">
        <v>135</v>
      </c>
      <c r="E84" s="173" t="s">
        <v>17</v>
      </c>
      <c r="F84" s="165">
        <v>0.0</v>
      </c>
      <c r="G84" s="166" t="s">
        <v>20</v>
      </c>
      <c r="H84" s="165">
        <v>0.0</v>
      </c>
      <c r="I84" s="166" t="s">
        <v>20</v>
      </c>
      <c r="J84" s="165">
        <v>0.0</v>
      </c>
      <c r="K84" s="166" t="s">
        <v>20</v>
      </c>
      <c r="L84" s="167">
        <f>vlookup(B84,Oktober!$B$4:$AC$95,27,0)</f>
        <v>161500</v>
      </c>
      <c r="M84" s="166" t="s">
        <v>250</v>
      </c>
      <c r="N84" s="167">
        <f>vlookup(B84,November!$B$4:$U$93,19,0)</f>
        <v>93500</v>
      </c>
      <c r="O84" s="166"/>
      <c r="P84" s="168">
        <f t="shared" si="1"/>
        <v>161500</v>
      </c>
      <c r="Q84" s="166" t="s">
        <v>250</v>
      </c>
      <c r="R84" s="146" t="str">
        <f t="shared" si="2"/>
        <v>https://wa.me/Anak Guru</v>
      </c>
      <c r="S84" s="185" t="s">
        <v>475</v>
      </c>
      <c r="T84" s="156"/>
      <c r="U84" s="156"/>
      <c r="W84" s="146"/>
      <c r="Y84" s="146"/>
    </row>
    <row r="85">
      <c r="A85" s="46">
        <v>79.0</v>
      </c>
      <c r="B85" s="46" t="s">
        <v>151</v>
      </c>
      <c r="C85" s="128" t="s">
        <v>148</v>
      </c>
      <c r="D85" s="86" t="s">
        <v>242</v>
      </c>
      <c r="E85" s="173" t="s">
        <v>17</v>
      </c>
      <c r="F85" s="165">
        <v>0.0</v>
      </c>
      <c r="G85" s="166" t="s">
        <v>20</v>
      </c>
      <c r="H85" s="165">
        <v>0.0</v>
      </c>
      <c r="I85" s="166" t="s">
        <v>20</v>
      </c>
      <c r="J85" s="165">
        <v>0.0</v>
      </c>
      <c r="K85" s="166" t="s">
        <v>20</v>
      </c>
      <c r="L85" s="167">
        <f>vlookup(B85,Oktober!$B$4:$AC$95,27,0)</f>
        <v>161500</v>
      </c>
      <c r="M85" s="166" t="s">
        <v>250</v>
      </c>
      <c r="N85" s="167">
        <f>vlookup(B85,November!$B$4:$U$93,19,0)</f>
        <v>93500</v>
      </c>
      <c r="O85" s="166"/>
      <c r="P85" s="168">
        <f t="shared" si="1"/>
        <v>161500</v>
      </c>
      <c r="Q85" s="166" t="s">
        <v>250</v>
      </c>
      <c r="R85" s="146" t="str">
        <f t="shared" si="2"/>
        <v>https://wa.me/Anak Guru</v>
      </c>
      <c r="S85" s="185" t="s">
        <v>475</v>
      </c>
      <c r="T85" s="156"/>
      <c r="U85" s="156"/>
      <c r="W85" s="146"/>
      <c r="Y85" s="146"/>
    </row>
    <row r="86">
      <c r="A86" s="46">
        <v>80.0</v>
      </c>
      <c r="B86" s="46" t="s">
        <v>158</v>
      </c>
      <c r="C86" s="128" t="s">
        <v>156</v>
      </c>
      <c r="D86" s="86" t="s">
        <v>159</v>
      </c>
      <c r="E86" s="173" t="s">
        <v>17</v>
      </c>
      <c r="F86" s="165">
        <v>0.0</v>
      </c>
      <c r="G86" s="166" t="s">
        <v>20</v>
      </c>
      <c r="H86" s="165">
        <v>0.0</v>
      </c>
      <c r="I86" s="166" t="s">
        <v>20</v>
      </c>
      <c r="J86" s="165">
        <v>0.0</v>
      </c>
      <c r="K86" s="166" t="s">
        <v>20</v>
      </c>
      <c r="L86" s="167">
        <f>vlookup(B86,Oktober!$B$4:$AC$95,27,0)</f>
        <v>161500</v>
      </c>
      <c r="M86" s="166" t="s">
        <v>250</v>
      </c>
      <c r="N86" s="167">
        <f>vlookup(B86,November!$B$4:$U$93,19,0)</f>
        <v>93500</v>
      </c>
      <c r="O86" s="166"/>
      <c r="P86" s="168">
        <f t="shared" si="1"/>
        <v>161500</v>
      </c>
      <c r="Q86" s="166" t="s">
        <v>250</v>
      </c>
      <c r="R86" s="146" t="str">
        <f t="shared" si="2"/>
        <v>https://wa.me/Anak Guru</v>
      </c>
      <c r="S86" s="185" t="s">
        <v>475</v>
      </c>
      <c r="T86" s="156"/>
      <c r="U86" s="156"/>
      <c r="W86" s="146"/>
      <c r="Y86" s="146"/>
    </row>
    <row r="87">
      <c r="A87" s="46">
        <v>81.0</v>
      </c>
      <c r="B87" s="46" t="s">
        <v>173</v>
      </c>
      <c r="C87" s="128" t="s">
        <v>171</v>
      </c>
      <c r="D87" s="86" t="s">
        <v>174</v>
      </c>
      <c r="E87" s="173" t="s">
        <v>17</v>
      </c>
      <c r="F87" s="165">
        <v>0.0</v>
      </c>
      <c r="G87" s="166" t="s">
        <v>20</v>
      </c>
      <c r="H87" s="165">
        <v>0.0</v>
      </c>
      <c r="I87" s="166" t="s">
        <v>20</v>
      </c>
      <c r="J87" s="165">
        <v>0.0</v>
      </c>
      <c r="K87" s="166" t="s">
        <v>20</v>
      </c>
      <c r="L87" s="167">
        <f>vlookup(B87,Oktober!$B$4:$AC$95,27,0)</f>
        <v>161500</v>
      </c>
      <c r="M87" s="166" t="s">
        <v>250</v>
      </c>
      <c r="N87" s="167">
        <f>vlookup(B87,November!$B$4:$U$93,19,0)</f>
        <v>93500</v>
      </c>
      <c r="O87" s="166"/>
      <c r="P87" s="168">
        <f t="shared" si="1"/>
        <v>161500</v>
      </c>
      <c r="Q87" s="166" t="s">
        <v>250</v>
      </c>
      <c r="R87" s="146" t="str">
        <f t="shared" si="2"/>
        <v>https://wa.me/Anak Guru</v>
      </c>
      <c r="S87" s="185" t="s">
        <v>475</v>
      </c>
      <c r="T87" s="156"/>
      <c r="U87" s="156"/>
      <c r="W87" s="146"/>
      <c r="Y87" s="146"/>
    </row>
    <row r="88">
      <c r="A88" s="46">
        <v>82.0</v>
      </c>
      <c r="B88" s="46" t="s">
        <v>194</v>
      </c>
      <c r="C88" s="128" t="s">
        <v>192</v>
      </c>
      <c r="D88" s="86" t="s">
        <v>195</v>
      </c>
      <c r="E88" s="173" t="s">
        <v>17</v>
      </c>
      <c r="F88" s="165">
        <v>0.0</v>
      </c>
      <c r="G88" s="166" t="s">
        <v>20</v>
      </c>
      <c r="H88" s="165">
        <v>0.0</v>
      </c>
      <c r="I88" s="166" t="s">
        <v>20</v>
      </c>
      <c r="J88" s="165">
        <v>0.0</v>
      </c>
      <c r="K88" s="166" t="s">
        <v>20</v>
      </c>
      <c r="L88" s="167">
        <f>vlookup(B88,Oktober!$B$4:$AC$95,27,0)</f>
        <v>161500</v>
      </c>
      <c r="M88" s="166" t="s">
        <v>250</v>
      </c>
      <c r="N88" s="167">
        <f>vlookup(B88,November!$B$4:$U$93,19,0)</f>
        <v>93500</v>
      </c>
      <c r="O88" s="166"/>
      <c r="P88" s="168">
        <f t="shared" si="1"/>
        <v>161500</v>
      </c>
      <c r="Q88" s="166" t="s">
        <v>250</v>
      </c>
      <c r="R88" s="146" t="str">
        <f t="shared" si="2"/>
        <v>https://wa.me/Anak Guru</v>
      </c>
      <c r="S88" s="185" t="s">
        <v>475</v>
      </c>
      <c r="T88" s="156"/>
      <c r="U88" s="156"/>
      <c r="W88" s="146"/>
      <c r="Y88" s="146"/>
    </row>
    <row r="89">
      <c r="A89" s="46">
        <v>83.0</v>
      </c>
      <c r="B89" s="46" t="s">
        <v>198</v>
      </c>
      <c r="C89" s="128" t="s">
        <v>192</v>
      </c>
      <c r="D89" s="86" t="s">
        <v>199</v>
      </c>
      <c r="E89" s="173" t="s">
        <v>17</v>
      </c>
      <c r="F89" s="165">
        <v>0.0</v>
      </c>
      <c r="G89" s="166" t="s">
        <v>20</v>
      </c>
      <c r="H89" s="165">
        <v>0.0</v>
      </c>
      <c r="I89" s="166" t="s">
        <v>20</v>
      </c>
      <c r="J89" s="165">
        <v>0.0</v>
      </c>
      <c r="K89" s="166" t="s">
        <v>20</v>
      </c>
      <c r="L89" s="167">
        <f>vlookup(B89,Oktober!$B$4:$AC$95,27,0)</f>
        <v>161500</v>
      </c>
      <c r="M89" s="166" t="s">
        <v>250</v>
      </c>
      <c r="N89" s="167">
        <f>vlookup(B89,November!$B$4:$U$93,19,0)</f>
        <v>93500</v>
      </c>
      <c r="O89" s="166"/>
      <c r="P89" s="168">
        <f t="shared" si="1"/>
        <v>161500</v>
      </c>
      <c r="Q89" s="166" t="s">
        <v>250</v>
      </c>
      <c r="R89" s="146" t="str">
        <f t="shared" si="2"/>
        <v>https://wa.me/Anak Guru</v>
      </c>
      <c r="S89" s="146" t="s">
        <v>475</v>
      </c>
      <c r="T89" s="156"/>
      <c r="U89" s="156"/>
      <c r="W89" s="146"/>
      <c r="Y89" s="146"/>
    </row>
    <row r="90">
      <c r="A90" s="46">
        <v>84.0</v>
      </c>
      <c r="B90" s="46" t="s">
        <v>207</v>
      </c>
      <c r="C90" s="128" t="s">
        <v>201</v>
      </c>
      <c r="D90" s="86" t="s">
        <v>208</v>
      </c>
      <c r="E90" s="173" t="s">
        <v>17</v>
      </c>
      <c r="F90" s="165">
        <v>0.0</v>
      </c>
      <c r="G90" s="166" t="s">
        <v>20</v>
      </c>
      <c r="H90" s="165">
        <v>0.0</v>
      </c>
      <c r="I90" s="166" t="s">
        <v>20</v>
      </c>
      <c r="J90" s="165">
        <v>0.0</v>
      </c>
      <c r="K90" s="166" t="s">
        <v>20</v>
      </c>
      <c r="L90" s="167">
        <f>vlookup(B90,Oktober!$B$4:$AC$95,27,0)</f>
        <v>161500</v>
      </c>
      <c r="M90" s="166" t="s">
        <v>250</v>
      </c>
      <c r="N90" s="167">
        <f>vlookup(B90,November!$B$4:$U$93,19,0)</f>
        <v>93500</v>
      </c>
      <c r="O90" s="166"/>
      <c r="P90" s="168">
        <f t="shared" si="1"/>
        <v>161500</v>
      </c>
      <c r="Q90" s="166" t="s">
        <v>250</v>
      </c>
      <c r="R90" s="146" t="str">
        <f t="shared" si="2"/>
        <v>https://wa.me/Anak Guru</v>
      </c>
      <c r="S90" s="185" t="s">
        <v>475</v>
      </c>
      <c r="T90" s="156"/>
      <c r="U90" s="156"/>
      <c r="W90" s="146"/>
      <c r="Y90" s="146"/>
    </row>
    <row r="91">
      <c r="A91" s="46">
        <v>85.0</v>
      </c>
      <c r="B91" s="46" t="s">
        <v>209</v>
      </c>
      <c r="C91" s="128" t="s">
        <v>210</v>
      </c>
      <c r="D91" s="86" t="s">
        <v>211</v>
      </c>
      <c r="E91" s="173" t="s">
        <v>17</v>
      </c>
      <c r="F91" s="165">
        <v>0.0</v>
      </c>
      <c r="G91" s="166" t="s">
        <v>20</v>
      </c>
      <c r="H91" s="165">
        <v>0.0</v>
      </c>
      <c r="I91" s="166" t="s">
        <v>20</v>
      </c>
      <c r="J91" s="165">
        <v>0.0</v>
      </c>
      <c r="K91" s="166" t="s">
        <v>20</v>
      </c>
      <c r="L91" s="167">
        <f>vlookup(B91,Oktober!$B$4:$AC$95,27,0)</f>
        <v>161500</v>
      </c>
      <c r="M91" s="166" t="s">
        <v>250</v>
      </c>
      <c r="N91" s="167">
        <f>vlookup(B91,November!$B$4:$U$93,19,0)</f>
        <v>93500</v>
      </c>
      <c r="O91" s="166"/>
      <c r="P91" s="168">
        <f t="shared" si="1"/>
        <v>161500</v>
      </c>
      <c r="Q91" s="166" t="s">
        <v>250</v>
      </c>
      <c r="R91" s="146" t="str">
        <f t="shared" si="2"/>
        <v>https://wa.me/Anak Guru</v>
      </c>
      <c r="S91" s="185" t="s">
        <v>475</v>
      </c>
      <c r="T91" s="156"/>
      <c r="U91" s="156"/>
      <c r="W91" s="146"/>
      <c r="Y91" s="146"/>
    </row>
    <row r="92">
      <c r="A92" s="46">
        <v>86.0</v>
      </c>
      <c r="B92" s="46" t="s">
        <v>217</v>
      </c>
      <c r="C92" s="128" t="s">
        <v>215</v>
      </c>
      <c r="D92" s="86" t="s">
        <v>218</v>
      </c>
      <c r="E92" s="173" t="s">
        <v>17</v>
      </c>
      <c r="F92" s="165">
        <v>0.0</v>
      </c>
      <c r="G92" s="166" t="s">
        <v>20</v>
      </c>
      <c r="H92" s="165">
        <v>0.0</v>
      </c>
      <c r="I92" s="166" t="s">
        <v>20</v>
      </c>
      <c r="J92" s="165">
        <v>0.0</v>
      </c>
      <c r="K92" s="166" t="s">
        <v>20</v>
      </c>
      <c r="L92" s="167">
        <f>vlookup(B92,Oktober!$B$4:$AC$95,27,0)</f>
        <v>161500</v>
      </c>
      <c r="M92" s="166" t="s">
        <v>250</v>
      </c>
      <c r="N92" s="167">
        <f>vlookup(B92,November!$B$4:$U$93,19,0)</f>
        <v>93500</v>
      </c>
      <c r="O92" s="166"/>
      <c r="P92" s="168">
        <f t="shared" si="1"/>
        <v>161500</v>
      </c>
      <c r="Q92" s="166" t="s">
        <v>250</v>
      </c>
      <c r="R92" s="146" t="str">
        <f t="shared" si="2"/>
        <v>https://wa.me/Anak Guru</v>
      </c>
      <c r="S92" s="185" t="s">
        <v>475</v>
      </c>
      <c r="T92" s="156"/>
      <c r="U92" s="156"/>
      <c r="W92" s="146"/>
      <c r="Y92" s="146"/>
    </row>
    <row r="93">
      <c r="A93" s="46">
        <v>87.0</v>
      </c>
      <c r="B93" s="46" t="s">
        <v>221</v>
      </c>
      <c r="C93" s="128" t="s">
        <v>222</v>
      </c>
      <c r="D93" s="86" t="s">
        <v>223</v>
      </c>
      <c r="E93" s="173" t="s">
        <v>17</v>
      </c>
      <c r="F93" s="165">
        <v>0.0</v>
      </c>
      <c r="G93" s="166" t="s">
        <v>20</v>
      </c>
      <c r="H93" s="165">
        <v>0.0</v>
      </c>
      <c r="I93" s="166" t="s">
        <v>20</v>
      </c>
      <c r="J93" s="165">
        <v>0.0</v>
      </c>
      <c r="K93" s="166" t="s">
        <v>20</v>
      </c>
      <c r="L93" s="167">
        <f>vlookup(B93,Oktober!$B$4:$AC$95,27,0)</f>
        <v>161500</v>
      </c>
      <c r="M93" s="166" t="s">
        <v>250</v>
      </c>
      <c r="N93" s="167">
        <f>vlookup(B93,November!$B$4:$U$93,19,0)</f>
        <v>93500</v>
      </c>
      <c r="O93" s="166"/>
      <c r="P93" s="168">
        <f t="shared" si="1"/>
        <v>161500</v>
      </c>
      <c r="Q93" s="166" t="s">
        <v>250</v>
      </c>
      <c r="R93" s="146" t="str">
        <f t="shared" si="2"/>
        <v>https://wa.me/Anak Guru</v>
      </c>
      <c r="S93" s="185" t="s">
        <v>475</v>
      </c>
      <c r="T93" s="156"/>
      <c r="U93" s="156"/>
      <c r="W93" s="146"/>
      <c r="Y93" s="146"/>
    </row>
    <row r="94">
      <c r="A94" s="46">
        <v>88.0</v>
      </c>
      <c r="B94" s="46" t="s">
        <v>229</v>
      </c>
      <c r="C94" s="128" t="s">
        <v>227</v>
      </c>
      <c r="D94" s="86" t="s">
        <v>230</v>
      </c>
      <c r="E94" s="173" t="s">
        <v>17</v>
      </c>
      <c r="F94" s="165">
        <v>0.0</v>
      </c>
      <c r="G94" s="166" t="s">
        <v>20</v>
      </c>
      <c r="H94" s="165">
        <v>0.0</v>
      </c>
      <c r="I94" s="166" t="s">
        <v>20</v>
      </c>
      <c r="J94" s="165">
        <v>0.0</v>
      </c>
      <c r="K94" s="166" t="s">
        <v>20</v>
      </c>
      <c r="L94" s="167">
        <f>vlookup(B94,Oktober!$B$4:$AC$95,27,0)</f>
        <v>161500</v>
      </c>
      <c r="M94" s="166" t="s">
        <v>250</v>
      </c>
      <c r="N94" s="167">
        <f>vlookup(B94,November!$B$4:$U$93,19,0)</f>
        <v>93500</v>
      </c>
      <c r="O94" s="166"/>
      <c r="P94" s="168">
        <f t="shared" si="1"/>
        <v>161500</v>
      </c>
      <c r="Q94" s="166" t="s">
        <v>250</v>
      </c>
      <c r="R94" s="146" t="str">
        <f t="shared" si="2"/>
        <v>https://wa.me/Anak Guru</v>
      </c>
      <c r="S94" s="185" t="s">
        <v>475</v>
      </c>
      <c r="T94" s="156"/>
      <c r="U94" s="156"/>
      <c r="V94" s="156"/>
      <c r="W94" s="146"/>
      <c r="Y94" s="146"/>
    </row>
    <row r="95">
      <c r="A95" s="46">
        <v>89.0</v>
      </c>
      <c r="B95" s="46" t="s">
        <v>23</v>
      </c>
      <c r="C95" s="177" t="s">
        <v>14</v>
      </c>
      <c r="D95" s="97" t="s">
        <v>24</v>
      </c>
      <c r="E95" s="173" t="s">
        <v>476</v>
      </c>
      <c r="F95" s="165">
        <v>0.0</v>
      </c>
      <c r="G95" s="166" t="s">
        <v>20</v>
      </c>
      <c r="H95" s="165">
        <v>0.0</v>
      </c>
      <c r="I95" s="166" t="s">
        <v>20</v>
      </c>
      <c r="J95" s="165" t="s">
        <v>346</v>
      </c>
      <c r="K95" s="166" t="s">
        <v>346</v>
      </c>
      <c r="L95" s="165" t="s">
        <v>346</v>
      </c>
      <c r="M95" s="166" t="s">
        <v>346</v>
      </c>
      <c r="N95" s="166" t="s">
        <v>346</v>
      </c>
      <c r="O95" s="166"/>
      <c r="P95" s="186">
        <f t="shared" si="1"/>
        <v>0</v>
      </c>
      <c r="Q95" s="47" t="s">
        <v>20</v>
      </c>
      <c r="R95" s="169" t="str">
        <f t="shared" si="2"/>
        <v>https://wa.me/6282141778246</v>
      </c>
      <c r="S95" s="146" t="s">
        <v>477</v>
      </c>
      <c r="T95" s="156"/>
      <c r="U95" s="156"/>
      <c r="V95" s="156"/>
      <c r="W95" s="187" t="str">
        <f t="shared" ref="W95:W96" si="9">CONCATENATE($AB$17,D95," ",$C$3," ",C95," ",$AB$19," ",$AB$24," ",$AB$21)</f>
        <v>Assalamu'alaikum wr, wb. Pembayaran atas nama ananda Putri Alesha  1A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95" s="146"/>
    </row>
    <row r="96">
      <c r="A96" s="46">
        <v>90.0</v>
      </c>
      <c r="B96" s="46" t="s">
        <v>44</v>
      </c>
      <c r="C96" s="177" t="s">
        <v>30</v>
      </c>
      <c r="D96" s="97" t="s">
        <v>45</v>
      </c>
      <c r="E96" s="171" t="s">
        <v>478</v>
      </c>
      <c r="F96" s="165">
        <v>0.0</v>
      </c>
      <c r="G96" s="166" t="s">
        <v>20</v>
      </c>
      <c r="H96" s="165">
        <v>0.0</v>
      </c>
      <c r="I96" s="166" t="s">
        <v>20</v>
      </c>
      <c r="J96" s="165" t="s">
        <v>346</v>
      </c>
      <c r="K96" s="166" t="s">
        <v>346</v>
      </c>
      <c r="L96" s="165" t="s">
        <v>346</v>
      </c>
      <c r="M96" s="166" t="s">
        <v>346</v>
      </c>
      <c r="N96" s="166" t="s">
        <v>346</v>
      </c>
      <c r="O96" s="166"/>
      <c r="P96" s="186">
        <f t="shared" si="1"/>
        <v>0</v>
      </c>
      <c r="Q96" s="45" t="s">
        <v>20</v>
      </c>
      <c r="R96" s="169" t="str">
        <f t="shared" si="2"/>
        <v>https://wa.me/628179344962</v>
      </c>
      <c r="S96" s="146" t="s">
        <v>479</v>
      </c>
      <c r="T96" s="156"/>
      <c r="U96" s="156"/>
      <c r="W96" s="187" t="str">
        <f t="shared" si="9"/>
        <v>Assalamu'alaikum wr, wb. Pembayaran atas nama ananda Assifa Yumna Althafunnisa  1B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96" s="146"/>
    </row>
    <row r="97">
      <c r="A97" s="46">
        <v>91.0</v>
      </c>
      <c r="B97" s="46" t="s">
        <v>37</v>
      </c>
      <c r="C97" s="177" t="s">
        <v>30</v>
      </c>
      <c r="D97" s="97" t="s">
        <v>38</v>
      </c>
      <c r="E97" s="171" t="s">
        <v>480</v>
      </c>
      <c r="F97" s="165">
        <v>0.0</v>
      </c>
      <c r="G97" s="166" t="s">
        <v>20</v>
      </c>
      <c r="H97" s="165" t="s">
        <v>346</v>
      </c>
      <c r="I97" s="166" t="s">
        <v>346</v>
      </c>
      <c r="J97" s="165" t="s">
        <v>346</v>
      </c>
      <c r="K97" s="166" t="s">
        <v>346</v>
      </c>
      <c r="L97" s="165" t="s">
        <v>346</v>
      </c>
      <c r="M97" s="166" t="s">
        <v>346</v>
      </c>
      <c r="N97" s="166" t="s">
        <v>346</v>
      </c>
      <c r="O97" s="166"/>
      <c r="P97" s="186">
        <f t="shared" si="1"/>
        <v>0</v>
      </c>
      <c r="Q97" s="45" t="s">
        <v>20</v>
      </c>
      <c r="R97" s="169" t="str">
        <f t="shared" si="2"/>
        <v>https://wa.me/6282330120611</v>
      </c>
      <c r="S97" s="146" t="s">
        <v>481</v>
      </c>
      <c r="T97" s="156"/>
      <c r="U97" s="156"/>
      <c r="V97" s="156"/>
      <c r="W97" s="187"/>
      <c r="Y97" s="146"/>
    </row>
    <row r="98">
      <c r="A98" s="46">
        <v>92.0</v>
      </c>
      <c r="B98" s="46" t="s">
        <v>42</v>
      </c>
      <c r="C98" s="177" t="s">
        <v>30</v>
      </c>
      <c r="D98" s="97" t="s">
        <v>43</v>
      </c>
      <c r="E98" s="171" t="s">
        <v>482</v>
      </c>
      <c r="F98" s="165">
        <v>0.0</v>
      </c>
      <c r="G98" s="166" t="s">
        <v>20</v>
      </c>
      <c r="H98" s="165">
        <v>0.0</v>
      </c>
      <c r="I98" s="166" t="s">
        <v>20</v>
      </c>
      <c r="J98" s="167">
        <f>vlookup(B98,September!$B$4:$W$98,22,0)</f>
        <v>119000</v>
      </c>
      <c r="K98" s="166" t="s">
        <v>250</v>
      </c>
      <c r="L98" s="167">
        <f>vlookup(B98,Oktober!$B$4:$AC$95,27,0)</f>
        <v>42500</v>
      </c>
      <c r="M98" s="166" t="s">
        <v>250</v>
      </c>
      <c r="N98" s="166" t="s">
        <v>346</v>
      </c>
      <c r="O98" s="166"/>
      <c r="P98" s="168">
        <f t="shared" si="1"/>
        <v>161500</v>
      </c>
      <c r="Q98" s="188" t="s">
        <v>250</v>
      </c>
      <c r="R98" s="169" t="str">
        <f t="shared" si="2"/>
        <v>https://wa.me/6285259499713</v>
      </c>
      <c r="S98" s="146" t="s">
        <v>483</v>
      </c>
      <c r="T98" s="156"/>
      <c r="U98" s="156"/>
      <c r="V98" s="156" t="str">
        <f>CONCATENATE($AB$1," ",D98,,"."," ",$AB$15," ",D98," ",$C$3," ",C98," ",$AB$4," ",$F$4," ",F98," ",$AB$6," ",$H$4," ",H98," ",$AB$6," ",$J$4," ",J98," ",$AB$7," ","*",P98,"*",".",$AB$9," ",$AB$10," ",$AB$11," ",$AB$12," ",$AB$13)</f>
        <v>Assalamualaikum wr. wb. Kepada Yth. Bapak/Ibu, Orang Tua/Wali Murid Ananda  Sharen Adzkadina Ari. Mengingatkan kembali bahwa ananda Sharen Adzkadina Ari  1B memiliki tagihan katering di bulan  Juli 0 dan bulan Agustus 0 dan bulan September 119000 total tagihan ananda di bulan *oktober* adalah *161500*.Mohon kesediaan bapak/ibu untuk melunasi pembayaran sebelum tanggal 10 November 2024.  Pembayaran dapat dilakukan melalui rekening Bank BSI *7285924116* atas nama Laela Azizatur R.  Bukti pembayaran dapat di kirimkan ke nomer ini.  catatan : mohon maaf, saat ini kami menggunakan sistem "makan dulu bayar kemudian" sehingga tagihan makan siang bulan Agustus dilakukan di Bulan September dan seterusnya. Kami masih sedang dalam proses pengembangan sistem katering, mohon untuk bapak/ibu dapat memahami proses kami.  Jazzakumullah khairan, atas perhatiannya, kami ucapkan terimakasih</v>
      </c>
      <c r="W98" s="146"/>
      <c r="X98" s="146" t="str">
        <f>CONCATENATE($AB$1," ",D98,"."," ",$AB$26,D98," ",$C$3," ",C98," ",$AB$27," ",$AB$33,"*",P98,"*","."," ",$AB$28,$AB$29,"*",P98,"*"," ",#REF!,"*",sum(P98+42500),"*","."," ",$AB$31," ",$AB$10," ",$AB$11," ",$AB$13)</f>
        <v>#REF!</v>
      </c>
      <c r="Y98" s="146"/>
    </row>
    <row r="99">
      <c r="A99" s="46">
        <v>93.0</v>
      </c>
      <c r="B99" s="174" t="s">
        <v>83</v>
      </c>
      <c r="C99" s="177" t="s">
        <v>71</v>
      </c>
      <c r="D99" s="97" t="s">
        <v>82</v>
      </c>
      <c r="E99" s="171" t="s">
        <v>484</v>
      </c>
      <c r="F99" s="165">
        <v>0.0</v>
      </c>
      <c r="G99" s="166" t="s">
        <v>20</v>
      </c>
      <c r="H99" s="165">
        <v>0.0</v>
      </c>
      <c r="I99" s="166" t="s">
        <v>20</v>
      </c>
      <c r="J99" s="165" t="s">
        <v>346</v>
      </c>
      <c r="K99" s="166" t="s">
        <v>346</v>
      </c>
      <c r="L99" s="165" t="s">
        <v>346</v>
      </c>
      <c r="M99" s="166" t="s">
        <v>346</v>
      </c>
      <c r="N99" s="166" t="s">
        <v>346</v>
      </c>
      <c r="O99" s="166"/>
      <c r="P99" s="186">
        <f t="shared" si="1"/>
        <v>0</v>
      </c>
      <c r="Q99" s="45" t="s">
        <v>20</v>
      </c>
      <c r="R99" s="169" t="str">
        <f t="shared" si="2"/>
        <v>https://wa.me/6285232400881</v>
      </c>
      <c r="S99" s="146" t="s">
        <v>485</v>
      </c>
      <c r="T99" s="156"/>
      <c r="U99" s="156"/>
      <c r="V99" s="156"/>
      <c r="W99" s="187" t="str">
        <f t="shared" ref="W99:W106" si="10">CONCATENATE($AB$17,D99," ",$C$3," ",C99," ",$AB$19," ",$AB$24," ",$AB$21)</f>
        <v>Assalamu'alaikum wr, wb. Pembayaran atas nama ananda RA Missumary Mulqy  2A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99" s="146"/>
    </row>
    <row r="100">
      <c r="A100" s="46">
        <v>94.0</v>
      </c>
      <c r="B100" s="30" t="s">
        <v>128</v>
      </c>
      <c r="C100" s="189" t="s">
        <v>124</v>
      </c>
      <c r="D100" s="97" t="s">
        <v>129</v>
      </c>
      <c r="E100" s="171" t="s">
        <v>486</v>
      </c>
      <c r="F100" s="165">
        <v>0.0</v>
      </c>
      <c r="G100" s="166" t="s">
        <v>20</v>
      </c>
      <c r="H100" s="165">
        <v>0.0</v>
      </c>
      <c r="I100" s="166" t="s">
        <v>20</v>
      </c>
      <c r="J100" s="165">
        <v>0.0</v>
      </c>
      <c r="K100" s="166" t="s">
        <v>20</v>
      </c>
      <c r="L100" s="165" t="s">
        <v>346</v>
      </c>
      <c r="M100" s="166" t="s">
        <v>346</v>
      </c>
      <c r="N100" s="166" t="s">
        <v>346</v>
      </c>
      <c r="O100" s="166"/>
      <c r="P100" s="186">
        <f t="shared" si="1"/>
        <v>0</v>
      </c>
      <c r="Q100" s="45" t="s">
        <v>20</v>
      </c>
      <c r="R100" s="169" t="str">
        <f t="shared" si="2"/>
        <v>https://wa.me/6282301839756</v>
      </c>
      <c r="S100" s="146" t="s">
        <v>487</v>
      </c>
      <c r="T100" s="156"/>
      <c r="U100" s="156"/>
      <c r="V100" s="156"/>
      <c r="W100" s="187" t="str">
        <f t="shared" si="10"/>
        <v>Assalamu'alaikum wr, wb. Pembayaran atas nama ananda Nevan Tristan Zain  3B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100" s="146"/>
    </row>
    <row r="101">
      <c r="A101" s="46">
        <v>95.0</v>
      </c>
      <c r="B101" s="30" t="s">
        <v>153</v>
      </c>
      <c r="C101" s="189" t="s">
        <v>148</v>
      </c>
      <c r="D101" s="97" t="s">
        <v>255</v>
      </c>
      <c r="E101" s="171" t="s">
        <v>488</v>
      </c>
      <c r="F101" s="165">
        <v>0.0</v>
      </c>
      <c r="G101" s="166" t="s">
        <v>20</v>
      </c>
      <c r="H101" s="165">
        <v>0.0</v>
      </c>
      <c r="I101" s="166" t="s">
        <v>20</v>
      </c>
      <c r="J101" s="165">
        <v>0.0</v>
      </c>
      <c r="K101" s="166" t="s">
        <v>20</v>
      </c>
      <c r="L101" s="165" t="s">
        <v>346</v>
      </c>
      <c r="M101" s="166" t="s">
        <v>346</v>
      </c>
      <c r="N101" s="166" t="s">
        <v>346</v>
      </c>
      <c r="O101" s="166"/>
      <c r="P101" s="186">
        <f t="shared" si="1"/>
        <v>0</v>
      </c>
      <c r="Q101" s="45" t="s">
        <v>20</v>
      </c>
      <c r="R101" s="169" t="str">
        <f t="shared" si="2"/>
        <v>https://wa.me/6281703060835</v>
      </c>
      <c r="S101" s="146" t="s">
        <v>489</v>
      </c>
      <c r="T101" s="156"/>
      <c r="U101" s="156"/>
      <c r="V101" s="156"/>
      <c r="W101" s="187" t="str">
        <f t="shared" si="10"/>
        <v>Assalamu'alaikum wr, wb. Pembayaran atas nama ananda Alula Farzana Ayunindya Rahman  4A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101" s="146"/>
    </row>
    <row r="102">
      <c r="A102" s="46">
        <v>96.0</v>
      </c>
      <c r="B102" s="84" t="s">
        <v>168</v>
      </c>
      <c r="C102" s="189" t="s">
        <v>148</v>
      </c>
      <c r="D102" s="97" t="s">
        <v>169</v>
      </c>
      <c r="E102" s="173" t="s">
        <v>490</v>
      </c>
      <c r="F102" s="165">
        <v>0.0</v>
      </c>
      <c r="G102" s="166" t="s">
        <v>20</v>
      </c>
      <c r="H102" s="165" t="s">
        <v>346</v>
      </c>
      <c r="I102" s="166" t="s">
        <v>346</v>
      </c>
      <c r="J102" s="165" t="s">
        <v>346</v>
      </c>
      <c r="K102" s="166" t="s">
        <v>346</v>
      </c>
      <c r="L102" s="165" t="s">
        <v>346</v>
      </c>
      <c r="M102" s="166" t="s">
        <v>346</v>
      </c>
      <c r="N102" s="166" t="s">
        <v>346</v>
      </c>
      <c r="O102" s="166"/>
      <c r="P102" s="186">
        <f t="shared" si="1"/>
        <v>0</v>
      </c>
      <c r="Q102" s="45" t="s">
        <v>20</v>
      </c>
      <c r="R102" s="169" t="str">
        <f t="shared" si="2"/>
        <v>https://wa.me/6282333771086</v>
      </c>
      <c r="S102" s="146" t="s">
        <v>491</v>
      </c>
      <c r="T102" s="156"/>
      <c r="U102" s="156"/>
      <c r="V102" s="156"/>
      <c r="W102" s="187" t="str">
        <f t="shared" si="10"/>
        <v>Assalamu'alaikum wr, wb. Pembayaran atas nama ananda Muhammad Nur Akbar  4A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102" s="146"/>
    </row>
    <row r="103">
      <c r="A103" s="46">
        <v>97.0</v>
      </c>
      <c r="B103" s="30" t="s">
        <v>166</v>
      </c>
      <c r="C103" s="189" t="s">
        <v>156</v>
      </c>
      <c r="D103" s="97" t="s">
        <v>167</v>
      </c>
      <c r="E103" s="173" t="s">
        <v>492</v>
      </c>
      <c r="F103" s="165">
        <v>0.0</v>
      </c>
      <c r="G103" s="166" t="s">
        <v>20</v>
      </c>
      <c r="H103" s="165">
        <v>0.0</v>
      </c>
      <c r="I103" s="166" t="s">
        <v>20</v>
      </c>
      <c r="J103" s="165" t="s">
        <v>346</v>
      </c>
      <c r="K103" s="166" t="s">
        <v>346</v>
      </c>
      <c r="L103" s="165" t="s">
        <v>346</v>
      </c>
      <c r="M103" s="166" t="s">
        <v>346</v>
      </c>
      <c r="N103" s="166" t="s">
        <v>346</v>
      </c>
      <c r="O103" s="166"/>
      <c r="P103" s="186">
        <f t="shared" si="1"/>
        <v>0</v>
      </c>
      <c r="Q103" s="45" t="s">
        <v>20</v>
      </c>
      <c r="R103" s="169" t="str">
        <f t="shared" si="2"/>
        <v>https://wa.me/6287752056886</v>
      </c>
      <c r="S103" s="146" t="s">
        <v>356</v>
      </c>
      <c r="T103" s="156"/>
      <c r="U103" s="156"/>
      <c r="V103" s="156"/>
      <c r="W103" s="187" t="str">
        <f t="shared" si="10"/>
        <v>Assalamu'alaikum wr, wb. Pembayaran atas nama ananda Nayla Riskian Andita  4B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103" s="146"/>
    </row>
    <row r="104">
      <c r="A104" s="46">
        <v>98.0</v>
      </c>
      <c r="B104" s="30" t="s">
        <v>175</v>
      </c>
      <c r="C104" s="189" t="s">
        <v>171</v>
      </c>
      <c r="D104" s="97" t="s">
        <v>176</v>
      </c>
      <c r="E104" s="171" t="s">
        <v>493</v>
      </c>
      <c r="F104" s="165">
        <v>0.0</v>
      </c>
      <c r="G104" s="166" t="s">
        <v>20</v>
      </c>
      <c r="H104" s="165">
        <v>0.0</v>
      </c>
      <c r="I104" s="166" t="s">
        <v>20</v>
      </c>
      <c r="J104" s="165" t="s">
        <v>346</v>
      </c>
      <c r="K104" s="166" t="s">
        <v>346</v>
      </c>
      <c r="L104" s="165" t="s">
        <v>346</v>
      </c>
      <c r="M104" s="166" t="s">
        <v>346</v>
      </c>
      <c r="N104" s="166" t="s">
        <v>346</v>
      </c>
      <c r="O104" s="166"/>
      <c r="P104" s="186">
        <f t="shared" si="1"/>
        <v>0</v>
      </c>
      <c r="Q104" s="45" t="s">
        <v>20</v>
      </c>
      <c r="R104" s="169" t="str">
        <f t="shared" si="2"/>
        <v>https://wa.me/6282175891272</v>
      </c>
      <c r="S104" s="146" t="s">
        <v>494</v>
      </c>
      <c r="T104" s="156"/>
      <c r="U104" s="156"/>
      <c r="V104" s="156"/>
      <c r="W104" s="187" t="str">
        <f t="shared" si="10"/>
        <v>Assalamu'alaikum wr, wb. Pembayaran atas nama ananda Afdhal Gilang Aditya SA  4C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104" s="146"/>
    </row>
    <row r="105">
      <c r="A105" s="46">
        <v>99.0</v>
      </c>
      <c r="B105" s="30" t="s">
        <v>205</v>
      </c>
      <c r="C105" s="189" t="s">
        <v>201</v>
      </c>
      <c r="D105" s="97" t="s">
        <v>206</v>
      </c>
      <c r="E105" s="171" t="s">
        <v>495</v>
      </c>
      <c r="F105" s="165">
        <v>0.0</v>
      </c>
      <c r="G105" s="166" t="s">
        <v>20</v>
      </c>
      <c r="H105" s="165">
        <v>0.0</v>
      </c>
      <c r="I105" s="166" t="s">
        <v>20</v>
      </c>
      <c r="J105" s="165" t="s">
        <v>346</v>
      </c>
      <c r="K105" s="166" t="s">
        <v>346</v>
      </c>
      <c r="L105" s="165" t="s">
        <v>346</v>
      </c>
      <c r="M105" s="166" t="s">
        <v>346</v>
      </c>
      <c r="N105" s="166" t="s">
        <v>346</v>
      </c>
      <c r="O105" s="166"/>
      <c r="P105" s="186">
        <f t="shared" si="1"/>
        <v>0</v>
      </c>
      <c r="Q105" s="45" t="s">
        <v>20</v>
      </c>
      <c r="R105" s="169" t="str">
        <f t="shared" si="2"/>
        <v>https://wa.me/6281216472077</v>
      </c>
      <c r="S105" s="146" t="s">
        <v>496</v>
      </c>
      <c r="T105" s="156"/>
      <c r="U105" s="156"/>
      <c r="V105" s="156"/>
      <c r="W105" s="187" t="str">
        <f t="shared" si="10"/>
        <v>Assalamu'alaikum wr, wb. Pembayaran atas nama ananda Raihan Budirastravara Wartady  5B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105" s="146"/>
    </row>
    <row r="106">
      <c r="A106" s="46">
        <v>100.0</v>
      </c>
      <c r="B106" s="30" t="s">
        <v>212</v>
      </c>
      <c r="C106" s="189" t="s">
        <v>210</v>
      </c>
      <c r="D106" s="97" t="s">
        <v>213</v>
      </c>
      <c r="E106" s="180" t="s">
        <v>497</v>
      </c>
      <c r="F106" s="165" t="s">
        <v>346</v>
      </c>
      <c r="G106" s="166" t="s">
        <v>346</v>
      </c>
      <c r="H106" s="165">
        <v>0.0</v>
      </c>
      <c r="I106" s="166" t="s">
        <v>20</v>
      </c>
      <c r="J106" s="165">
        <v>0.0</v>
      </c>
      <c r="K106" s="166" t="s">
        <v>20</v>
      </c>
      <c r="L106" s="165" t="s">
        <v>346</v>
      </c>
      <c r="M106" s="166" t="s">
        <v>346</v>
      </c>
      <c r="N106" s="166" t="s">
        <v>346</v>
      </c>
      <c r="O106" s="166"/>
      <c r="P106" s="186">
        <f t="shared" si="1"/>
        <v>0</v>
      </c>
      <c r="Q106" s="45" t="s">
        <v>20</v>
      </c>
      <c r="R106" s="169" t="str">
        <f t="shared" si="2"/>
        <v>https://wa.me/6282332866741</v>
      </c>
      <c r="S106" s="146" t="s">
        <v>498</v>
      </c>
      <c r="T106" s="156"/>
      <c r="U106" s="156"/>
      <c r="V106" s="156"/>
      <c r="W106" s="187" t="str">
        <f t="shared" si="10"/>
        <v>Assalamu'alaikum wr, wb. Pembayaran atas nama ananda Sadina Sasikirana Nadmi  5C telah kami terima seluruhnya, terimakasih atas kepercayaan orang tua/wali murid terhadap katering sakinah yayasan hidayatullah, Sumenep.  Kami mengonfirmasikan bahwa status ananda saat ini telah *berhenti katering*, jika ingin melanjutkan katering, orang tua/wali murid dapat menghubungi kami ke nomor ini. jazzakumullah khairan, Wassalamualaikum wr. wb</v>
      </c>
      <c r="Y106" s="146"/>
    </row>
    <row r="107">
      <c r="S107" s="146"/>
      <c r="Y107" s="146"/>
    </row>
    <row r="108">
      <c r="D108" s="58" t="s">
        <v>499</v>
      </c>
      <c r="E108" s="114"/>
      <c r="F108" s="147"/>
      <c r="P108" s="110">
        <f>SUM(P2:P106)</f>
        <v>14263000</v>
      </c>
      <c r="S108" s="146"/>
      <c r="Y108" s="146"/>
    </row>
    <row r="109">
      <c r="C109" s="126"/>
      <c r="D109" s="45" t="s">
        <v>500</v>
      </c>
      <c r="E109" s="114"/>
      <c r="F109" s="147"/>
      <c r="S109" s="146"/>
      <c r="Y109" s="146"/>
    </row>
    <row r="110">
      <c r="C110" s="125"/>
      <c r="D110" s="45" t="s">
        <v>16</v>
      </c>
      <c r="E110" s="114"/>
      <c r="F110" s="147"/>
      <c r="S110" s="146"/>
      <c r="Y110" s="146"/>
    </row>
    <row r="111">
      <c r="C111" s="190"/>
      <c r="D111" s="45" t="s">
        <v>501</v>
      </c>
      <c r="S111" s="146"/>
      <c r="Y111" s="146"/>
    </row>
    <row r="112">
      <c r="C112" s="191"/>
      <c r="D112" s="45" t="s">
        <v>502</v>
      </c>
      <c r="E112" s="114"/>
      <c r="F112" s="147"/>
      <c r="H112" s="147"/>
      <c r="J112" s="147"/>
      <c r="R112" s="146"/>
      <c r="S112" s="146"/>
      <c r="W112" s="146"/>
      <c r="Y112" s="146"/>
    </row>
    <row r="113">
      <c r="E113" s="114"/>
      <c r="F113" s="147"/>
      <c r="H113" s="147"/>
      <c r="J113" s="147"/>
      <c r="R113" s="146"/>
      <c r="S113" s="146"/>
      <c r="W113" s="146"/>
      <c r="Y113" s="146"/>
    </row>
    <row r="114">
      <c r="E114" s="114"/>
      <c r="J114" s="147"/>
      <c r="R114" s="146"/>
      <c r="S114" s="146"/>
      <c r="W114" s="146"/>
      <c r="Y114" s="146"/>
    </row>
    <row r="115">
      <c r="E115" s="114"/>
      <c r="J115" s="147"/>
      <c r="R115" s="146"/>
      <c r="S115" s="146"/>
      <c r="W115" s="146"/>
      <c r="Y115" s="146"/>
    </row>
    <row r="116">
      <c r="E116" s="114"/>
      <c r="J116" s="147"/>
      <c r="R116" s="146"/>
      <c r="S116" s="146"/>
      <c r="W116" s="146"/>
      <c r="Y116" s="146"/>
    </row>
    <row r="117">
      <c r="E117" s="114"/>
      <c r="J117" s="147"/>
      <c r="R117" s="146"/>
      <c r="S117" s="146"/>
      <c r="W117" s="146"/>
      <c r="Y117" s="146"/>
    </row>
    <row r="118">
      <c r="E118" s="114"/>
      <c r="F118" s="147"/>
      <c r="H118" s="147"/>
      <c r="J118" s="147"/>
      <c r="R118" s="146"/>
      <c r="S118" s="146"/>
      <c r="W118" s="146"/>
      <c r="Y118" s="146"/>
    </row>
    <row r="119">
      <c r="E119" s="114"/>
      <c r="F119" s="147"/>
      <c r="H119" s="147"/>
      <c r="J119" s="147"/>
      <c r="R119" s="146"/>
      <c r="S119" s="146"/>
      <c r="W119" s="146"/>
      <c r="Y119" s="146"/>
    </row>
    <row r="120">
      <c r="E120" s="114"/>
      <c r="F120" s="147"/>
      <c r="H120" s="147"/>
      <c r="J120" s="147"/>
      <c r="R120" s="146"/>
      <c r="S120" s="146"/>
      <c r="W120" s="146"/>
      <c r="Y120" s="146"/>
    </row>
    <row r="121">
      <c r="E121" s="114"/>
      <c r="F121" s="147"/>
      <c r="H121" s="147"/>
      <c r="J121" s="147"/>
      <c r="R121" s="146"/>
      <c r="S121" s="146"/>
      <c r="W121" s="146"/>
      <c r="Y121" s="146"/>
    </row>
    <row r="122">
      <c r="E122" s="114"/>
      <c r="F122" s="147"/>
      <c r="H122" s="147"/>
      <c r="J122" s="147"/>
      <c r="R122" s="146"/>
      <c r="S122" s="146"/>
      <c r="W122" s="146"/>
      <c r="Y122" s="146"/>
    </row>
    <row r="123">
      <c r="E123" s="114"/>
      <c r="F123" s="147"/>
      <c r="H123" s="147"/>
      <c r="J123" s="147"/>
      <c r="R123" s="146"/>
      <c r="S123" s="146"/>
      <c r="W123" s="146"/>
      <c r="Y123" s="146"/>
    </row>
    <row r="124">
      <c r="E124" s="114"/>
      <c r="F124" s="147"/>
      <c r="H124" s="147"/>
      <c r="J124" s="147"/>
      <c r="R124" s="146"/>
      <c r="S124" s="146"/>
      <c r="W124" s="146"/>
      <c r="Y124" s="146"/>
    </row>
    <row r="125">
      <c r="E125" s="114"/>
      <c r="F125" s="147"/>
      <c r="H125" s="147"/>
      <c r="J125" s="147"/>
      <c r="R125" s="146"/>
      <c r="S125" s="146"/>
      <c r="W125" s="146"/>
      <c r="Y125" s="146"/>
    </row>
    <row r="126">
      <c r="E126" s="114"/>
      <c r="F126" s="147"/>
      <c r="H126" s="147"/>
      <c r="J126" s="147"/>
      <c r="R126" s="146"/>
      <c r="S126" s="146"/>
      <c r="W126" s="146"/>
      <c r="Y126" s="146"/>
    </row>
    <row r="127">
      <c r="E127" s="114"/>
      <c r="F127" s="147"/>
      <c r="H127" s="147"/>
      <c r="J127" s="147"/>
      <c r="R127" s="146"/>
      <c r="S127" s="146"/>
      <c r="W127" s="146"/>
      <c r="Y127" s="146"/>
    </row>
    <row r="128">
      <c r="E128" s="114"/>
      <c r="F128" s="147"/>
      <c r="H128" s="147"/>
      <c r="J128" s="147"/>
      <c r="R128" s="146"/>
      <c r="S128" s="146"/>
      <c r="W128" s="146"/>
      <c r="Y128" s="146"/>
    </row>
    <row r="129">
      <c r="E129" s="114"/>
      <c r="F129" s="147"/>
      <c r="H129" s="147"/>
      <c r="J129" s="147"/>
      <c r="R129" s="146"/>
      <c r="S129" s="146"/>
      <c r="W129" s="146"/>
      <c r="Y129" s="146"/>
    </row>
    <row r="130">
      <c r="E130" s="114"/>
      <c r="F130" s="147"/>
      <c r="H130" s="147"/>
      <c r="J130" s="147"/>
      <c r="R130" s="146"/>
      <c r="S130" s="146"/>
      <c r="W130" s="146"/>
      <c r="Y130" s="146"/>
    </row>
    <row r="131">
      <c r="E131" s="114"/>
      <c r="F131" s="147"/>
      <c r="H131" s="147"/>
      <c r="J131" s="147"/>
      <c r="R131" s="146"/>
      <c r="S131" s="146"/>
      <c r="W131" s="146"/>
      <c r="Y131" s="146"/>
    </row>
    <row r="132">
      <c r="E132" s="114"/>
      <c r="F132" s="147"/>
      <c r="H132" s="147"/>
      <c r="J132" s="147"/>
      <c r="R132" s="146"/>
      <c r="S132" s="146"/>
      <c r="W132" s="146"/>
      <c r="Y132" s="146"/>
    </row>
    <row r="133">
      <c r="E133" s="114"/>
      <c r="F133" s="147"/>
      <c r="H133" s="147"/>
      <c r="J133" s="147"/>
      <c r="R133" s="146"/>
      <c r="S133" s="146"/>
      <c r="W133" s="146"/>
      <c r="Y133" s="146"/>
    </row>
    <row r="134">
      <c r="E134" s="114"/>
      <c r="F134" s="147"/>
      <c r="H134" s="147"/>
      <c r="J134" s="147"/>
      <c r="R134" s="146"/>
      <c r="S134" s="146"/>
      <c r="W134" s="146"/>
      <c r="Y134" s="146"/>
    </row>
    <row r="135">
      <c r="E135" s="114"/>
      <c r="F135" s="147"/>
      <c r="H135" s="147"/>
      <c r="J135" s="147"/>
      <c r="R135" s="146"/>
      <c r="S135" s="146"/>
      <c r="W135" s="146"/>
      <c r="Y135" s="146"/>
    </row>
    <row r="136">
      <c r="E136" s="114"/>
      <c r="F136" s="147"/>
      <c r="H136" s="147"/>
      <c r="J136" s="147"/>
      <c r="R136" s="146"/>
      <c r="S136" s="146"/>
      <c r="W136" s="146"/>
      <c r="Y136" s="146"/>
    </row>
    <row r="137">
      <c r="E137" s="114"/>
      <c r="F137" s="147"/>
      <c r="H137" s="147"/>
      <c r="J137" s="147"/>
      <c r="R137" s="146"/>
      <c r="S137" s="146"/>
      <c r="W137" s="146"/>
      <c r="Y137" s="146"/>
    </row>
    <row r="138">
      <c r="E138" s="114"/>
      <c r="F138" s="147"/>
      <c r="H138" s="147"/>
      <c r="J138" s="147"/>
      <c r="R138" s="146"/>
      <c r="S138" s="146"/>
      <c r="W138" s="146"/>
      <c r="Y138" s="146"/>
    </row>
    <row r="139">
      <c r="E139" s="114"/>
      <c r="F139" s="147"/>
      <c r="H139" s="147"/>
      <c r="J139" s="147"/>
      <c r="R139" s="146"/>
      <c r="S139" s="146"/>
      <c r="W139" s="146"/>
      <c r="Y139" s="146"/>
    </row>
    <row r="140">
      <c r="E140" s="114"/>
      <c r="F140" s="147"/>
      <c r="H140" s="147"/>
      <c r="J140" s="147"/>
      <c r="R140" s="146"/>
      <c r="S140" s="146"/>
      <c r="W140" s="146"/>
      <c r="Y140" s="146"/>
    </row>
    <row r="141">
      <c r="E141" s="114"/>
      <c r="F141" s="147"/>
      <c r="H141" s="147"/>
      <c r="J141" s="147"/>
      <c r="R141" s="146"/>
      <c r="S141" s="146"/>
      <c r="W141" s="146"/>
      <c r="Y141" s="146"/>
    </row>
    <row r="142">
      <c r="E142" s="114"/>
      <c r="F142" s="147"/>
      <c r="H142" s="147"/>
      <c r="J142" s="147"/>
      <c r="R142" s="146"/>
      <c r="S142" s="146"/>
      <c r="W142" s="146"/>
      <c r="Y142" s="146"/>
    </row>
    <row r="143">
      <c r="E143" s="114"/>
      <c r="F143" s="147"/>
      <c r="H143" s="147"/>
      <c r="J143" s="147"/>
      <c r="R143" s="146"/>
      <c r="S143" s="146"/>
      <c r="W143" s="146"/>
      <c r="Y143" s="146"/>
    </row>
    <row r="144">
      <c r="E144" s="114"/>
      <c r="F144" s="147"/>
      <c r="H144" s="147"/>
      <c r="J144" s="147"/>
      <c r="R144" s="146"/>
      <c r="S144" s="146"/>
      <c r="W144" s="146"/>
      <c r="Y144" s="146"/>
    </row>
    <row r="145">
      <c r="E145" s="114"/>
      <c r="F145" s="147"/>
      <c r="H145" s="147"/>
      <c r="J145" s="147"/>
      <c r="R145" s="146"/>
      <c r="S145" s="146"/>
      <c r="W145" s="146"/>
      <c r="Y145" s="146"/>
    </row>
    <row r="146">
      <c r="E146" s="114"/>
      <c r="F146" s="147"/>
      <c r="H146" s="147"/>
      <c r="J146" s="147"/>
      <c r="R146" s="146"/>
      <c r="S146" s="146"/>
      <c r="W146" s="146"/>
      <c r="Y146" s="146"/>
    </row>
    <row r="147">
      <c r="E147" s="114"/>
      <c r="F147" s="147"/>
      <c r="H147" s="147"/>
      <c r="J147" s="147"/>
      <c r="R147" s="146"/>
      <c r="S147" s="146"/>
      <c r="W147" s="146"/>
      <c r="Y147" s="146"/>
    </row>
    <row r="148">
      <c r="E148" s="114"/>
      <c r="F148" s="147"/>
      <c r="H148" s="147"/>
      <c r="J148" s="147"/>
      <c r="R148" s="146"/>
      <c r="S148" s="146"/>
      <c r="W148" s="146"/>
      <c r="Y148" s="146"/>
    </row>
    <row r="149">
      <c r="E149" s="114"/>
      <c r="F149" s="147"/>
      <c r="H149" s="147"/>
      <c r="J149" s="147"/>
      <c r="R149" s="146"/>
      <c r="S149" s="146"/>
      <c r="W149" s="146"/>
      <c r="Y149" s="146"/>
    </row>
    <row r="150">
      <c r="E150" s="114"/>
      <c r="F150" s="147"/>
      <c r="H150" s="147"/>
      <c r="J150" s="147"/>
      <c r="R150" s="146"/>
      <c r="S150" s="146"/>
      <c r="W150" s="146"/>
      <c r="Y150" s="146"/>
    </row>
    <row r="151">
      <c r="E151" s="114"/>
      <c r="F151" s="147"/>
      <c r="H151" s="147"/>
      <c r="J151" s="147"/>
      <c r="R151" s="146"/>
      <c r="S151" s="146"/>
      <c r="W151" s="146"/>
      <c r="Y151" s="146"/>
    </row>
    <row r="152">
      <c r="E152" s="114"/>
      <c r="F152" s="147"/>
      <c r="H152" s="147"/>
      <c r="J152" s="147"/>
      <c r="R152" s="146"/>
      <c r="S152" s="146"/>
      <c r="W152" s="146"/>
      <c r="Y152" s="146"/>
    </row>
    <row r="153">
      <c r="E153" s="114"/>
      <c r="F153" s="147"/>
      <c r="H153" s="147"/>
      <c r="J153" s="147"/>
      <c r="R153" s="146"/>
      <c r="S153" s="146"/>
      <c r="W153" s="146"/>
      <c r="Y153" s="146"/>
    </row>
    <row r="154">
      <c r="E154" s="114"/>
      <c r="F154" s="147"/>
      <c r="H154" s="147"/>
      <c r="J154" s="147"/>
      <c r="R154" s="146"/>
      <c r="S154" s="146"/>
      <c r="W154" s="146"/>
      <c r="Y154" s="146"/>
    </row>
    <row r="155">
      <c r="E155" s="114"/>
      <c r="F155" s="147"/>
      <c r="H155" s="147"/>
      <c r="J155" s="147"/>
      <c r="R155" s="146"/>
      <c r="S155" s="146"/>
      <c r="W155" s="146"/>
      <c r="Y155" s="146"/>
    </row>
    <row r="156">
      <c r="E156" s="114"/>
      <c r="F156" s="147"/>
      <c r="H156" s="147"/>
      <c r="J156" s="147"/>
      <c r="R156" s="146"/>
      <c r="S156" s="146"/>
      <c r="W156" s="146"/>
      <c r="Y156" s="146"/>
    </row>
    <row r="157">
      <c r="E157" s="114"/>
      <c r="F157" s="147"/>
      <c r="H157" s="147"/>
      <c r="J157" s="147"/>
      <c r="R157" s="146"/>
      <c r="S157" s="146"/>
      <c r="W157" s="146"/>
      <c r="Y157" s="146"/>
    </row>
    <row r="158">
      <c r="E158" s="114"/>
      <c r="F158" s="147"/>
      <c r="H158" s="147"/>
      <c r="J158" s="147"/>
      <c r="R158" s="146"/>
      <c r="S158" s="146"/>
      <c r="W158" s="146"/>
      <c r="Y158" s="146"/>
    </row>
    <row r="159">
      <c r="E159" s="114"/>
      <c r="F159" s="147"/>
      <c r="H159" s="147"/>
      <c r="J159" s="147"/>
      <c r="R159" s="146"/>
      <c r="S159" s="146"/>
      <c r="W159" s="146"/>
      <c r="Y159" s="146"/>
    </row>
    <row r="160">
      <c r="E160" s="114"/>
      <c r="F160" s="147"/>
      <c r="H160" s="147"/>
      <c r="J160" s="147"/>
      <c r="R160" s="146"/>
      <c r="S160" s="146"/>
      <c r="W160" s="146"/>
      <c r="Y160" s="146"/>
    </row>
    <row r="161">
      <c r="E161" s="114"/>
      <c r="F161" s="147"/>
      <c r="H161" s="147"/>
      <c r="J161" s="147"/>
      <c r="R161" s="146"/>
      <c r="S161" s="146"/>
      <c r="W161" s="146"/>
      <c r="Y161" s="146"/>
    </row>
    <row r="162">
      <c r="E162" s="114"/>
      <c r="F162" s="147"/>
      <c r="H162" s="147"/>
      <c r="J162" s="147"/>
      <c r="R162" s="146"/>
      <c r="S162" s="146"/>
      <c r="W162" s="146"/>
      <c r="Y162" s="146"/>
    </row>
    <row r="163">
      <c r="E163" s="114"/>
      <c r="F163" s="147"/>
      <c r="H163" s="147"/>
      <c r="J163" s="147"/>
      <c r="R163" s="146"/>
      <c r="S163" s="146"/>
      <c r="W163" s="146"/>
      <c r="Y163" s="146"/>
    </row>
    <row r="164">
      <c r="E164" s="114"/>
      <c r="F164" s="147"/>
      <c r="H164" s="147"/>
      <c r="J164" s="147"/>
      <c r="R164" s="146"/>
      <c r="S164" s="146"/>
      <c r="W164" s="146"/>
      <c r="Y164" s="146"/>
    </row>
    <row r="165">
      <c r="E165" s="114"/>
      <c r="F165" s="147"/>
      <c r="H165" s="147"/>
      <c r="J165" s="147"/>
      <c r="R165" s="146"/>
      <c r="S165" s="146"/>
      <c r="W165" s="146"/>
      <c r="Y165" s="146"/>
    </row>
    <row r="166">
      <c r="E166" s="114"/>
      <c r="F166" s="147"/>
      <c r="H166" s="147"/>
      <c r="J166" s="147"/>
      <c r="R166" s="146"/>
      <c r="S166" s="146"/>
      <c r="W166" s="146"/>
      <c r="Y166" s="146"/>
    </row>
    <row r="167">
      <c r="E167" s="114"/>
      <c r="F167" s="147"/>
      <c r="H167" s="147"/>
      <c r="J167" s="147"/>
      <c r="R167" s="146"/>
      <c r="S167" s="146"/>
      <c r="W167" s="146"/>
      <c r="Y167" s="146"/>
    </row>
    <row r="168">
      <c r="E168" s="114"/>
      <c r="F168" s="147"/>
      <c r="H168" s="147"/>
      <c r="J168" s="147"/>
      <c r="R168" s="146"/>
      <c r="S168" s="146"/>
      <c r="W168" s="146"/>
      <c r="Y168" s="146"/>
    </row>
    <row r="169">
      <c r="E169" s="114"/>
      <c r="F169" s="147"/>
      <c r="H169" s="147"/>
      <c r="J169" s="147"/>
      <c r="R169" s="146"/>
      <c r="S169" s="146"/>
      <c r="W169" s="146"/>
      <c r="Y169" s="146"/>
    </row>
    <row r="170">
      <c r="E170" s="114"/>
      <c r="F170" s="147"/>
      <c r="H170" s="147"/>
      <c r="J170" s="147"/>
      <c r="R170" s="146"/>
      <c r="S170" s="146"/>
      <c r="W170" s="146"/>
      <c r="Y170" s="146"/>
    </row>
    <row r="171">
      <c r="E171" s="114"/>
      <c r="F171" s="147"/>
      <c r="H171" s="147"/>
      <c r="J171" s="147"/>
      <c r="R171" s="146"/>
      <c r="S171" s="146"/>
      <c r="W171" s="146"/>
      <c r="Y171" s="146"/>
    </row>
    <row r="172">
      <c r="E172" s="114"/>
      <c r="F172" s="147"/>
      <c r="H172" s="147"/>
      <c r="J172" s="147"/>
      <c r="R172" s="146"/>
      <c r="S172" s="146"/>
      <c r="W172" s="146"/>
      <c r="Y172" s="146"/>
    </row>
    <row r="173">
      <c r="E173" s="114"/>
      <c r="F173" s="147"/>
      <c r="H173" s="147"/>
      <c r="J173" s="147"/>
      <c r="R173" s="146"/>
      <c r="S173" s="146"/>
      <c r="W173" s="146"/>
      <c r="Y173" s="146"/>
    </row>
    <row r="174">
      <c r="E174" s="114"/>
      <c r="F174" s="147"/>
      <c r="H174" s="147"/>
      <c r="J174" s="147"/>
      <c r="R174" s="146"/>
      <c r="S174" s="146"/>
      <c r="W174" s="146"/>
      <c r="Y174" s="146"/>
    </row>
    <row r="175">
      <c r="E175" s="114"/>
      <c r="F175" s="147"/>
      <c r="H175" s="147"/>
      <c r="J175" s="147"/>
      <c r="R175" s="146"/>
      <c r="S175" s="146"/>
      <c r="W175" s="146"/>
      <c r="Y175" s="146"/>
    </row>
    <row r="176">
      <c r="E176" s="114"/>
      <c r="F176" s="147"/>
      <c r="H176" s="147"/>
      <c r="J176" s="147"/>
      <c r="R176" s="146"/>
      <c r="S176" s="146"/>
      <c r="W176" s="146"/>
      <c r="Y176" s="146"/>
    </row>
    <row r="177">
      <c r="E177" s="114"/>
      <c r="F177" s="147"/>
      <c r="H177" s="147"/>
      <c r="J177" s="147"/>
      <c r="R177" s="146"/>
      <c r="S177" s="146"/>
      <c r="W177" s="146"/>
      <c r="Y177" s="146"/>
    </row>
    <row r="178">
      <c r="E178" s="114"/>
      <c r="F178" s="147"/>
      <c r="H178" s="147"/>
      <c r="J178" s="147"/>
      <c r="R178" s="146"/>
      <c r="S178" s="146"/>
      <c r="W178" s="146"/>
      <c r="Y178" s="146"/>
    </row>
    <row r="179">
      <c r="E179" s="114"/>
      <c r="F179" s="147"/>
      <c r="H179" s="147"/>
      <c r="J179" s="147"/>
      <c r="R179" s="146"/>
      <c r="S179" s="146"/>
      <c r="W179" s="146"/>
      <c r="Y179" s="146"/>
    </row>
    <row r="180">
      <c r="E180" s="114"/>
      <c r="F180" s="147"/>
      <c r="H180" s="147"/>
      <c r="J180" s="147"/>
      <c r="R180" s="146"/>
      <c r="S180" s="146"/>
      <c r="W180" s="146"/>
      <c r="Y180" s="146"/>
    </row>
    <row r="181">
      <c r="E181" s="114"/>
      <c r="F181" s="147"/>
      <c r="H181" s="147"/>
      <c r="J181" s="147"/>
      <c r="R181" s="146"/>
      <c r="S181" s="146"/>
      <c r="W181" s="146"/>
      <c r="Y181" s="146"/>
    </row>
    <row r="182">
      <c r="E182" s="114"/>
      <c r="F182" s="147"/>
      <c r="H182" s="147"/>
      <c r="J182" s="147"/>
      <c r="R182" s="146"/>
      <c r="S182" s="146"/>
      <c r="W182" s="146"/>
      <c r="Y182" s="146"/>
    </row>
    <row r="183">
      <c r="E183" s="114"/>
      <c r="F183" s="147"/>
      <c r="H183" s="147"/>
      <c r="J183" s="147"/>
      <c r="R183" s="146"/>
      <c r="S183" s="146"/>
      <c r="W183" s="146"/>
      <c r="Y183" s="146"/>
    </row>
    <row r="184">
      <c r="E184" s="114"/>
      <c r="F184" s="147"/>
      <c r="H184" s="147"/>
      <c r="J184" s="147"/>
      <c r="R184" s="146"/>
      <c r="S184" s="146"/>
      <c r="W184" s="146"/>
      <c r="Y184" s="146"/>
    </row>
    <row r="185">
      <c r="E185" s="114"/>
      <c r="F185" s="147"/>
      <c r="H185" s="147"/>
      <c r="J185" s="147"/>
      <c r="R185" s="146"/>
      <c r="S185" s="146"/>
      <c r="W185" s="146"/>
      <c r="Y185" s="146"/>
    </row>
    <row r="186">
      <c r="E186" s="114"/>
      <c r="F186" s="147"/>
      <c r="H186" s="147"/>
      <c r="J186" s="147"/>
      <c r="R186" s="146"/>
      <c r="S186" s="146"/>
      <c r="W186" s="146"/>
      <c r="Y186" s="146"/>
    </row>
    <row r="187">
      <c r="E187" s="114"/>
      <c r="F187" s="147"/>
      <c r="H187" s="147"/>
      <c r="J187" s="147"/>
      <c r="R187" s="146"/>
      <c r="S187" s="146"/>
      <c r="W187" s="146"/>
      <c r="Y187" s="146"/>
    </row>
    <row r="188">
      <c r="E188" s="114"/>
      <c r="F188" s="147"/>
      <c r="H188" s="147"/>
      <c r="J188" s="147"/>
      <c r="R188" s="146"/>
      <c r="S188" s="146"/>
      <c r="W188" s="146"/>
      <c r="Y188" s="146"/>
    </row>
    <row r="189">
      <c r="E189" s="114"/>
      <c r="F189" s="147"/>
      <c r="H189" s="147"/>
      <c r="J189" s="147"/>
      <c r="R189" s="146"/>
      <c r="S189" s="146"/>
      <c r="W189" s="146"/>
      <c r="Y189" s="146"/>
    </row>
    <row r="190">
      <c r="E190" s="114"/>
      <c r="F190" s="147"/>
      <c r="H190" s="147"/>
      <c r="J190" s="147"/>
      <c r="R190" s="146"/>
      <c r="S190" s="146"/>
      <c r="W190" s="146"/>
      <c r="Y190" s="146"/>
    </row>
    <row r="191">
      <c r="E191" s="114"/>
      <c r="F191" s="147"/>
      <c r="H191" s="147"/>
      <c r="J191" s="147"/>
      <c r="R191" s="146"/>
      <c r="S191" s="146"/>
      <c r="W191" s="146"/>
      <c r="Y191" s="146"/>
    </row>
    <row r="192">
      <c r="E192" s="114"/>
      <c r="F192" s="147"/>
      <c r="H192" s="147"/>
      <c r="J192" s="147"/>
      <c r="R192" s="146"/>
      <c r="S192" s="146"/>
      <c r="W192" s="146"/>
      <c r="Y192" s="146"/>
    </row>
    <row r="193">
      <c r="E193" s="114"/>
      <c r="F193" s="147"/>
      <c r="H193" s="147"/>
      <c r="J193" s="147"/>
      <c r="R193" s="146"/>
      <c r="S193" s="146"/>
      <c r="W193" s="146"/>
      <c r="Y193" s="146"/>
    </row>
    <row r="194">
      <c r="E194" s="114"/>
      <c r="F194" s="147"/>
      <c r="H194" s="147"/>
      <c r="J194" s="147"/>
      <c r="R194" s="146"/>
      <c r="S194" s="146"/>
      <c r="W194" s="146"/>
      <c r="Y194" s="146"/>
    </row>
    <row r="195">
      <c r="E195" s="114"/>
      <c r="F195" s="147"/>
      <c r="H195" s="147"/>
      <c r="J195" s="147"/>
      <c r="R195" s="146"/>
      <c r="S195" s="146"/>
      <c r="W195" s="146"/>
      <c r="Y195" s="146"/>
    </row>
    <row r="196">
      <c r="E196" s="114"/>
      <c r="F196" s="147"/>
      <c r="H196" s="147"/>
      <c r="J196" s="147"/>
      <c r="R196" s="146"/>
      <c r="S196" s="146"/>
      <c r="W196" s="146"/>
      <c r="Y196" s="146"/>
    </row>
    <row r="197">
      <c r="E197" s="114"/>
      <c r="F197" s="147"/>
      <c r="H197" s="147"/>
      <c r="J197" s="147"/>
      <c r="R197" s="146"/>
      <c r="S197" s="146"/>
      <c r="W197" s="146"/>
      <c r="Y197" s="146"/>
    </row>
    <row r="198">
      <c r="E198" s="114"/>
      <c r="F198" s="147"/>
      <c r="H198" s="147"/>
      <c r="J198" s="147"/>
      <c r="R198" s="146"/>
      <c r="S198" s="146"/>
      <c r="W198" s="146"/>
      <c r="Y198" s="146"/>
    </row>
    <row r="199">
      <c r="E199" s="114"/>
      <c r="F199" s="147"/>
      <c r="H199" s="147"/>
      <c r="J199" s="147"/>
      <c r="R199" s="146"/>
      <c r="S199" s="146"/>
      <c r="W199" s="146"/>
      <c r="Y199" s="146"/>
    </row>
    <row r="200">
      <c r="E200" s="114"/>
      <c r="F200" s="147"/>
      <c r="H200" s="147"/>
      <c r="J200" s="147"/>
      <c r="R200" s="146"/>
      <c r="S200" s="146"/>
      <c r="W200" s="146"/>
      <c r="Y200" s="146"/>
    </row>
    <row r="201">
      <c r="E201" s="114"/>
      <c r="F201" s="147"/>
      <c r="H201" s="147"/>
      <c r="J201" s="147"/>
      <c r="R201" s="146"/>
      <c r="S201" s="146"/>
      <c r="W201" s="146"/>
      <c r="Y201" s="146"/>
    </row>
    <row r="202">
      <c r="E202" s="114"/>
      <c r="F202" s="147"/>
      <c r="H202" s="147"/>
      <c r="J202" s="147"/>
      <c r="R202" s="146"/>
      <c r="S202" s="146"/>
      <c r="W202" s="146"/>
      <c r="Y202" s="146"/>
    </row>
    <row r="203">
      <c r="E203" s="114"/>
      <c r="F203" s="147"/>
      <c r="H203" s="147"/>
      <c r="J203" s="147"/>
      <c r="R203" s="146"/>
      <c r="S203" s="146"/>
      <c r="W203" s="146"/>
      <c r="Y203" s="146"/>
    </row>
    <row r="204">
      <c r="E204" s="114"/>
      <c r="F204" s="147"/>
      <c r="H204" s="147"/>
      <c r="J204" s="147"/>
      <c r="R204" s="146"/>
      <c r="S204" s="146"/>
      <c r="W204" s="146"/>
      <c r="Y204" s="146"/>
    </row>
    <row r="205">
      <c r="E205" s="114"/>
      <c r="F205" s="147"/>
      <c r="H205" s="147"/>
      <c r="J205" s="147"/>
      <c r="R205" s="146"/>
      <c r="S205" s="146"/>
      <c r="W205" s="146"/>
      <c r="Y205" s="146"/>
    </row>
    <row r="206">
      <c r="E206" s="114"/>
      <c r="F206" s="147"/>
      <c r="H206" s="147"/>
      <c r="J206" s="147"/>
      <c r="R206" s="146"/>
      <c r="S206" s="146"/>
      <c r="W206" s="146"/>
      <c r="Y206" s="146"/>
    </row>
    <row r="207">
      <c r="E207" s="114"/>
      <c r="F207" s="147"/>
      <c r="H207" s="147"/>
      <c r="J207" s="147"/>
      <c r="R207" s="146"/>
      <c r="S207" s="146"/>
      <c r="W207" s="146"/>
      <c r="Y207" s="146"/>
    </row>
    <row r="208">
      <c r="E208" s="114"/>
      <c r="F208" s="147"/>
      <c r="H208" s="147"/>
      <c r="J208" s="147"/>
      <c r="R208" s="146"/>
      <c r="S208" s="146"/>
      <c r="W208" s="146"/>
      <c r="Y208" s="146"/>
    </row>
    <row r="209">
      <c r="E209" s="114"/>
      <c r="F209" s="147"/>
      <c r="H209" s="147"/>
      <c r="J209" s="147"/>
      <c r="R209" s="146"/>
      <c r="S209" s="146"/>
      <c r="W209" s="146"/>
      <c r="Y209" s="146"/>
    </row>
    <row r="210">
      <c r="E210" s="114"/>
      <c r="F210" s="147"/>
      <c r="H210" s="147"/>
      <c r="J210" s="147"/>
      <c r="R210" s="146"/>
      <c r="S210" s="146"/>
      <c r="W210" s="146"/>
      <c r="Y210" s="146"/>
    </row>
    <row r="211">
      <c r="E211" s="114"/>
      <c r="F211" s="147"/>
      <c r="H211" s="147"/>
      <c r="J211" s="147"/>
      <c r="R211" s="146"/>
      <c r="S211" s="146"/>
      <c r="W211" s="146"/>
      <c r="Y211" s="146"/>
    </row>
    <row r="212">
      <c r="E212" s="114"/>
      <c r="F212" s="147"/>
      <c r="H212" s="147"/>
      <c r="J212" s="147"/>
      <c r="R212" s="146"/>
      <c r="S212" s="146"/>
      <c r="W212" s="146"/>
      <c r="Y212" s="146"/>
    </row>
    <row r="213">
      <c r="E213" s="114"/>
      <c r="F213" s="147"/>
      <c r="H213" s="147"/>
      <c r="J213" s="147"/>
      <c r="R213" s="146"/>
      <c r="S213" s="146"/>
      <c r="W213" s="146"/>
      <c r="Y213" s="146"/>
    </row>
    <row r="214">
      <c r="E214" s="114"/>
      <c r="F214" s="147"/>
      <c r="H214" s="147"/>
      <c r="J214" s="147"/>
      <c r="R214" s="146"/>
      <c r="S214" s="146"/>
      <c r="W214" s="146"/>
      <c r="Y214" s="146"/>
    </row>
    <row r="215">
      <c r="E215" s="114"/>
      <c r="F215" s="147"/>
      <c r="H215" s="147"/>
      <c r="J215" s="147"/>
      <c r="R215" s="146"/>
      <c r="S215" s="146"/>
      <c r="W215" s="146"/>
      <c r="Y215" s="146"/>
    </row>
    <row r="216">
      <c r="E216" s="114"/>
      <c r="F216" s="147"/>
      <c r="H216" s="147"/>
      <c r="J216" s="147"/>
      <c r="R216" s="146"/>
      <c r="S216" s="146"/>
      <c r="W216" s="146"/>
      <c r="Y216" s="146"/>
    </row>
    <row r="217">
      <c r="E217" s="114"/>
      <c r="F217" s="147"/>
      <c r="H217" s="147"/>
      <c r="J217" s="147"/>
      <c r="R217" s="146"/>
      <c r="S217" s="146"/>
      <c r="W217" s="146"/>
      <c r="Y217" s="146"/>
    </row>
    <row r="218">
      <c r="E218" s="114"/>
      <c r="F218" s="147"/>
      <c r="H218" s="147"/>
      <c r="J218" s="147"/>
      <c r="R218" s="146"/>
      <c r="S218" s="146"/>
      <c r="W218" s="146"/>
      <c r="Y218" s="146"/>
    </row>
    <row r="219">
      <c r="E219" s="114"/>
      <c r="F219" s="147"/>
      <c r="H219" s="147"/>
      <c r="J219" s="147"/>
      <c r="R219" s="146"/>
      <c r="S219" s="146"/>
      <c r="W219" s="146"/>
      <c r="Y219" s="146"/>
    </row>
    <row r="220">
      <c r="E220" s="114"/>
      <c r="F220" s="147"/>
      <c r="H220" s="147"/>
      <c r="J220" s="147"/>
      <c r="R220" s="146"/>
      <c r="S220" s="146"/>
      <c r="W220" s="146"/>
      <c r="Y220" s="146"/>
    </row>
    <row r="221">
      <c r="E221" s="114"/>
      <c r="F221" s="147"/>
      <c r="H221" s="147"/>
      <c r="J221" s="147"/>
      <c r="R221" s="146"/>
      <c r="S221" s="146"/>
      <c r="W221" s="146"/>
      <c r="Y221" s="146"/>
    </row>
    <row r="222">
      <c r="E222" s="114"/>
      <c r="F222" s="147"/>
      <c r="H222" s="147"/>
      <c r="J222" s="147"/>
      <c r="R222" s="146"/>
      <c r="S222" s="146"/>
      <c r="W222" s="146"/>
      <c r="Y222" s="146"/>
    </row>
    <row r="223">
      <c r="E223" s="114"/>
      <c r="F223" s="147"/>
      <c r="H223" s="147"/>
      <c r="J223" s="147"/>
      <c r="R223" s="146"/>
      <c r="S223" s="146"/>
      <c r="W223" s="146"/>
      <c r="Y223" s="146"/>
    </row>
    <row r="224">
      <c r="E224" s="114"/>
      <c r="F224" s="147"/>
      <c r="H224" s="147"/>
      <c r="J224" s="147"/>
      <c r="R224" s="146"/>
      <c r="S224" s="146"/>
      <c r="W224" s="146"/>
      <c r="Y224" s="146"/>
    </row>
    <row r="225">
      <c r="E225" s="114"/>
      <c r="F225" s="147"/>
      <c r="H225" s="147"/>
      <c r="J225" s="147"/>
      <c r="R225" s="146"/>
      <c r="S225" s="146"/>
      <c r="W225" s="146"/>
      <c r="Y225" s="146"/>
    </row>
    <row r="226">
      <c r="E226" s="114"/>
      <c r="F226" s="147"/>
      <c r="H226" s="147"/>
      <c r="J226" s="147"/>
      <c r="R226" s="146"/>
      <c r="S226" s="146"/>
      <c r="W226" s="146"/>
      <c r="Y226" s="146"/>
    </row>
    <row r="227">
      <c r="E227" s="114"/>
      <c r="F227" s="147"/>
      <c r="H227" s="147"/>
      <c r="J227" s="147"/>
      <c r="R227" s="146"/>
      <c r="S227" s="146"/>
      <c r="W227" s="146"/>
      <c r="Y227" s="146"/>
    </row>
    <row r="228">
      <c r="E228" s="114"/>
      <c r="F228" s="147"/>
      <c r="H228" s="147"/>
      <c r="J228" s="147"/>
      <c r="R228" s="146"/>
      <c r="S228" s="146"/>
      <c r="W228" s="146"/>
      <c r="Y228" s="146"/>
    </row>
    <row r="229">
      <c r="E229" s="114"/>
      <c r="F229" s="147"/>
      <c r="H229" s="147"/>
      <c r="J229" s="147"/>
      <c r="R229" s="146"/>
      <c r="S229" s="146"/>
      <c r="W229" s="146"/>
      <c r="Y229" s="146"/>
    </row>
    <row r="230">
      <c r="E230" s="114"/>
      <c r="F230" s="147"/>
      <c r="H230" s="147"/>
      <c r="J230" s="147"/>
      <c r="R230" s="146"/>
      <c r="S230" s="146"/>
      <c r="W230" s="146"/>
      <c r="Y230" s="146"/>
    </row>
    <row r="231">
      <c r="E231" s="114"/>
      <c r="F231" s="147"/>
      <c r="H231" s="147"/>
      <c r="J231" s="147"/>
      <c r="R231" s="146"/>
      <c r="S231" s="146"/>
      <c r="W231" s="146"/>
      <c r="Y231" s="146"/>
    </row>
    <row r="232">
      <c r="E232" s="114"/>
      <c r="F232" s="147"/>
      <c r="H232" s="147"/>
      <c r="J232" s="147"/>
      <c r="R232" s="146"/>
      <c r="S232" s="146"/>
      <c r="W232" s="146"/>
      <c r="Y232" s="146"/>
    </row>
    <row r="233">
      <c r="E233" s="114"/>
      <c r="F233" s="147"/>
      <c r="H233" s="147"/>
      <c r="J233" s="147"/>
      <c r="R233" s="146"/>
      <c r="S233" s="146"/>
      <c r="W233" s="146"/>
      <c r="Y233" s="146"/>
    </row>
    <row r="234">
      <c r="E234" s="114"/>
      <c r="F234" s="147"/>
      <c r="H234" s="147"/>
      <c r="J234" s="147"/>
      <c r="R234" s="146"/>
      <c r="S234" s="146"/>
      <c r="W234" s="146"/>
      <c r="Y234" s="146"/>
    </row>
    <row r="235">
      <c r="E235" s="114"/>
      <c r="F235" s="147"/>
      <c r="H235" s="147"/>
      <c r="J235" s="147"/>
      <c r="R235" s="146"/>
      <c r="S235" s="146"/>
      <c r="W235" s="146"/>
      <c r="Y235" s="146"/>
    </row>
    <row r="236">
      <c r="E236" s="114"/>
      <c r="F236" s="147"/>
      <c r="H236" s="147"/>
      <c r="J236" s="147"/>
      <c r="R236" s="146"/>
      <c r="S236" s="146"/>
      <c r="W236" s="146"/>
      <c r="Y236" s="146"/>
    </row>
    <row r="237">
      <c r="E237" s="114"/>
      <c r="F237" s="147"/>
      <c r="H237" s="147"/>
      <c r="J237" s="147"/>
      <c r="R237" s="146"/>
      <c r="S237" s="146"/>
      <c r="W237" s="146"/>
      <c r="Y237" s="146"/>
    </row>
    <row r="238">
      <c r="E238" s="114"/>
      <c r="F238" s="147"/>
      <c r="H238" s="147"/>
      <c r="J238" s="147"/>
      <c r="R238" s="146"/>
      <c r="S238" s="146"/>
      <c r="W238" s="146"/>
      <c r="Y238" s="146"/>
    </row>
    <row r="239">
      <c r="E239" s="114"/>
      <c r="F239" s="147"/>
      <c r="H239" s="147"/>
      <c r="J239" s="147"/>
      <c r="R239" s="146"/>
      <c r="S239" s="146"/>
      <c r="W239" s="146"/>
      <c r="Y239" s="146"/>
    </row>
    <row r="240">
      <c r="E240" s="114"/>
      <c r="F240" s="147"/>
      <c r="H240" s="147"/>
      <c r="J240" s="147"/>
      <c r="R240" s="146"/>
      <c r="S240" s="146"/>
      <c r="W240" s="146"/>
      <c r="Y240" s="146"/>
    </row>
    <row r="241">
      <c r="E241" s="114"/>
      <c r="F241" s="147"/>
      <c r="H241" s="147"/>
      <c r="J241" s="147"/>
      <c r="R241" s="146"/>
      <c r="S241" s="146"/>
      <c r="W241" s="146"/>
      <c r="Y241" s="146"/>
    </row>
    <row r="242">
      <c r="E242" s="114"/>
      <c r="F242" s="147"/>
      <c r="H242" s="147"/>
      <c r="J242" s="147"/>
      <c r="R242" s="146"/>
      <c r="S242" s="146"/>
      <c r="W242" s="146"/>
      <c r="Y242" s="146"/>
    </row>
    <row r="243">
      <c r="E243" s="114"/>
      <c r="F243" s="147"/>
      <c r="H243" s="147"/>
      <c r="J243" s="147"/>
      <c r="R243" s="146"/>
      <c r="S243" s="146"/>
      <c r="W243" s="146"/>
      <c r="Y243" s="146"/>
    </row>
    <row r="244">
      <c r="E244" s="114"/>
      <c r="F244" s="147"/>
      <c r="H244" s="147"/>
      <c r="J244" s="147"/>
      <c r="R244" s="146"/>
      <c r="S244" s="146"/>
      <c r="W244" s="146"/>
      <c r="Y244" s="146"/>
    </row>
    <row r="245">
      <c r="E245" s="114"/>
      <c r="F245" s="147"/>
      <c r="H245" s="147"/>
      <c r="J245" s="147"/>
      <c r="R245" s="146"/>
      <c r="S245" s="146"/>
      <c r="W245" s="146"/>
      <c r="Y245" s="146"/>
    </row>
    <row r="246">
      <c r="E246" s="114"/>
      <c r="F246" s="147"/>
      <c r="H246" s="147"/>
      <c r="J246" s="147"/>
      <c r="R246" s="146"/>
      <c r="S246" s="146"/>
      <c r="W246" s="146"/>
      <c r="Y246" s="146"/>
    </row>
    <row r="247">
      <c r="E247" s="114"/>
      <c r="F247" s="147"/>
      <c r="H247" s="147"/>
      <c r="J247" s="147"/>
      <c r="R247" s="146"/>
      <c r="S247" s="146"/>
      <c r="W247" s="146"/>
      <c r="Y247" s="146"/>
    </row>
    <row r="248">
      <c r="E248" s="114"/>
      <c r="F248" s="147"/>
      <c r="H248" s="147"/>
      <c r="J248" s="147"/>
      <c r="R248" s="146"/>
      <c r="S248" s="146"/>
      <c r="W248" s="146"/>
      <c r="Y248" s="146"/>
    </row>
    <row r="249">
      <c r="E249" s="114"/>
      <c r="F249" s="147"/>
      <c r="H249" s="147"/>
      <c r="J249" s="147"/>
      <c r="R249" s="146"/>
      <c r="S249" s="146"/>
      <c r="W249" s="146"/>
      <c r="Y249" s="146"/>
    </row>
    <row r="250">
      <c r="E250" s="114"/>
      <c r="F250" s="147"/>
      <c r="H250" s="147"/>
      <c r="J250" s="147"/>
      <c r="R250" s="146"/>
      <c r="S250" s="146"/>
      <c r="W250" s="146"/>
      <c r="Y250" s="146"/>
    </row>
    <row r="251">
      <c r="E251" s="114"/>
      <c r="F251" s="147"/>
      <c r="H251" s="147"/>
      <c r="J251" s="147"/>
      <c r="R251" s="146"/>
      <c r="S251" s="146"/>
      <c r="W251" s="146"/>
      <c r="Y251" s="146"/>
    </row>
    <row r="252">
      <c r="E252" s="114"/>
      <c r="F252" s="147"/>
      <c r="H252" s="147"/>
      <c r="J252" s="147"/>
      <c r="R252" s="146"/>
      <c r="S252" s="146"/>
      <c r="W252" s="146"/>
      <c r="Y252" s="146"/>
    </row>
    <row r="253">
      <c r="E253" s="114"/>
      <c r="F253" s="147"/>
      <c r="H253" s="147"/>
      <c r="J253" s="147"/>
      <c r="R253" s="146"/>
      <c r="S253" s="146"/>
      <c r="W253" s="146"/>
      <c r="Y253" s="146"/>
    </row>
    <row r="254">
      <c r="E254" s="114"/>
      <c r="F254" s="147"/>
      <c r="H254" s="147"/>
      <c r="J254" s="147"/>
      <c r="R254" s="146"/>
      <c r="S254" s="146"/>
      <c r="W254" s="146"/>
      <c r="Y254" s="146"/>
    </row>
    <row r="255">
      <c r="E255" s="114"/>
      <c r="F255" s="147"/>
      <c r="H255" s="147"/>
      <c r="J255" s="147"/>
      <c r="R255" s="146"/>
      <c r="S255" s="146"/>
      <c r="W255" s="146"/>
      <c r="Y255" s="146"/>
    </row>
    <row r="256">
      <c r="E256" s="114"/>
      <c r="F256" s="147"/>
      <c r="H256" s="147"/>
      <c r="J256" s="147"/>
      <c r="R256" s="146"/>
      <c r="S256" s="146"/>
      <c r="W256" s="146"/>
      <c r="Y256" s="146"/>
    </row>
    <row r="257">
      <c r="E257" s="114"/>
      <c r="F257" s="147"/>
      <c r="H257" s="147"/>
      <c r="J257" s="147"/>
      <c r="R257" s="146"/>
      <c r="S257" s="146"/>
      <c r="W257" s="146"/>
      <c r="Y257" s="146"/>
    </row>
    <row r="258">
      <c r="E258" s="114"/>
      <c r="F258" s="147"/>
      <c r="H258" s="147"/>
      <c r="J258" s="147"/>
      <c r="R258" s="146"/>
      <c r="S258" s="146"/>
      <c r="W258" s="146"/>
      <c r="Y258" s="146"/>
    </row>
    <row r="259">
      <c r="E259" s="114"/>
      <c r="F259" s="147"/>
      <c r="H259" s="147"/>
      <c r="J259" s="147"/>
      <c r="R259" s="146"/>
      <c r="S259" s="146"/>
      <c r="W259" s="146"/>
      <c r="Y259" s="146"/>
    </row>
    <row r="260">
      <c r="E260" s="114"/>
      <c r="F260" s="147"/>
      <c r="H260" s="147"/>
      <c r="J260" s="147"/>
      <c r="R260" s="146"/>
      <c r="S260" s="146"/>
      <c r="W260" s="146"/>
      <c r="Y260" s="146"/>
    </row>
    <row r="261">
      <c r="E261" s="114"/>
      <c r="F261" s="147"/>
      <c r="H261" s="147"/>
      <c r="J261" s="147"/>
      <c r="R261" s="146"/>
      <c r="S261" s="146"/>
      <c r="W261" s="146"/>
      <c r="Y261" s="146"/>
    </row>
    <row r="262">
      <c r="E262" s="114"/>
      <c r="F262" s="147"/>
      <c r="H262" s="147"/>
      <c r="J262" s="147"/>
      <c r="R262" s="146"/>
      <c r="S262" s="146"/>
      <c r="W262" s="146"/>
      <c r="Y262" s="146"/>
    </row>
    <row r="263">
      <c r="E263" s="114"/>
      <c r="F263" s="147"/>
      <c r="H263" s="147"/>
      <c r="J263" s="147"/>
      <c r="R263" s="146"/>
      <c r="S263" s="146"/>
      <c r="W263" s="146"/>
      <c r="Y263" s="146"/>
    </row>
    <row r="264">
      <c r="E264" s="114"/>
      <c r="F264" s="147"/>
      <c r="H264" s="147"/>
      <c r="J264" s="147"/>
      <c r="R264" s="146"/>
      <c r="S264" s="146"/>
      <c r="W264" s="146"/>
      <c r="Y264" s="146"/>
    </row>
    <row r="265">
      <c r="E265" s="114"/>
      <c r="F265" s="147"/>
      <c r="H265" s="147"/>
      <c r="J265" s="147"/>
      <c r="R265" s="146"/>
      <c r="S265" s="146"/>
      <c r="W265" s="146"/>
      <c r="Y265" s="146"/>
    </row>
    <row r="266">
      <c r="E266" s="114"/>
      <c r="F266" s="147"/>
      <c r="H266" s="147"/>
      <c r="J266" s="147"/>
      <c r="R266" s="146"/>
      <c r="S266" s="146"/>
      <c r="W266" s="146"/>
      <c r="Y266" s="146"/>
    </row>
    <row r="267">
      <c r="E267" s="114"/>
      <c r="F267" s="147"/>
      <c r="H267" s="147"/>
      <c r="J267" s="147"/>
      <c r="R267" s="146"/>
      <c r="S267" s="146"/>
      <c r="W267" s="146"/>
      <c r="Y267" s="146"/>
    </row>
    <row r="268">
      <c r="E268" s="114"/>
      <c r="F268" s="147"/>
      <c r="H268" s="147"/>
      <c r="J268" s="147"/>
      <c r="R268" s="146"/>
      <c r="S268" s="146"/>
      <c r="W268" s="146"/>
      <c r="Y268" s="146"/>
    </row>
    <row r="269">
      <c r="E269" s="114"/>
      <c r="F269" s="147"/>
      <c r="H269" s="147"/>
      <c r="J269" s="147"/>
      <c r="R269" s="146"/>
      <c r="S269" s="146"/>
      <c r="W269" s="146"/>
      <c r="Y269" s="146"/>
    </row>
    <row r="270">
      <c r="E270" s="114"/>
      <c r="F270" s="147"/>
      <c r="H270" s="147"/>
      <c r="J270" s="147"/>
      <c r="R270" s="146"/>
      <c r="S270" s="146"/>
      <c r="W270" s="146"/>
      <c r="Y270" s="146"/>
    </row>
    <row r="271">
      <c r="E271" s="114"/>
      <c r="F271" s="147"/>
      <c r="H271" s="147"/>
      <c r="J271" s="147"/>
      <c r="R271" s="146"/>
      <c r="S271" s="146"/>
      <c r="W271" s="146"/>
      <c r="Y271" s="146"/>
    </row>
    <row r="272">
      <c r="E272" s="114"/>
      <c r="F272" s="147"/>
      <c r="H272" s="147"/>
      <c r="J272" s="147"/>
      <c r="R272" s="146"/>
      <c r="S272" s="146"/>
      <c r="W272" s="146"/>
      <c r="Y272" s="146"/>
    </row>
    <row r="273">
      <c r="E273" s="114"/>
      <c r="F273" s="147"/>
      <c r="H273" s="147"/>
      <c r="J273" s="147"/>
      <c r="R273" s="146"/>
      <c r="S273" s="146"/>
      <c r="W273" s="146"/>
      <c r="Y273" s="146"/>
    </row>
    <row r="274">
      <c r="E274" s="114"/>
      <c r="F274" s="147"/>
      <c r="H274" s="147"/>
      <c r="J274" s="147"/>
      <c r="R274" s="146"/>
      <c r="S274" s="146"/>
      <c r="W274" s="146"/>
      <c r="Y274" s="146"/>
    </row>
    <row r="275">
      <c r="E275" s="114"/>
      <c r="F275" s="147"/>
      <c r="H275" s="147"/>
      <c r="J275" s="147"/>
      <c r="R275" s="146"/>
      <c r="S275" s="146"/>
      <c r="W275" s="146"/>
      <c r="Y275" s="146"/>
    </row>
    <row r="276">
      <c r="E276" s="114"/>
      <c r="F276" s="147"/>
      <c r="H276" s="147"/>
      <c r="J276" s="147"/>
      <c r="R276" s="146"/>
      <c r="S276" s="146"/>
      <c r="W276" s="146"/>
      <c r="Y276" s="146"/>
    </row>
    <row r="277">
      <c r="E277" s="114"/>
      <c r="F277" s="147"/>
      <c r="H277" s="147"/>
      <c r="J277" s="147"/>
      <c r="R277" s="146"/>
      <c r="S277" s="146"/>
      <c r="W277" s="146"/>
      <c r="Y277" s="146"/>
    </row>
    <row r="278">
      <c r="E278" s="114"/>
      <c r="F278" s="147"/>
      <c r="H278" s="147"/>
      <c r="J278" s="147"/>
      <c r="R278" s="146"/>
      <c r="S278" s="146"/>
      <c r="W278" s="146"/>
      <c r="Y278" s="146"/>
    </row>
    <row r="279">
      <c r="E279" s="114"/>
      <c r="F279" s="147"/>
      <c r="H279" s="147"/>
      <c r="J279" s="147"/>
      <c r="R279" s="146"/>
      <c r="S279" s="146"/>
      <c r="W279" s="146"/>
      <c r="Y279" s="146"/>
    </row>
    <row r="280">
      <c r="E280" s="114"/>
      <c r="F280" s="147"/>
      <c r="H280" s="147"/>
      <c r="J280" s="147"/>
      <c r="R280" s="146"/>
      <c r="S280" s="146"/>
      <c r="W280" s="146"/>
      <c r="Y280" s="146"/>
    </row>
    <row r="281">
      <c r="E281" s="114"/>
      <c r="F281" s="147"/>
      <c r="H281" s="147"/>
      <c r="J281" s="147"/>
      <c r="R281" s="146"/>
      <c r="S281" s="146"/>
      <c r="W281" s="146"/>
      <c r="Y281" s="146"/>
    </row>
    <row r="282">
      <c r="E282" s="114"/>
      <c r="F282" s="147"/>
      <c r="H282" s="147"/>
      <c r="J282" s="147"/>
      <c r="R282" s="146"/>
      <c r="S282" s="146"/>
      <c r="W282" s="146"/>
      <c r="Y282" s="146"/>
    </row>
    <row r="283">
      <c r="E283" s="114"/>
      <c r="F283" s="147"/>
      <c r="H283" s="147"/>
      <c r="J283" s="147"/>
      <c r="R283" s="146"/>
      <c r="S283" s="146"/>
      <c r="W283" s="146"/>
      <c r="Y283" s="146"/>
    </row>
    <row r="284">
      <c r="E284" s="114"/>
      <c r="F284" s="147"/>
      <c r="H284" s="147"/>
      <c r="J284" s="147"/>
      <c r="R284" s="146"/>
      <c r="S284" s="146"/>
      <c r="W284" s="146"/>
      <c r="Y284" s="146"/>
    </row>
    <row r="285">
      <c r="E285" s="114"/>
      <c r="F285" s="147"/>
      <c r="H285" s="147"/>
      <c r="J285" s="147"/>
      <c r="R285" s="146"/>
      <c r="S285" s="146"/>
      <c r="W285" s="146"/>
      <c r="Y285" s="146"/>
    </row>
    <row r="286">
      <c r="E286" s="114"/>
      <c r="F286" s="147"/>
      <c r="H286" s="147"/>
      <c r="J286" s="147"/>
      <c r="R286" s="146"/>
      <c r="S286" s="146"/>
      <c r="W286" s="146"/>
      <c r="Y286" s="146"/>
    </row>
    <row r="287">
      <c r="E287" s="114"/>
      <c r="F287" s="147"/>
      <c r="H287" s="147"/>
      <c r="J287" s="147"/>
      <c r="R287" s="146"/>
      <c r="S287" s="146"/>
      <c r="W287" s="146"/>
      <c r="Y287" s="146"/>
    </row>
    <row r="288">
      <c r="E288" s="114"/>
      <c r="F288" s="147"/>
      <c r="H288" s="147"/>
      <c r="J288" s="147"/>
      <c r="R288" s="146"/>
      <c r="S288" s="146"/>
      <c r="W288" s="146"/>
      <c r="Y288" s="146"/>
    </row>
    <row r="289">
      <c r="E289" s="114"/>
      <c r="F289" s="147"/>
      <c r="H289" s="147"/>
      <c r="J289" s="147"/>
      <c r="R289" s="146"/>
      <c r="S289" s="146"/>
      <c r="W289" s="146"/>
      <c r="Y289" s="146"/>
    </row>
    <row r="290">
      <c r="E290" s="114"/>
      <c r="F290" s="147"/>
      <c r="H290" s="147"/>
      <c r="J290" s="147"/>
      <c r="R290" s="146"/>
      <c r="S290" s="146"/>
      <c r="W290" s="146"/>
      <c r="Y290" s="146"/>
    </row>
    <row r="291">
      <c r="E291" s="114"/>
      <c r="F291" s="147"/>
      <c r="H291" s="147"/>
      <c r="J291" s="147"/>
      <c r="R291" s="146"/>
      <c r="S291" s="146"/>
      <c r="W291" s="146"/>
      <c r="Y291" s="146"/>
    </row>
    <row r="292">
      <c r="E292" s="114"/>
      <c r="F292" s="147"/>
      <c r="H292" s="147"/>
      <c r="J292" s="147"/>
      <c r="R292" s="146"/>
      <c r="S292" s="146"/>
      <c r="W292" s="146"/>
      <c r="Y292" s="146"/>
    </row>
    <row r="293">
      <c r="E293" s="114"/>
      <c r="F293" s="147"/>
      <c r="H293" s="147"/>
      <c r="J293" s="147"/>
      <c r="R293" s="146"/>
      <c r="S293" s="146"/>
      <c r="W293" s="146"/>
      <c r="Y293" s="146"/>
    </row>
    <row r="294">
      <c r="E294" s="114"/>
      <c r="F294" s="147"/>
      <c r="H294" s="147"/>
      <c r="J294" s="147"/>
      <c r="R294" s="146"/>
      <c r="S294" s="146"/>
      <c r="W294" s="146"/>
      <c r="Y294" s="146"/>
    </row>
    <row r="295">
      <c r="E295" s="114"/>
      <c r="F295" s="147"/>
      <c r="H295" s="147"/>
      <c r="J295" s="147"/>
      <c r="R295" s="146"/>
      <c r="S295" s="146"/>
      <c r="W295" s="146"/>
      <c r="Y295" s="146"/>
    </row>
    <row r="296">
      <c r="E296" s="114"/>
      <c r="F296" s="147"/>
      <c r="H296" s="147"/>
      <c r="J296" s="147"/>
      <c r="R296" s="146"/>
      <c r="S296" s="146"/>
      <c r="W296" s="146"/>
      <c r="Y296" s="146"/>
    </row>
    <row r="297">
      <c r="E297" s="114"/>
      <c r="F297" s="147"/>
      <c r="H297" s="147"/>
      <c r="J297" s="147"/>
      <c r="R297" s="146"/>
      <c r="S297" s="146"/>
      <c r="W297" s="146"/>
      <c r="Y297" s="146"/>
    </row>
    <row r="298">
      <c r="E298" s="114"/>
      <c r="F298" s="147"/>
      <c r="H298" s="147"/>
      <c r="J298" s="147"/>
      <c r="R298" s="146"/>
      <c r="S298" s="146"/>
      <c r="W298" s="146"/>
      <c r="Y298" s="146"/>
    </row>
    <row r="299">
      <c r="E299" s="114"/>
      <c r="F299" s="147"/>
      <c r="H299" s="147"/>
      <c r="J299" s="147"/>
      <c r="R299" s="146"/>
      <c r="S299" s="146"/>
      <c r="W299" s="146"/>
      <c r="Y299" s="146"/>
    </row>
    <row r="300">
      <c r="E300" s="114"/>
      <c r="F300" s="147"/>
      <c r="H300" s="147"/>
      <c r="J300" s="147"/>
      <c r="R300" s="146"/>
      <c r="S300" s="146"/>
      <c r="W300" s="146"/>
      <c r="Y300" s="146"/>
    </row>
    <row r="301">
      <c r="E301" s="114"/>
      <c r="F301" s="147"/>
      <c r="H301" s="147"/>
      <c r="J301" s="147"/>
      <c r="R301" s="146"/>
      <c r="S301" s="146"/>
      <c r="W301" s="146"/>
      <c r="Y301" s="146"/>
    </row>
    <row r="302">
      <c r="E302" s="114"/>
      <c r="F302" s="147"/>
      <c r="H302" s="147"/>
      <c r="J302" s="147"/>
      <c r="R302" s="146"/>
      <c r="S302" s="146"/>
      <c r="W302" s="146"/>
      <c r="Y302" s="146"/>
    </row>
    <row r="303">
      <c r="E303" s="114"/>
      <c r="F303" s="147"/>
      <c r="H303" s="147"/>
      <c r="J303" s="147"/>
      <c r="R303" s="146"/>
      <c r="S303" s="146"/>
      <c r="W303" s="146"/>
      <c r="Y303" s="146"/>
    </row>
    <row r="304">
      <c r="E304" s="114"/>
      <c r="F304" s="147"/>
      <c r="H304" s="147"/>
      <c r="J304" s="147"/>
      <c r="R304" s="146"/>
      <c r="S304" s="146"/>
      <c r="W304" s="146"/>
      <c r="Y304" s="146"/>
    </row>
    <row r="305">
      <c r="E305" s="114"/>
      <c r="F305" s="147"/>
      <c r="H305" s="147"/>
      <c r="J305" s="147"/>
      <c r="R305" s="146"/>
      <c r="S305" s="146"/>
      <c r="W305" s="146"/>
      <c r="Y305" s="146"/>
    </row>
    <row r="306">
      <c r="E306" s="114"/>
      <c r="F306" s="147"/>
      <c r="H306" s="147"/>
      <c r="J306" s="147"/>
      <c r="R306" s="146"/>
      <c r="S306" s="146"/>
      <c r="W306" s="146"/>
      <c r="Y306" s="146"/>
    </row>
    <row r="307">
      <c r="E307" s="114"/>
      <c r="F307" s="147"/>
      <c r="H307" s="147"/>
      <c r="J307" s="147"/>
      <c r="R307" s="146"/>
      <c r="S307" s="146"/>
      <c r="W307" s="146"/>
      <c r="Y307" s="146"/>
    </row>
    <row r="308">
      <c r="E308" s="114"/>
      <c r="F308" s="147"/>
      <c r="H308" s="147"/>
      <c r="J308" s="147"/>
      <c r="R308" s="146"/>
      <c r="S308" s="146"/>
      <c r="W308" s="146"/>
      <c r="Y308" s="146"/>
    </row>
    <row r="309">
      <c r="E309" s="114"/>
      <c r="F309" s="147"/>
      <c r="H309" s="147"/>
      <c r="J309" s="147"/>
      <c r="R309" s="146"/>
      <c r="S309" s="146"/>
      <c r="W309" s="146"/>
      <c r="Y309" s="146"/>
    </row>
    <row r="310">
      <c r="E310" s="114"/>
      <c r="F310" s="147"/>
      <c r="H310" s="147"/>
      <c r="J310" s="147"/>
      <c r="R310" s="146"/>
      <c r="S310" s="146"/>
      <c r="W310" s="146"/>
      <c r="Y310" s="146"/>
    </row>
    <row r="311">
      <c r="E311" s="114"/>
      <c r="F311" s="147"/>
      <c r="H311" s="147"/>
      <c r="J311" s="147"/>
      <c r="R311" s="146"/>
      <c r="S311" s="146"/>
      <c r="W311" s="146"/>
      <c r="Y311" s="146"/>
    </row>
    <row r="312">
      <c r="E312" s="114"/>
      <c r="F312" s="147"/>
      <c r="H312" s="147"/>
      <c r="J312" s="147"/>
      <c r="R312" s="146"/>
      <c r="S312" s="146"/>
      <c r="W312" s="146"/>
      <c r="Y312" s="146"/>
    </row>
    <row r="313">
      <c r="E313" s="114"/>
      <c r="F313" s="147"/>
      <c r="H313" s="147"/>
      <c r="J313" s="147"/>
      <c r="R313" s="146"/>
      <c r="S313" s="146"/>
      <c r="W313" s="146"/>
      <c r="Y313" s="146"/>
    </row>
    <row r="314">
      <c r="E314" s="114"/>
      <c r="F314" s="147"/>
      <c r="H314" s="147"/>
      <c r="J314" s="147"/>
      <c r="R314" s="146"/>
      <c r="S314" s="146"/>
      <c r="W314" s="146"/>
      <c r="Y314" s="146"/>
    </row>
    <row r="315">
      <c r="E315" s="114"/>
      <c r="F315" s="147"/>
      <c r="H315" s="147"/>
      <c r="J315" s="147"/>
      <c r="R315" s="146"/>
      <c r="S315" s="146"/>
      <c r="W315" s="146"/>
      <c r="Y315" s="146"/>
    </row>
    <row r="316">
      <c r="E316" s="114"/>
      <c r="F316" s="147"/>
      <c r="H316" s="147"/>
      <c r="J316" s="147"/>
      <c r="R316" s="146"/>
      <c r="S316" s="146"/>
      <c r="W316" s="146"/>
      <c r="Y316" s="146"/>
    </row>
    <row r="317">
      <c r="E317" s="114"/>
      <c r="F317" s="147"/>
      <c r="H317" s="147"/>
      <c r="J317" s="147"/>
      <c r="R317" s="146"/>
      <c r="S317" s="146"/>
      <c r="W317" s="146"/>
      <c r="Y317" s="146"/>
    </row>
    <row r="318">
      <c r="E318" s="114"/>
      <c r="F318" s="147"/>
      <c r="H318" s="147"/>
      <c r="J318" s="147"/>
      <c r="R318" s="146"/>
      <c r="S318" s="146"/>
      <c r="W318" s="146"/>
      <c r="Y318" s="146"/>
    </row>
    <row r="319">
      <c r="E319" s="114"/>
      <c r="F319" s="147"/>
      <c r="H319" s="147"/>
      <c r="J319" s="147"/>
      <c r="R319" s="146"/>
      <c r="S319" s="146"/>
      <c r="W319" s="146"/>
      <c r="Y319" s="146"/>
    </row>
    <row r="320">
      <c r="E320" s="114"/>
      <c r="F320" s="147"/>
      <c r="H320" s="147"/>
      <c r="J320" s="147"/>
      <c r="R320" s="146"/>
      <c r="S320" s="146"/>
      <c r="W320" s="146"/>
      <c r="Y320" s="146"/>
    </row>
    <row r="321">
      <c r="E321" s="114"/>
      <c r="F321" s="147"/>
      <c r="H321" s="147"/>
      <c r="J321" s="147"/>
      <c r="R321" s="146"/>
      <c r="S321" s="146"/>
      <c r="W321" s="146"/>
      <c r="Y321" s="146"/>
    </row>
    <row r="322">
      <c r="E322" s="114"/>
      <c r="F322" s="147"/>
      <c r="H322" s="147"/>
      <c r="J322" s="147"/>
      <c r="R322" s="146"/>
      <c r="S322" s="146"/>
      <c r="W322" s="146"/>
      <c r="Y322" s="146"/>
    </row>
    <row r="323">
      <c r="E323" s="114"/>
      <c r="F323" s="147"/>
      <c r="H323" s="147"/>
      <c r="J323" s="147"/>
      <c r="R323" s="146"/>
      <c r="S323" s="146"/>
      <c r="W323" s="146"/>
      <c r="Y323" s="146"/>
    </row>
    <row r="324">
      <c r="E324" s="114"/>
      <c r="F324" s="147"/>
      <c r="H324" s="147"/>
      <c r="J324" s="147"/>
      <c r="R324" s="146"/>
      <c r="S324" s="146"/>
      <c r="W324" s="146"/>
      <c r="Y324" s="146"/>
    </row>
    <row r="325">
      <c r="E325" s="114"/>
      <c r="F325" s="147"/>
      <c r="H325" s="147"/>
      <c r="J325" s="147"/>
      <c r="R325" s="146"/>
      <c r="S325" s="146"/>
      <c r="W325" s="146"/>
      <c r="Y325" s="146"/>
    </row>
    <row r="326">
      <c r="E326" s="114"/>
      <c r="F326" s="147"/>
      <c r="H326" s="147"/>
      <c r="J326" s="147"/>
      <c r="R326" s="146"/>
      <c r="S326" s="146"/>
      <c r="W326" s="146"/>
      <c r="Y326" s="146"/>
    </row>
    <row r="327">
      <c r="E327" s="114"/>
      <c r="F327" s="147"/>
      <c r="H327" s="147"/>
      <c r="J327" s="147"/>
      <c r="R327" s="146"/>
      <c r="S327" s="146"/>
      <c r="W327" s="146"/>
      <c r="Y327" s="146"/>
    </row>
    <row r="328">
      <c r="E328" s="114"/>
      <c r="F328" s="147"/>
      <c r="H328" s="147"/>
      <c r="J328" s="147"/>
      <c r="R328" s="146"/>
      <c r="S328" s="146"/>
      <c r="W328" s="146"/>
      <c r="Y328" s="146"/>
    </row>
    <row r="329">
      <c r="E329" s="114"/>
      <c r="F329" s="147"/>
      <c r="H329" s="147"/>
      <c r="J329" s="147"/>
      <c r="R329" s="146"/>
      <c r="S329" s="146"/>
      <c r="W329" s="146"/>
      <c r="Y329" s="146"/>
    </row>
    <row r="330">
      <c r="E330" s="114"/>
      <c r="F330" s="147"/>
      <c r="H330" s="147"/>
      <c r="J330" s="147"/>
      <c r="R330" s="146"/>
      <c r="S330" s="146"/>
      <c r="W330" s="146"/>
      <c r="Y330" s="146"/>
    </row>
    <row r="331">
      <c r="E331" s="114"/>
      <c r="F331" s="147"/>
      <c r="H331" s="147"/>
      <c r="J331" s="147"/>
      <c r="R331" s="146"/>
      <c r="S331" s="146"/>
      <c r="W331" s="146"/>
      <c r="Y331" s="146"/>
    </row>
    <row r="332">
      <c r="E332" s="114"/>
      <c r="F332" s="147"/>
      <c r="H332" s="147"/>
      <c r="J332" s="147"/>
      <c r="R332" s="146"/>
      <c r="S332" s="146"/>
      <c r="W332" s="146"/>
      <c r="Y332" s="146"/>
    </row>
    <row r="333">
      <c r="E333" s="114"/>
      <c r="F333" s="147"/>
      <c r="H333" s="147"/>
      <c r="J333" s="147"/>
      <c r="R333" s="146"/>
      <c r="S333" s="146"/>
      <c r="W333" s="146"/>
      <c r="Y333" s="146"/>
    </row>
    <row r="334">
      <c r="E334" s="114"/>
      <c r="F334" s="147"/>
      <c r="H334" s="147"/>
      <c r="J334" s="147"/>
      <c r="R334" s="146"/>
      <c r="S334" s="146"/>
      <c r="W334" s="146"/>
      <c r="Y334" s="146"/>
    </row>
    <row r="335">
      <c r="E335" s="114"/>
      <c r="F335" s="147"/>
      <c r="H335" s="147"/>
      <c r="J335" s="147"/>
      <c r="R335" s="146"/>
      <c r="S335" s="146"/>
      <c r="W335" s="146"/>
      <c r="Y335" s="146"/>
    </row>
    <row r="336">
      <c r="E336" s="114"/>
      <c r="F336" s="147"/>
      <c r="H336" s="147"/>
      <c r="J336" s="147"/>
      <c r="R336" s="146"/>
      <c r="S336" s="146"/>
      <c r="W336" s="146"/>
      <c r="Y336" s="146"/>
    </row>
    <row r="337">
      <c r="E337" s="114"/>
      <c r="F337" s="147"/>
      <c r="H337" s="147"/>
      <c r="J337" s="147"/>
      <c r="R337" s="146"/>
      <c r="S337" s="146"/>
      <c r="W337" s="146"/>
      <c r="Y337" s="146"/>
    </row>
    <row r="338">
      <c r="E338" s="114"/>
      <c r="F338" s="147"/>
      <c r="H338" s="147"/>
      <c r="J338" s="147"/>
      <c r="R338" s="146"/>
      <c r="S338" s="146"/>
      <c r="W338" s="146"/>
      <c r="Y338" s="146"/>
    </row>
    <row r="339">
      <c r="E339" s="114"/>
      <c r="F339" s="147"/>
      <c r="H339" s="147"/>
      <c r="J339" s="147"/>
      <c r="R339" s="146"/>
      <c r="S339" s="146"/>
      <c r="W339" s="146"/>
      <c r="Y339" s="146"/>
    </row>
    <row r="340">
      <c r="E340" s="114"/>
      <c r="F340" s="147"/>
      <c r="H340" s="147"/>
      <c r="J340" s="147"/>
      <c r="R340" s="146"/>
      <c r="S340" s="146"/>
      <c r="W340" s="146"/>
      <c r="Y340" s="146"/>
    </row>
    <row r="341">
      <c r="E341" s="114"/>
      <c r="F341" s="147"/>
      <c r="H341" s="147"/>
      <c r="J341" s="147"/>
      <c r="R341" s="146"/>
      <c r="S341" s="146"/>
      <c r="W341" s="146"/>
      <c r="Y341" s="146"/>
    </row>
    <row r="342">
      <c r="E342" s="114"/>
      <c r="F342" s="147"/>
      <c r="H342" s="147"/>
      <c r="J342" s="147"/>
      <c r="R342" s="146"/>
      <c r="S342" s="146"/>
      <c r="W342" s="146"/>
      <c r="Y342" s="146"/>
    </row>
    <row r="343">
      <c r="E343" s="114"/>
      <c r="F343" s="147"/>
      <c r="H343" s="147"/>
      <c r="J343" s="147"/>
      <c r="R343" s="146"/>
      <c r="S343" s="146"/>
      <c r="W343" s="146"/>
      <c r="Y343" s="146"/>
    </row>
    <row r="344">
      <c r="E344" s="114"/>
      <c r="F344" s="147"/>
      <c r="H344" s="147"/>
      <c r="J344" s="147"/>
      <c r="R344" s="146"/>
      <c r="S344" s="146"/>
      <c r="W344" s="146"/>
      <c r="Y344" s="146"/>
    </row>
    <row r="345">
      <c r="E345" s="114"/>
      <c r="F345" s="147"/>
      <c r="H345" s="147"/>
      <c r="J345" s="147"/>
      <c r="R345" s="146"/>
      <c r="S345" s="146"/>
      <c r="W345" s="146"/>
      <c r="Y345" s="146"/>
    </row>
    <row r="346">
      <c r="E346" s="114"/>
      <c r="F346" s="147"/>
      <c r="H346" s="147"/>
      <c r="J346" s="147"/>
      <c r="R346" s="146"/>
      <c r="S346" s="146"/>
      <c r="W346" s="146"/>
      <c r="Y346" s="146"/>
    </row>
    <row r="347">
      <c r="E347" s="114"/>
      <c r="F347" s="147"/>
      <c r="H347" s="147"/>
      <c r="J347" s="147"/>
      <c r="R347" s="146"/>
      <c r="S347" s="146"/>
      <c r="W347" s="146"/>
      <c r="Y347" s="146"/>
    </row>
    <row r="348">
      <c r="E348" s="114"/>
      <c r="F348" s="147"/>
      <c r="H348" s="147"/>
      <c r="J348" s="147"/>
      <c r="R348" s="146"/>
      <c r="S348" s="146"/>
      <c r="W348" s="146"/>
      <c r="Y348" s="146"/>
    </row>
    <row r="349">
      <c r="E349" s="114"/>
      <c r="F349" s="147"/>
      <c r="H349" s="147"/>
      <c r="J349" s="147"/>
      <c r="R349" s="146"/>
      <c r="S349" s="146"/>
      <c r="W349" s="146"/>
      <c r="Y349" s="146"/>
    </row>
    <row r="350">
      <c r="E350" s="114"/>
      <c r="F350" s="147"/>
      <c r="H350" s="147"/>
      <c r="J350" s="147"/>
      <c r="R350" s="146"/>
      <c r="S350" s="146"/>
      <c r="W350" s="146"/>
      <c r="Y350" s="146"/>
    </row>
    <row r="351">
      <c r="E351" s="114"/>
      <c r="F351" s="147"/>
      <c r="H351" s="147"/>
      <c r="J351" s="147"/>
      <c r="R351" s="146"/>
      <c r="S351" s="146"/>
      <c r="W351" s="146"/>
      <c r="Y351" s="146"/>
    </row>
    <row r="352">
      <c r="E352" s="114"/>
      <c r="F352" s="147"/>
      <c r="H352" s="147"/>
      <c r="J352" s="147"/>
      <c r="R352" s="146"/>
      <c r="S352" s="146"/>
      <c r="W352" s="146"/>
      <c r="Y352" s="146"/>
    </row>
    <row r="353">
      <c r="E353" s="114"/>
      <c r="F353" s="147"/>
      <c r="H353" s="147"/>
      <c r="J353" s="147"/>
      <c r="R353" s="146"/>
      <c r="S353" s="146"/>
      <c r="W353" s="146"/>
      <c r="Y353" s="146"/>
    </row>
    <row r="354">
      <c r="E354" s="114"/>
      <c r="F354" s="147"/>
      <c r="H354" s="147"/>
      <c r="J354" s="147"/>
      <c r="R354" s="146"/>
      <c r="S354" s="146"/>
      <c r="W354" s="146"/>
      <c r="Y354" s="146"/>
    </row>
    <row r="355">
      <c r="E355" s="114"/>
      <c r="F355" s="147"/>
      <c r="H355" s="147"/>
      <c r="J355" s="147"/>
      <c r="R355" s="146"/>
      <c r="S355" s="146"/>
      <c r="W355" s="146"/>
      <c r="Y355" s="146"/>
    </row>
    <row r="356">
      <c r="E356" s="114"/>
      <c r="F356" s="147"/>
      <c r="H356" s="147"/>
      <c r="J356" s="147"/>
      <c r="R356" s="146"/>
      <c r="S356" s="146"/>
      <c r="W356" s="146"/>
      <c r="Y356" s="146"/>
    </row>
    <row r="357">
      <c r="E357" s="114"/>
      <c r="F357" s="147"/>
      <c r="H357" s="147"/>
      <c r="J357" s="147"/>
      <c r="R357" s="146"/>
      <c r="S357" s="146"/>
      <c r="W357" s="146"/>
      <c r="Y357" s="146"/>
    </row>
    <row r="358">
      <c r="E358" s="114"/>
      <c r="F358" s="147"/>
      <c r="H358" s="147"/>
      <c r="J358" s="147"/>
      <c r="R358" s="146"/>
      <c r="S358" s="146"/>
      <c r="W358" s="146"/>
      <c r="Y358" s="146"/>
    </row>
    <row r="359">
      <c r="E359" s="114"/>
      <c r="F359" s="147"/>
      <c r="H359" s="147"/>
      <c r="J359" s="147"/>
      <c r="R359" s="146"/>
      <c r="S359" s="146"/>
      <c r="W359" s="146"/>
      <c r="Y359" s="146"/>
    </row>
    <row r="360">
      <c r="E360" s="114"/>
      <c r="F360" s="147"/>
      <c r="H360" s="147"/>
      <c r="J360" s="147"/>
      <c r="R360" s="146"/>
      <c r="S360" s="146"/>
      <c r="W360" s="146"/>
      <c r="Y360" s="146"/>
    </row>
    <row r="361">
      <c r="E361" s="114"/>
      <c r="F361" s="147"/>
      <c r="H361" s="147"/>
      <c r="J361" s="147"/>
      <c r="R361" s="146"/>
      <c r="S361" s="146"/>
      <c r="W361" s="146"/>
      <c r="Y361" s="146"/>
    </row>
    <row r="362">
      <c r="E362" s="114"/>
      <c r="F362" s="147"/>
      <c r="H362" s="147"/>
      <c r="J362" s="147"/>
      <c r="R362" s="146"/>
      <c r="S362" s="146"/>
      <c r="W362" s="146"/>
      <c r="Y362" s="146"/>
    </row>
    <row r="363">
      <c r="E363" s="114"/>
      <c r="F363" s="147"/>
      <c r="H363" s="147"/>
      <c r="J363" s="147"/>
      <c r="R363" s="146"/>
      <c r="S363" s="146"/>
      <c r="W363" s="146"/>
      <c r="Y363" s="146"/>
    </row>
    <row r="364">
      <c r="E364" s="114"/>
      <c r="F364" s="147"/>
      <c r="H364" s="147"/>
      <c r="J364" s="147"/>
      <c r="R364" s="146"/>
      <c r="S364" s="146"/>
      <c r="W364" s="146"/>
      <c r="Y364" s="146"/>
    </row>
    <row r="365">
      <c r="E365" s="114"/>
      <c r="F365" s="147"/>
      <c r="H365" s="147"/>
      <c r="J365" s="147"/>
      <c r="R365" s="146"/>
      <c r="S365" s="146"/>
      <c r="W365" s="146"/>
      <c r="Y365" s="146"/>
    </row>
    <row r="366">
      <c r="E366" s="114"/>
      <c r="F366" s="147"/>
      <c r="H366" s="147"/>
      <c r="J366" s="147"/>
      <c r="R366" s="146"/>
      <c r="S366" s="146"/>
      <c r="W366" s="146"/>
      <c r="Y366" s="146"/>
    </row>
    <row r="367">
      <c r="E367" s="114"/>
      <c r="F367" s="147"/>
      <c r="H367" s="147"/>
      <c r="J367" s="147"/>
      <c r="R367" s="146"/>
      <c r="S367" s="146"/>
      <c r="W367" s="146"/>
      <c r="Y367" s="146"/>
    </row>
    <row r="368">
      <c r="E368" s="114"/>
      <c r="F368" s="147"/>
      <c r="H368" s="147"/>
      <c r="J368" s="147"/>
      <c r="R368" s="146"/>
      <c r="S368" s="146"/>
      <c r="W368" s="146"/>
      <c r="Y368" s="146"/>
    </row>
    <row r="369">
      <c r="E369" s="114"/>
      <c r="F369" s="147"/>
      <c r="H369" s="147"/>
      <c r="J369" s="147"/>
      <c r="R369" s="146"/>
      <c r="S369" s="146"/>
      <c r="W369" s="146"/>
      <c r="Y369" s="146"/>
    </row>
    <row r="370">
      <c r="E370" s="114"/>
      <c r="F370" s="147"/>
      <c r="H370" s="147"/>
      <c r="J370" s="147"/>
      <c r="R370" s="146"/>
      <c r="S370" s="146"/>
      <c r="W370" s="146"/>
      <c r="Y370" s="146"/>
    </row>
    <row r="371">
      <c r="E371" s="114"/>
      <c r="F371" s="147"/>
      <c r="H371" s="147"/>
      <c r="J371" s="147"/>
      <c r="R371" s="146"/>
      <c r="S371" s="146"/>
      <c r="W371" s="146"/>
      <c r="Y371" s="146"/>
    </row>
    <row r="372">
      <c r="E372" s="114"/>
      <c r="F372" s="147"/>
      <c r="H372" s="147"/>
      <c r="J372" s="147"/>
      <c r="R372" s="146"/>
      <c r="S372" s="146"/>
      <c r="W372" s="146"/>
      <c r="Y372" s="146"/>
    </row>
    <row r="373">
      <c r="E373" s="114"/>
      <c r="F373" s="147"/>
      <c r="H373" s="147"/>
      <c r="J373" s="147"/>
      <c r="R373" s="146"/>
      <c r="S373" s="146"/>
      <c r="W373" s="146"/>
      <c r="Y373" s="146"/>
    </row>
    <row r="374">
      <c r="E374" s="114"/>
      <c r="F374" s="147"/>
      <c r="H374" s="147"/>
      <c r="J374" s="147"/>
      <c r="R374" s="146"/>
      <c r="S374" s="146"/>
      <c r="W374" s="146"/>
      <c r="Y374" s="146"/>
    </row>
    <row r="375">
      <c r="E375" s="114"/>
      <c r="F375" s="147"/>
      <c r="H375" s="147"/>
      <c r="J375" s="147"/>
      <c r="R375" s="146"/>
      <c r="S375" s="146"/>
      <c r="W375" s="146"/>
      <c r="Y375" s="146"/>
    </row>
    <row r="376">
      <c r="E376" s="114"/>
      <c r="F376" s="147"/>
      <c r="H376" s="147"/>
      <c r="J376" s="147"/>
      <c r="R376" s="146"/>
      <c r="S376" s="146"/>
      <c r="W376" s="146"/>
      <c r="Y376" s="146"/>
    </row>
    <row r="377">
      <c r="E377" s="114"/>
      <c r="F377" s="147"/>
      <c r="H377" s="147"/>
      <c r="J377" s="147"/>
      <c r="R377" s="146"/>
      <c r="S377" s="146"/>
      <c r="W377" s="146"/>
      <c r="Y377" s="146"/>
    </row>
    <row r="378">
      <c r="E378" s="114"/>
      <c r="F378" s="147"/>
      <c r="H378" s="147"/>
      <c r="J378" s="147"/>
      <c r="R378" s="146"/>
      <c r="S378" s="146"/>
      <c r="W378" s="146"/>
      <c r="Y378" s="146"/>
    </row>
    <row r="379">
      <c r="E379" s="114"/>
      <c r="F379" s="147"/>
      <c r="H379" s="147"/>
      <c r="J379" s="147"/>
      <c r="R379" s="146"/>
      <c r="S379" s="146"/>
      <c r="W379" s="146"/>
      <c r="Y379" s="146"/>
    </row>
    <row r="380">
      <c r="E380" s="114"/>
      <c r="F380" s="147"/>
      <c r="H380" s="147"/>
      <c r="J380" s="147"/>
      <c r="R380" s="146"/>
      <c r="S380" s="146"/>
      <c r="W380" s="146"/>
      <c r="Y380" s="146"/>
    </row>
    <row r="381">
      <c r="E381" s="114"/>
      <c r="F381" s="147"/>
      <c r="H381" s="147"/>
      <c r="J381" s="147"/>
      <c r="R381" s="146"/>
      <c r="S381" s="146"/>
      <c r="W381" s="146"/>
      <c r="Y381" s="146"/>
    </row>
    <row r="382">
      <c r="E382" s="114"/>
      <c r="F382" s="147"/>
      <c r="H382" s="147"/>
      <c r="J382" s="147"/>
      <c r="R382" s="146"/>
      <c r="S382" s="146"/>
      <c r="W382" s="146"/>
      <c r="Y382" s="146"/>
    </row>
    <row r="383">
      <c r="E383" s="114"/>
      <c r="F383" s="147"/>
      <c r="H383" s="147"/>
      <c r="J383" s="147"/>
      <c r="R383" s="146"/>
      <c r="S383" s="146"/>
      <c r="W383" s="146"/>
      <c r="Y383" s="146"/>
    </row>
    <row r="384">
      <c r="E384" s="114"/>
      <c r="F384" s="147"/>
      <c r="H384" s="147"/>
      <c r="J384" s="147"/>
      <c r="R384" s="146"/>
      <c r="S384" s="146"/>
      <c r="W384" s="146"/>
      <c r="Y384" s="146"/>
    </row>
    <row r="385">
      <c r="E385" s="114"/>
      <c r="F385" s="147"/>
      <c r="H385" s="147"/>
      <c r="J385" s="147"/>
      <c r="R385" s="146"/>
      <c r="S385" s="146"/>
      <c r="W385" s="146"/>
      <c r="Y385" s="146"/>
    </row>
    <row r="386">
      <c r="E386" s="114"/>
      <c r="F386" s="147"/>
      <c r="H386" s="147"/>
      <c r="J386" s="147"/>
      <c r="R386" s="146"/>
      <c r="S386" s="146"/>
      <c r="W386" s="146"/>
      <c r="Y386" s="146"/>
    </row>
    <row r="387">
      <c r="E387" s="114"/>
      <c r="F387" s="147"/>
      <c r="H387" s="147"/>
      <c r="J387" s="147"/>
      <c r="R387" s="146"/>
      <c r="S387" s="146"/>
      <c r="W387" s="146"/>
      <c r="Y387" s="146"/>
    </row>
    <row r="388">
      <c r="E388" s="114"/>
      <c r="F388" s="147"/>
      <c r="H388" s="147"/>
      <c r="J388" s="147"/>
      <c r="R388" s="146"/>
      <c r="S388" s="146"/>
      <c r="W388" s="146"/>
      <c r="Y388" s="146"/>
    </row>
    <row r="389">
      <c r="E389" s="114"/>
      <c r="F389" s="147"/>
      <c r="H389" s="147"/>
      <c r="J389" s="147"/>
      <c r="R389" s="146"/>
      <c r="S389" s="146"/>
      <c r="W389" s="146"/>
      <c r="Y389" s="146"/>
    </row>
    <row r="390">
      <c r="E390" s="114"/>
      <c r="F390" s="147"/>
      <c r="H390" s="147"/>
      <c r="J390" s="147"/>
      <c r="R390" s="146"/>
      <c r="S390" s="146"/>
      <c r="W390" s="146"/>
      <c r="Y390" s="146"/>
    </row>
    <row r="391">
      <c r="E391" s="114"/>
      <c r="F391" s="147"/>
      <c r="H391" s="147"/>
      <c r="J391" s="147"/>
      <c r="R391" s="146"/>
      <c r="S391" s="146"/>
      <c r="W391" s="146"/>
      <c r="Y391" s="146"/>
    </row>
    <row r="392">
      <c r="E392" s="114"/>
      <c r="F392" s="147"/>
      <c r="H392" s="147"/>
      <c r="J392" s="147"/>
      <c r="R392" s="146"/>
      <c r="S392" s="146"/>
      <c r="W392" s="146"/>
      <c r="Y392" s="146"/>
    </row>
    <row r="393">
      <c r="E393" s="114"/>
      <c r="F393" s="147"/>
      <c r="H393" s="147"/>
      <c r="J393" s="147"/>
      <c r="R393" s="146"/>
      <c r="S393" s="146"/>
      <c r="W393" s="146"/>
      <c r="Y393" s="146"/>
    </row>
    <row r="394">
      <c r="E394" s="114"/>
      <c r="F394" s="147"/>
      <c r="H394" s="147"/>
      <c r="J394" s="147"/>
      <c r="R394" s="146"/>
      <c r="S394" s="146"/>
      <c r="W394" s="146"/>
      <c r="Y394" s="146"/>
    </row>
    <row r="395">
      <c r="E395" s="114"/>
      <c r="F395" s="147"/>
      <c r="H395" s="147"/>
      <c r="J395" s="147"/>
      <c r="R395" s="146"/>
      <c r="S395" s="146"/>
      <c r="W395" s="146"/>
      <c r="Y395" s="146"/>
    </row>
    <row r="396">
      <c r="E396" s="114"/>
      <c r="F396" s="147"/>
      <c r="H396" s="147"/>
      <c r="J396" s="147"/>
      <c r="R396" s="146"/>
      <c r="S396" s="146"/>
      <c r="W396" s="146"/>
      <c r="Y396" s="146"/>
    </row>
    <row r="397">
      <c r="E397" s="114"/>
      <c r="F397" s="147"/>
      <c r="H397" s="147"/>
      <c r="J397" s="147"/>
      <c r="R397" s="146"/>
      <c r="S397" s="146"/>
      <c r="W397" s="146"/>
      <c r="Y397" s="146"/>
    </row>
    <row r="398">
      <c r="E398" s="114"/>
      <c r="F398" s="147"/>
      <c r="H398" s="147"/>
      <c r="J398" s="147"/>
      <c r="R398" s="146"/>
      <c r="S398" s="146"/>
      <c r="W398" s="146"/>
      <c r="Y398" s="146"/>
    </row>
    <row r="399">
      <c r="E399" s="114"/>
      <c r="F399" s="147"/>
      <c r="H399" s="147"/>
      <c r="J399" s="147"/>
      <c r="R399" s="146"/>
      <c r="S399" s="146"/>
      <c r="W399" s="146"/>
      <c r="Y399" s="146"/>
    </row>
    <row r="400">
      <c r="E400" s="114"/>
      <c r="F400" s="147"/>
      <c r="H400" s="147"/>
      <c r="J400" s="147"/>
      <c r="R400" s="146"/>
      <c r="S400" s="146"/>
      <c r="W400" s="146"/>
      <c r="Y400" s="146"/>
    </row>
    <row r="401">
      <c r="E401" s="114"/>
      <c r="F401" s="147"/>
      <c r="H401" s="147"/>
      <c r="J401" s="147"/>
      <c r="R401" s="146"/>
      <c r="S401" s="146"/>
      <c r="W401" s="146"/>
      <c r="Y401" s="146"/>
    </row>
    <row r="402">
      <c r="E402" s="114"/>
      <c r="F402" s="147"/>
      <c r="H402" s="147"/>
      <c r="J402" s="147"/>
      <c r="R402" s="146"/>
      <c r="S402" s="146"/>
      <c r="W402" s="146"/>
      <c r="Y402" s="146"/>
    </row>
    <row r="403">
      <c r="E403" s="114"/>
      <c r="F403" s="147"/>
      <c r="H403" s="147"/>
      <c r="J403" s="147"/>
      <c r="R403" s="146"/>
      <c r="S403" s="146"/>
      <c r="W403" s="146"/>
      <c r="Y403" s="146"/>
    </row>
    <row r="404">
      <c r="E404" s="114"/>
      <c r="F404" s="147"/>
      <c r="H404" s="147"/>
      <c r="J404" s="147"/>
      <c r="R404" s="146"/>
      <c r="S404" s="146"/>
      <c r="W404" s="146"/>
      <c r="Y404" s="146"/>
    </row>
    <row r="405">
      <c r="E405" s="114"/>
      <c r="F405" s="147"/>
      <c r="H405" s="147"/>
      <c r="J405" s="147"/>
      <c r="R405" s="146"/>
      <c r="S405" s="146"/>
      <c r="W405" s="146"/>
      <c r="Y405" s="146"/>
    </row>
    <row r="406">
      <c r="E406" s="114"/>
      <c r="F406" s="147"/>
      <c r="H406" s="147"/>
      <c r="J406" s="147"/>
      <c r="R406" s="146"/>
      <c r="S406" s="146"/>
      <c r="W406" s="146"/>
      <c r="Y406" s="146"/>
    </row>
    <row r="407">
      <c r="E407" s="114"/>
      <c r="F407" s="147"/>
      <c r="H407" s="147"/>
      <c r="J407" s="147"/>
      <c r="R407" s="146"/>
      <c r="S407" s="146"/>
      <c r="W407" s="146"/>
      <c r="Y407" s="146"/>
    </row>
    <row r="408">
      <c r="E408" s="114"/>
      <c r="F408" s="147"/>
      <c r="H408" s="147"/>
      <c r="J408" s="147"/>
      <c r="R408" s="146"/>
      <c r="S408" s="146"/>
      <c r="W408" s="146"/>
      <c r="Y408" s="146"/>
    </row>
    <row r="409">
      <c r="E409" s="114"/>
      <c r="F409" s="147"/>
      <c r="H409" s="147"/>
      <c r="J409" s="147"/>
      <c r="R409" s="146"/>
      <c r="S409" s="146"/>
      <c r="W409" s="146"/>
      <c r="Y409" s="146"/>
    </row>
    <row r="410">
      <c r="E410" s="114"/>
      <c r="F410" s="147"/>
      <c r="H410" s="147"/>
      <c r="J410" s="147"/>
      <c r="R410" s="146"/>
      <c r="S410" s="146"/>
      <c r="W410" s="146"/>
      <c r="Y410" s="146"/>
    </row>
    <row r="411">
      <c r="E411" s="114"/>
      <c r="F411" s="147"/>
      <c r="H411" s="147"/>
      <c r="J411" s="147"/>
      <c r="R411" s="146"/>
      <c r="S411" s="146"/>
      <c r="W411" s="146"/>
      <c r="Y411" s="146"/>
    </row>
    <row r="412">
      <c r="E412" s="114"/>
      <c r="F412" s="147"/>
      <c r="H412" s="147"/>
      <c r="J412" s="147"/>
      <c r="R412" s="146"/>
      <c r="S412" s="146"/>
      <c r="W412" s="146"/>
      <c r="Y412" s="146"/>
    </row>
    <row r="413">
      <c r="E413" s="114"/>
      <c r="F413" s="147"/>
      <c r="H413" s="147"/>
      <c r="J413" s="147"/>
      <c r="R413" s="146"/>
      <c r="S413" s="146"/>
      <c r="W413" s="146"/>
      <c r="Y413" s="146"/>
    </row>
    <row r="414">
      <c r="E414" s="114"/>
      <c r="F414" s="147"/>
      <c r="H414" s="147"/>
      <c r="J414" s="147"/>
      <c r="R414" s="146"/>
      <c r="S414" s="146"/>
      <c r="W414" s="146"/>
      <c r="Y414" s="146"/>
    </row>
    <row r="415">
      <c r="E415" s="114"/>
      <c r="F415" s="147"/>
      <c r="H415" s="147"/>
      <c r="J415" s="147"/>
      <c r="R415" s="146"/>
      <c r="S415" s="146"/>
      <c r="W415" s="146"/>
      <c r="Y415" s="146"/>
    </row>
    <row r="416">
      <c r="E416" s="114"/>
      <c r="F416" s="147"/>
      <c r="H416" s="147"/>
      <c r="J416" s="147"/>
      <c r="R416" s="146"/>
      <c r="S416" s="146"/>
      <c r="W416" s="146"/>
      <c r="Y416" s="146"/>
    </row>
    <row r="417">
      <c r="E417" s="114"/>
      <c r="F417" s="147"/>
      <c r="H417" s="147"/>
      <c r="J417" s="147"/>
      <c r="R417" s="146"/>
      <c r="S417" s="146"/>
      <c r="W417" s="146"/>
      <c r="Y417" s="146"/>
    </row>
    <row r="418">
      <c r="E418" s="114"/>
      <c r="F418" s="147"/>
      <c r="H418" s="147"/>
      <c r="J418" s="147"/>
      <c r="R418" s="146"/>
      <c r="S418" s="146"/>
      <c r="W418" s="146"/>
      <c r="Y418" s="146"/>
    </row>
    <row r="419">
      <c r="E419" s="114"/>
      <c r="F419" s="147"/>
      <c r="H419" s="147"/>
      <c r="J419" s="147"/>
      <c r="R419" s="146"/>
      <c r="S419" s="146"/>
      <c r="W419" s="146"/>
      <c r="Y419" s="146"/>
    </row>
    <row r="420">
      <c r="E420" s="114"/>
      <c r="F420" s="147"/>
      <c r="H420" s="147"/>
      <c r="J420" s="147"/>
      <c r="R420" s="146"/>
      <c r="S420" s="146"/>
      <c r="W420" s="146"/>
      <c r="Y420" s="146"/>
    </row>
    <row r="421">
      <c r="E421" s="114"/>
      <c r="F421" s="147"/>
      <c r="H421" s="147"/>
      <c r="J421" s="147"/>
      <c r="R421" s="146"/>
      <c r="S421" s="146"/>
      <c r="W421" s="146"/>
      <c r="Y421" s="146"/>
    </row>
    <row r="422">
      <c r="E422" s="114"/>
      <c r="F422" s="147"/>
      <c r="H422" s="147"/>
      <c r="J422" s="147"/>
      <c r="R422" s="146"/>
      <c r="S422" s="146"/>
      <c r="W422" s="146"/>
      <c r="Y422" s="146"/>
    </row>
    <row r="423">
      <c r="E423" s="114"/>
      <c r="F423" s="147"/>
      <c r="H423" s="147"/>
      <c r="J423" s="147"/>
      <c r="R423" s="146"/>
      <c r="S423" s="146"/>
      <c r="W423" s="146"/>
      <c r="Y423" s="146"/>
    </row>
    <row r="424">
      <c r="E424" s="114"/>
      <c r="F424" s="147"/>
      <c r="H424" s="147"/>
      <c r="J424" s="147"/>
      <c r="R424" s="146"/>
      <c r="S424" s="146"/>
      <c r="W424" s="146"/>
      <c r="Y424" s="146"/>
    </row>
    <row r="425">
      <c r="E425" s="114"/>
      <c r="F425" s="147"/>
      <c r="H425" s="147"/>
      <c r="J425" s="147"/>
      <c r="R425" s="146"/>
      <c r="S425" s="146"/>
      <c r="W425" s="146"/>
      <c r="Y425" s="146"/>
    </row>
    <row r="426">
      <c r="E426" s="114"/>
      <c r="F426" s="147"/>
      <c r="H426" s="147"/>
      <c r="J426" s="147"/>
      <c r="R426" s="146"/>
      <c r="S426" s="146"/>
      <c r="W426" s="146"/>
      <c r="Y426" s="146"/>
    </row>
    <row r="427">
      <c r="E427" s="114"/>
      <c r="F427" s="147"/>
      <c r="H427" s="147"/>
      <c r="J427" s="147"/>
      <c r="R427" s="146"/>
      <c r="S427" s="146"/>
      <c r="W427" s="146"/>
      <c r="Y427" s="146"/>
    </row>
    <row r="428">
      <c r="E428" s="114"/>
      <c r="F428" s="147"/>
      <c r="H428" s="147"/>
      <c r="J428" s="147"/>
      <c r="R428" s="146"/>
      <c r="S428" s="146"/>
      <c r="W428" s="146"/>
      <c r="Y428" s="146"/>
    </row>
    <row r="429">
      <c r="E429" s="114"/>
      <c r="F429" s="147"/>
      <c r="H429" s="147"/>
      <c r="J429" s="147"/>
      <c r="R429" s="146"/>
      <c r="S429" s="146"/>
      <c r="W429" s="146"/>
      <c r="Y429" s="146"/>
    </row>
    <row r="430">
      <c r="E430" s="114"/>
      <c r="F430" s="147"/>
      <c r="H430" s="147"/>
      <c r="J430" s="147"/>
      <c r="R430" s="146"/>
      <c r="S430" s="146"/>
      <c r="W430" s="146"/>
      <c r="Y430" s="146"/>
    </row>
    <row r="431">
      <c r="E431" s="114"/>
      <c r="F431" s="147"/>
      <c r="H431" s="147"/>
      <c r="J431" s="147"/>
      <c r="R431" s="146"/>
      <c r="S431" s="146"/>
      <c r="W431" s="146"/>
      <c r="Y431" s="146"/>
    </row>
    <row r="432">
      <c r="E432" s="114"/>
      <c r="F432" s="147"/>
      <c r="H432" s="147"/>
      <c r="J432" s="147"/>
      <c r="R432" s="146"/>
      <c r="S432" s="146"/>
      <c r="W432" s="146"/>
      <c r="Y432" s="146"/>
    </row>
    <row r="433">
      <c r="E433" s="114"/>
      <c r="F433" s="147"/>
      <c r="H433" s="147"/>
      <c r="J433" s="147"/>
      <c r="R433" s="146"/>
      <c r="S433" s="146"/>
      <c r="W433" s="146"/>
      <c r="Y433" s="146"/>
    </row>
    <row r="434">
      <c r="E434" s="114"/>
      <c r="F434" s="147"/>
      <c r="H434" s="147"/>
      <c r="J434" s="147"/>
      <c r="R434" s="146"/>
      <c r="S434" s="146"/>
      <c r="W434" s="146"/>
      <c r="Y434" s="146"/>
    </row>
    <row r="435">
      <c r="E435" s="114"/>
      <c r="F435" s="147"/>
      <c r="H435" s="147"/>
      <c r="J435" s="147"/>
      <c r="R435" s="146"/>
      <c r="S435" s="146"/>
      <c r="W435" s="146"/>
      <c r="Y435" s="146"/>
    </row>
    <row r="436">
      <c r="E436" s="114"/>
      <c r="F436" s="147"/>
      <c r="H436" s="147"/>
      <c r="J436" s="147"/>
      <c r="R436" s="146"/>
      <c r="S436" s="146"/>
      <c r="W436" s="146"/>
      <c r="Y436" s="146"/>
    </row>
    <row r="437">
      <c r="E437" s="114"/>
      <c r="F437" s="147"/>
      <c r="H437" s="147"/>
      <c r="J437" s="147"/>
      <c r="R437" s="146"/>
      <c r="S437" s="146"/>
      <c r="W437" s="146"/>
      <c r="Y437" s="146"/>
    </row>
    <row r="438">
      <c r="E438" s="114"/>
      <c r="F438" s="147"/>
      <c r="H438" s="147"/>
      <c r="J438" s="147"/>
      <c r="R438" s="146"/>
      <c r="S438" s="146"/>
      <c r="W438" s="146"/>
      <c r="Y438" s="146"/>
    </row>
    <row r="439">
      <c r="E439" s="114"/>
      <c r="F439" s="147"/>
      <c r="H439" s="147"/>
      <c r="J439" s="147"/>
      <c r="R439" s="146"/>
      <c r="S439" s="146"/>
      <c r="W439" s="146"/>
      <c r="Y439" s="146"/>
    </row>
    <row r="440">
      <c r="E440" s="114"/>
      <c r="F440" s="147"/>
      <c r="H440" s="147"/>
      <c r="J440" s="147"/>
      <c r="R440" s="146"/>
      <c r="S440" s="146"/>
      <c r="W440" s="146"/>
      <c r="Y440" s="146"/>
    </row>
    <row r="441">
      <c r="E441" s="114"/>
      <c r="F441" s="147"/>
      <c r="H441" s="147"/>
      <c r="J441" s="147"/>
      <c r="R441" s="146"/>
      <c r="S441" s="146"/>
      <c r="W441" s="146"/>
      <c r="Y441" s="146"/>
    </row>
    <row r="442">
      <c r="E442" s="114"/>
      <c r="F442" s="147"/>
      <c r="H442" s="147"/>
      <c r="J442" s="147"/>
      <c r="R442" s="146"/>
      <c r="S442" s="146"/>
      <c r="W442" s="146"/>
      <c r="Y442" s="146"/>
    </row>
    <row r="443">
      <c r="E443" s="114"/>
      <c r="F443" s="147"/>
      <c r="H443" s="147"/>
      <c r="J443" s="147"/>
      <c r="R443" s="146"/>
      <c r="S443" s="146"/>
      <c r="W443" s="146"/>
      <c r="Y443" s="146"/>
    </row>
    <row r="444">
      <c r="E444" s="114"/>
      <c r="F444" s="147"/>
      <c r="H444" s="147"/>
      <c r="J444" s="147"/>
      <c r="R444" s="146"/>
      <c r="S444" s="146"/>
      <c r="W444" s="146"/>
      <c r="Y444" s="146"/>
    </row>
    <row r="445">
      <c r="E445" s="114"/>
      <c r="F445" s="147"/>
      <c r="H445" s="147"/>
      <c r="J445" s="147"/>
      <c r="R445" s="146"/>
      <c r="S445" s="146"/>
      <c r="W445" s="146"/>
      <c r="Y445" s="146"/>
    </row>
    <row r="446">
      <c r="E446" s="114"/>
      <c r="F446" s="147"/>
      <c r="H446" s="147"/>
      <c r="J446" s="147"/>
      <c r="R446" s="146"/>
      <c r="S446" s="146"/>
      <c r="W446" s="146"/>
      <c r="Y446" s="146"/>
    </row>
    <row r="447">
      <c r="E447" s="114"/>
      <c r="F447" s="147"/>
      <c r="H447" s="147"/>
      <c r="J447" s="147"/>
      <c r="R447" s="146"/>
      <c r="S447" s="146"/>
      <c r="W447" s="146"/>
      <c r="Y447" s="146"/>
    </row>
    <row r="448">
      <c r="E448" s="114"/>
      <c r="F448" s="147"/>
      <c r="H448" s="147"/>
      <c r="J448" s="147"/>
      <c r="R448" s="146"/>
      <c r="S448" s="146"/>
      <c r="W448" s="146"/>
      <c r="Y448" s="146"/>
    </row>
    <row r="449">
      <c r="E449" s="114"/>
      <c r="F449" s="147"/>
      <c r="H449" s="147"/>
      <c r="J449" s="147"/>
      <c r="R449" s="146"/>
      <c r="S449" s="146"/>
      <c r="W449" s="146"/>
      <c r="Y449" s="146"/>
    </row>
    <row r="450">
      <c r="E450" s="114"/>
      <c r="F450" s="147"/>
      <c r="H450" s="147"/>
      <c r="J450" s="147"/>
      <c r="R450" s="146"/>
      <c r="S450" s="146"/>
      <c r="W450" s="146"/>
      <c r="Y450" s="146"/>
    </row>
    <row r="451">
      <c r="E451" s="114"/>
      <c r="F451" s="147"/>
      <c r="H451" s="147"/>
      <c r="J451" s="147"/>
      <c r="R451" s="146"/>
      <c r="S451" s="146"/>
      <c r="W451" s="146"/>
      <c r="Y451" s="146"/>
    </row>
    <row r="452">
      <c r="E452" s="114"/>
      <c r="F452" s="147"/>
      <c r="H452" s="147"/>
      <c r="J452" s="147"/>
      <c r="R452" s="146"/>
      <c r="S452" s="146"/>
      <c r="W452" s="146"/>
      <c r="Y452" s="146"/>
    </row>
    <row r="453">
      <c r="E453" s="114"/>
      <c r="F453" s="147"/>
      <c r="H453" s="147"/>
      <c r="J453" s="147"/>
      <c r="R453" s="146"/>
      <c r="S453" s="146"/>
      <c r="W453" s="146"/>
      <c r="Y453" s="146"/>
    </row>
    <row r="454">
      <c r="E454" s="114"/>
      <c r="F454" s="147"/>
      <c r="H454" s="147"/>
      <c r="J454" s="147"/>
      <c r="R454" s="146"/>
      <c r="S454" s="146"/>
      <c r="W454" s="146"/>
      <c r="Y454" s="146"/>
    </row>
    <row r="455">
      <c r="E455" s="114"/>
      <c r="F455" s="147"/>
      <c r="H455" s="147"/>
      <c r="J455" s="147"/>
      <c r="R455" s="146"/>
      <c r="S455" s="146"/>
      <c r="W455" s="146"/>
      <c r="Y455" s="146"/>
    </row>
    <row r="456">
      <c r="E456" s="114"/>
      <c r="F456" s="147"/>
      <c r="H456" s="147"/>
      <c r="J456" s="147"/>
      <c r="R456" s="146"/>
      <c r="S456" s="146"/>
      <c r="W456" s="146"/>
      <c r="Y456" s="146"/>
    </row>
    <row r="457">
      <c r="E457" s="114"/>
      <c r="F457" s="147"/>
      <c r="H457" s="147"/>
      <c r="J457" s="147"/>
      <c r="R457" s="146"/>
      <c r="S457" s="146"/>
      <c r="W457" s="146"/>
      <c r="Y457" s="146"/>
    </row>
    <row r="458">
      <c r="E458" s="114"/>
      <c r="F458" s="147"/>
      <c r="H458" s="147"/>
      <c r="J458" s="147"/>
      <c r="R458" s="146"/>
      <c r="S458" s="146"/>
      <c r="W458" s="146"/>
      <c r="Y458" s="146"/>
    </row>
    <row r="459">
      <c r="E459" s="114"/>
      <c r="F459" s="147"/>
      <c r="H459" s="147"/>
      <c r="J459" s="147"/>
      <c r="R459" s="146"/>
      <c r="S459" s="146"/>
      <c r="W459" s="146"/>
      <c r="Y459" s="146"/>
    </row>
    <row r="460">
      <c r="E460" s="114"/>
      <c r="F460" s="147"/>
      <c r="H460" s="147"/>
      <c r="J460" s="147"/>
      <c r="R460" s="146"/>
      <c r="S460" s="146"/>
      <c r="W460" s="146"/>
      <c r="Y460" s="146"/>
    </row>
    <row r="461">
      <c r="E461" s="114"/>
      <c r="F461" s="147"/>
      <c r="H461" s="147"/>
      <c r="J461" s="147"/>
      <c r="R461" s="146"/>
      <c r="S461" s="146"/>
      <c r="W461" s="146"/>
      <c r="Y461" s="146"/>
    </row>
    <row r="462">
      <c r="E462" s="114"/>
      <c r="F462" s="147"/>
      <c r="H462" s="147"/>
      <c r="J462" s="147"/>
      <c r="R462" s="146"/>
      <c r="S462" s="146"/>
      <c r="W462" s="146"/>
      <c r="Y462" s="146"/>
    </row>
    <row r="463">
      <c r="E463" s="114"/>
      <c r="F463" s="147"/>
      <c r="H463" s="147"/>
      <c r="J463" s="147"/>
      <c r="R463" s="146"/>
      <c r="S463" s="146"/>
      <c r="W463" s="146"/>
      <c r="Y463" s="146"/>
    </row>
    <row r="464">
      <c r="E464" s="114"/>
      <c r="F464" s="147"/>
      <c r="H464" s="147"/>
      <c r="J464" s="147"/>
      <c r="R464" s="146"/>
      <c r="S464" s="146"/>
      <c r="W464" s="146"/>
      <c r="Y464" s="146"/>
    </row>
    <row r="465">
      <c r="E465" s="114"/>
      <c r="F465" s="147"/>
      <c r="H465" s="147"/>
      <c r="J465" s="147"/>
      <c r="R465" s="146"/>
      <c r="S465" s="146"/>
      <c r="W465" s="146"/>
      <c r="Y465" s="146"/>
    </row>
    <row r="466">
      <c r="E466" s="114"/>
      <c r="F466" s="147"/>
      <c r="H466" s="147"/>
      <c r="J466" s="147"/>
      <c r="R466" s="146"/>
      <c r="S466" s="146"/>
      <c r="W466" s="146"/>
      <c r="Y466" s="146"/>
    </row>
    <row r="467">
      <c r="E467" s="114"/>
      <c r="F467" s="147"/>
      <c r="H467" s="147"/>
      <c r="J467" s="147"/>
      <c r="R467" s="146"/>
      <c r="S467" s="146"/>
      <c r="W467" s="146"/>
      <c r="Y467" s="146"/>
    </row>
    <row r="468">
      <c r="E468" s="114"/>
      <c r="F468" s="147"/>
      <c r="H468" s="147"/>
      <c r="J468" s="147"/>
      <c r="R468" s="146"/>
      <c r="S468" s="146"/>
      <c r="W468" s="146"/>
      <c r="Y468" s="146"/>
    </row>
    <row r="469">
      <c r="E469" s="114"/>
      <c r="F469" s="147"/>
      <c r="H469" s="147"/>
      <c r="J469" s="147"/>
      <c r="R469" s="146"/>
      <c r="S469" s="146"/>
      <c r="W469" s="146"/>
      <c r="Y469" s="146"/>
    </row>
    <row r="470">
      <c r="E470" s="114"/>
      <c r="F470" s="147"/>
      <c r="H470" s="147"/>
      <c r="J470" s="147"/>
      <c r="R470" s="146"/>
      <c r="S470" s="146"/>
      <c r="W470" s="146"/>
      <c r="Y470" s="146"/>
    </row>
    <row r="471">
      <c r="E471" s="114"/>
      <c r="F471" s="147"/>
      <c r="H471" s="147"/>
      <c r="J471" s="147"/>
      <c r="R471" s="146"/>
      <c r="S471" s="146"/>
      <c r="W471" s="146"/>
      <c r="Y471" s="146"/>
    </row>
    <row r="472">
      <c r="E472" s="114"/>
      <c r="F472" s="147"/>
      <c r="H472" s="147"/>
      <c r="J472" s="147"/>
      <c r="R472" s="146"/>
      <c r="S472" s="146"/>
      <c r="W472" s="146"/>
      <c r="Y472" s="146"/>
    </row>
    <row r="473">
      <c r="E473" s="114"/>
      <c r="F473" s="147"/>
      <c r="H473" s="147"/>
      <c r="J473" s="147"/>
      <c r="R473" s="146"/>
      <c r="S473" s="146"/>
      <c r="W473" s="146"/>
      <c r="Y473" s="146"/>
    </row>
    <row r="474">
      <c r="E474" s="114"/>
      <c r="F474" s="147"/>
      <c r="H474" s="147"/>
      <c r="J474" s="147"/>
      <c r="R474" s="146"/>
      <c r="S474" s="146"/>
      <c r="W474" s="146"/>
      <c r="Y474" s="146"/>
    </row>
    <row r="475">
      <c r="E475" s="114"/>
      <c r="F475" s="147"/>
      <c r="H475" s="147"/>
      <c r="J475" s="147"/>
      <c r="R475" s="146"/>
      <c r="S475" s="146"/>
      <c r="W475" s="146"/>
      <c r="Y475" s="146"/>
    </row>
    <row r="476">
      <c r="E476" s="114"/>
      <c r="F476" s="147"/>
      <c r="H476" s="147"/>
      <c r="J476" s="147"/>
      <c r="R476" s="146"/>
      <c r="S476" s="146"/>
      <c r="W476" s="146"/>
      <c r="Y476" s="146"/>
    </row>
    <row r="477">
      <c r="E477" s="114"/>
      <c r="F477" s="147"/>
      <c r="H477" s="147"/>
      <c r="J477" s="147"/>
      <c r="R477" s="146"/>
      <c r="S477" s="146"/>
      <c r="W477" s="146"/>
      <c r="Y477" s="146"/>
    </row>
    <row r="478">
      <c r="E478" s="114"/>
      <c r="F478" s="147"/>
      <c r="H478" s="147"/>
      <c r="J478" s="147"/>
      <c r="R478" s="146"/>
      <c r="S478" s="146"/>
      <c r="W478" s="146"/>
      <c r="Y478" s="146"/>
    </row>
    <row r="479">
      <c r="E479" s="114"/>
      <c r="F479" s="147"/>
      <c r="H479" s="147"/>
      <c r="J479" s="147"/>
      <c r="R479" s="146"/>
      <c r="S479" s="146"/>
      <c r="W479" s="146"/>
      <c r="Y479" s="146"/>
    </row>
    <row r="480">
      <c r="E480" s="114"/>
      <c r="F480" s="147"/>
      <c r="H480" s="147"/>
      <c r="J480" s="147"/>
      <c r="R480" s="146"/>
      <c r="S480" s="146"/>
      <c r="W480" s="146"/>
      <c r="Y480" s="146"/>
    </row>
    <row r="481">
      <c r="E481" s="114"/>
      <c r="F481" s="147"/>
      <c r="H481" s="147"/>
      <c r="J481" s="147"/>
      <c r="R481" s="146"/>
      <c r="S481" s="146"/>
      <c r="W481" s="146"/>
      <c r="Y481" s="146"/>
    </row>
    <row r="482">
      <c r="E482" s="114"/>
      <c r="F482" s="147"/>
      <c r="H482" s="147"/>
      <c r="J482" s="147"/>
      <c r="R482" s="146"/>
      <c r="S482" s="146"/>
      <c r="W482" s="146"/>
      <c r="Y482" s="146"/>
    </row>
    <row r="483">
      <c r="E483" s="114"/>
      <c r="F483" s="147"/>
      <c r="H483" s="147"/>
      <c r="J483" s="147"/>
      <c r="R483" s="146"/>
      <c r="S483" s="146"/>
      <c r="W483" s="146"/>
      <c r="Y483" s="146"/>
    </row>
    <row r="484">
      <c r="E484" s="114"/>
      <c r="F484" s="147"/>
      <c r="H484" s="147"/>
      <c r="J484" s="147"/>
      <c r="R484" s="146"/>
      <c r="S484" s="146"/>
      <c r="W484" s="146"/>
      <c r="Y484" s="146"/>
    </row>
    <row r="485">
      <c r="E485" s="114"/>
      <c r="F485" s="147"/>
      <c r="H485" s="147"/>
      <c r="J485" s="147"/>
      <c r="R485" s="146"/>
      <c r="S485" s="146"/>
      <c r="W485" s="146"/>
      <c r="Y485" s="146"/>
    </row>
    <row r="486">
      <c r="E486" s="114"/>
      <c r="F486" s="147"/>
      <c r="H486" s="147"/>
      <c r="J486" s="147"/>
      <c r="R486" s="146"/>
      <c r="S486" s="146"/>
      <c r="W486" s="146"/>
      <c r="Y486" s="146"/>
    </row>
    <row r="487">
      <c r="E487" s="114"/>
      <c r="F487" s="147"/>
      <c r="H487" s="147"/>
      <c r="J487" s="147"/>
      <c r="R487" s="146"/>
      <c r="S487" s="146"/>
      <c r="W487" s="146"/>
      <c r="Y487" s="146"/>
    </row>
    <row r="488">
      <c r="E488" s="114"/>
      <c r="F488" s="147"/>
      <c r="H488" s="147"/>
      <c r="J488" s="147"/>
      <c r="R488" s="146"/>
      <c r="S488" s="146"/>
      <c r="W488" s="146"/>
      <c r="Y488" s="146"/>
    </row>
    <row r="489">
      <c r="E489" s="114"/>
      <c r="F489" s="147"/>
      <c r="H489" s="147"/>
      <c r="J489" s="147"/>
      <c r="R489" s="146"/>
      <c r="S489" s="146"/>
      <c r="W489" s="146"/>
      <c r="Y489" s="146"/>
    </row>
    <row r="490">
      <c r="E490" s="114"/>
      <c r="F490" s="147"/>
      <c r="H490" s="147"/>
      <c r="J490" s="147"/>
      <c r="R490" s="146"/>
      <c r="S490" s="146"/>
      <c r="W490" s="146"/>
      <c r="Y490" s="146"/>
    </row>
    <row r="491">
      <c r="E491" s="114"/>
      <c r="F491" s="147"/>
      <c r="H491" s="147"/>
      <c r="J491" s="147"/>
      <c r="R491" s="146"/>
      <c r="S491" s="146"/>
      <c r="W491" s="146"/>
      <c r="Y491" s="146"/>
    </row>
    <row r="492">
      <c r="E492" s="114"/>
      <c r="F492" s="147"/>
      <c r="H492" s="147"/>
      <c r="J492" s="147"/>
      <c r="R492" s="146"/>
      <c r="S492" s="146"/>
      <c r="W492" s="146"/>
      <c r="Y492" s="146"/>
    </row>
    <row r="493">
      <c r="E493" s="114"/>
      <c r="F493" s="147"/>
      <c r="H493" s="147"/>
      <c r="J493" s="147"/>
      <c r="R493" s="146"/>
      <c r="S493" s="146"/>
      <c r="W493" s="146"/>
      <c r="Y493" s="146"/>
    </row>
    <row r="494">
      <c r="E494" s="114"/>
      <c r="F494" s="147"/>
      <c r="H494" s="147"/>
      <c r="J494" s="147"/>
      <c r="R494" s="146"/>
      <c r="S494" s="146"/>
      <c r="W494" s="146"/>
      <c r="Y494" s="146"/>
    </row>
    <row r="495">
      <c r="E495" s="114"/>
      <c r="F495" s="147"/>
      <c r="H495" s="147"/>
      <c r="J495" s="147"/>
      <c r="R495" s="146"/>
      <c r="S495" s="146"/>
      <c r="W495" s="146"/>
      <c r="Y495" s="146"/>
    </row>
    <row r="496">
      <c r="E496" s="114"/>
      <c r="F496" s="147"/>
      <c r="H496" s="147"/>
      <c r="J496" s="147"/>
      <c r="R496" s="146"/>
      <c r="S496" s="146"/>
      <c r="W496" s="146"/>
      <c r="Y496" s="146"/>
    </row>
    <row r="497">
      <c r="E497" s="114"/>
      <c r="F497" s="147"/>
      <c r="H497" s="147"/>
      <c r="J497" s="147"/>
      <c r="R497" s="146"/>
      <c r="S497" s="146"/>
      <c r="W497" s="146"/>
      <c r="Y497" s="146"/>
    </row>
    <row r="498">
      <c r="E498" s="114"/>
      <c r="F498" s="147"/>
      <c r="H498" s="147"/>
      <c r="J498" s="147"/>
      <c r="R498" s="146"/>
      <c r="S498" s="146"/>
      <c r="W498" s="146"/>
      <c r="Y498" s="146"/>
    </row>
    <row r="499">
      <c r="E499" s="114"/>
      <c r="F499" s="147"/>
      <c r="H499" s="147"/>
      <c r="J499" s="147"/>
      <c r="R499" s="146"/>
      <c r="S499" s="146"/>
      <c r="W499" s="146"/>
      <c r="Y499" s="146"/>
    </row>
    <row r="500">
      <c r="E500" s="114"/>
      <c r="F500" s="147"/>
      <c r="H500" s="147"/>
      <c r="J500" s="147"/>
      <c r="R500" s="146"/>
      <c r="S500" s="146"/>
      <c r="W500" s="146"/>
      <c r="Y500" s="146"/>
    </row>
    <row r="501">
      <c r="E501" s="114"/>
      <c r="F501" s="147"/>
      <c r="H501" s="147"/>
      <c r="J501" s="147"/>
      <c r="R501" s="146"/>
      <c r="S501" s="146"/>
      <c r="W501" s="146"/>
      <c r="Y501" s="146"/>
    </row>
    <row r="502">
      <c r="E502" s="114"/>
      <c r="F502" s="147"/>
      <c r="H502" s="147"/>
      <c r="J502" s="147"/>
      <c r="R502" s="146"/>
      <c r="S502" s="146"/>
      <c r="W502" s="146"/>
      <c r="Y502" s="146"/>
    </row>
    <row r="503">
      <c r="E503" s="114"/>
      <c r="F503" s="147"/>
      <c r="H503" s="147"/>
      <c r="J503" s="147"/>
      <c r="R503" s="146"/>
      <c r="S503" s="146"/>
      <c r="W503" s="146"/>
      <c r="Y503" s="146"/>
    </row>
    <row r="504">
      <c r="E504" s="114"/>
      <c r="F504" s="147"/>
      <c r="H504" s="147"/>
      <c r="J504" s="147"/>
      <c r="R504" s="146"/>
      <c r="S504" s="146"/>
      <c r="W504" s="146"/>
      <c r="Y504" s="146"/>
    </row>
    <row r="505">
      <c r="E505" s="114"/>
      <c r="F505" s="147"/>
      <c r="H505" s="147"/>
      <c r="J505" s="147"/>
      <c r="R505" s="146"/>
      <c r="S505" s="146"/>
      <c r="W505" s="146"/>
      <c r="Y505" s="146"/>
    </row>
    <row r="506">
      <c r="E506" s="114"/>
      <c r="F506" s="147"/>
      <c r="H506" s="147"/>
      <c r="J506" s="147"/>
      <c r="R506" s="146"/>
      <c r="S506" s="146"/>
      <c r="W506" s="146"/>
      <c r="Y506" s="146"/>
    </row>
    <row r="507">
      <c r="E507" s="114"/>
      <c r="F507" s="147"/>
      <c r="H507" s="147"/>
      <c r="J507" s="147"/>
      <c r="R507" s="146"/>
      <c r="S507" s="146"/>
      <c r="W507" s="146"/>
      <c r="Y507" s="146"/>
    </row>
    <row r="508">
      <c r="E508" s="114"/>
      <c r="F508" s="147"/>
      <c r="H508" s="147"/>
      <c r="J508" s="147"/>
      <c r="R508" s="146"/>
      <c r="S508" s="146"/>
      <c r="W508" s="146"/>
      <c r="Y508" s="146"/>
    </row>
    <row r="509">
      <c r="E509" s="114"/>
      <c r="F509" s="147"/>
      <c r="H509" s="147"/>
      <c r="J509" s="147"/>
      <c r="R509" s="146"/>
      <c r="S509" s="146"/>
      <c r="W509" s="146"/>
      <c r="Y509" s="146"/>
    </row>
    <row r="510">
      <c r="E510" s="114"/>
      <c r="F510" s="147"/>
      <c r="H510" s="147"/>
      <c r="J510" s="147"/>
      <c r="R510" s="146"/>
      <c r="S510" s="146"/>
      <c r="W510" s="146"/>
      <c r="Y510" s="146"/>
    </row>
    <row r="511">
      <c r="E511" s="114"/>
      <c r="F511" s="147"/>
      <c r="H511" s="147"/>
      <c r="J511" s="147"/>
      <c r="R511" s="146"/>
      <c r="S511" s="146"/>
      <c r="W511" s="146"/>
      <c r="Y511" s="146"/>
    </row>
    <row r="512">
      <c r="E512" s="114"/>
      <c r="F512" s="147"/>
      <c r="H512" s="147"/>
      <c r="J512" s="147"/>
      <c r="R512" s="146"/>
      <c r="S512" s="146"/>
      <c r="W512" s="146"/>
      <c r="Y512" s="146"/>
    </row>
    <row r="513">
      <c r="E513" s="114"/>
      <c r="F513" s="147"/>
      <c r="H513" s="147"/>
      <c r="J513" s="147"/>
      <c r="R513" s="146"/>
      <c r="S513" s="146"/>
      <c r="W513" s="146"/>
      <c r="Y513" s="146"/>
    </row>
    <row r="514">
      <c r="E514" s="114"/>
      <c r="F514" s="147"/>
      <c r="H514" s="147"/>
      <c r="J514" s="147"/>
      <c r="R514" s="146"/>
      <c r="S514" s="146"/>
      <c r="W514" s="146"/>
      <c r="Y514" s="146"/>
    </row>
    <row r="515">
      <c r="E515" s="114"/>
      <c r="F515" s="147"/>
      <c r="H515" s="147"/>
      <c r="J515" s="147"/>
      <c r="R515" s="146"/>
      <c r="S515" s="146"/>
      <c r="W515" s="146"/>
      <c r="Y515" s="146"/>
    </row>
    <row r="516">
      <c r="E516" s="114"/>
      <c r="F516" s="147"/>
      <c r="H516" s="147"/>
      <c r="J516" s="147"/>
      <c r="R516" s="146"/>
      <c r="S516" s="146"/>
      <c r="W516" s="146"/>
      <c r="Y516" s="146"/>
    </row>
    <row r="517">
      <c r="E517" s="114"/>
      <c r="F517" s="147"/>
      <c r="H517" s="147"/>
      <c r="J517" s="147"/>
      <c r="R517" s="146"/>
      <c r="S517" s="146"/>
      <c r="W517" s="146"/>
      <c r="Y517" s="146"/>
    </row>
    <row r="518">
      <c r="E518" s="114"/>
      <c r="F518" s="147"/>
      <c r="H518" s="147"/>
      <c r="J518" s="147"/>
      <c r="R518" s="146"/>
      <c r="S518" s="146"/>
      <c r="W518" s="146"/>
      <c r="Y518" s="146"/>
    </row>
    <row r="519">
      <c r="E519" s="114"/>
      <c r="F519" s="147"/>
      <c r="H519" s="147"/>
      <c r="J519" s="147"/>
      <c r="R519" s="146"/>
      <c r="S519" s="146"/>
      <c r="W519" s="146"/>
      <c r="Y519" s="146"/>
    </row>
    <row r="520">
      <c r="E520" s="114"/>
      <c r="F520" s="147"/>
      <c r="H520" s="147"/>
      <c r="J520" s="147"/>
      <c r="R520" s="146"/>
      <c r="S520" s="146"/>
      <c r="W520" s="146"/>
      <c r="Y520" s="146"/>
    </row>
    <row r="521">
      <c r="E521" s="114"/>
      <c r="F521" s="147"/>
      <c r="H521" s="147"/>
      <c r="J521" s="147"/>
      <c r="R521" s="146"/>
      <c r="S521" s="146"/>
      <c r="W521" s="146"/>
      <c r="Y521" s="146"/>
    </row>
    <row r="522">
      <c r="E522" s="114"/>
      <c r="F522" s="147"/>
      <c r="H522" s="147"/>
      <c r="J522" s="147"/>
      <c r="R522" s="146"/>
      <c r="S522" s="146"/>
      <c r="W522" s="146"/>
      <c r="Y522" s="146"/>
    </row>
    <row r="523">
      <c r="E523" s="114"/>
      <c r="F523" s="147"/>
      <c r="H523" s="147"/>
      <c r="J523" s="147"/>
      <c r="R523" s="146"/>
      <c r="S523" s="146"/>
      <c r="W523" s="146"/>
      <c r="Y523" s="146"/>
    </row>
    <row r="524">
      <c r="E524" s="114"/>
      <c r="F524" s="147"/>
      <c r="H524" s="147"/>
      <c r="J524" s="147"/>
      <c r="R524" s="146"/>
      <c r="S524" s="146"/>
      <c r="W524" s="146"/>
      <c r="Y524" s="146"/>
    </row>
    <row r="525">
      <c r="E525" s="114"/>
      <c r="F525" s="147"/>
      <c r="H525" s="147"/>
      <c r="J525" s="147"/>
      <c r="R525" s="146"/>
      <c r="S525" s="146"/>
      <c r="W525" s="146"/>
      <c r="Y525" s="146"/>
    </row>
    <row r="526">
      <c r="E526" s="114"/>
      <c r="F526" s="147"/>
      <c r="H526" s="147"/>
      <c r="J526" s="147"/>
      <c r="R526" s="146"/>
      <c r="S526" s="146"/>
      <c r="W526" s="146"/>
      <c r="Y526" s="146"/>
    </row>
    <row r="527">
      <c r="E527" s="114"/>
      <c r="F527" s="147"/>
      <c r="H527" s="147"/>
      <c r="J527" s="147"/>
      <c r="R527" s="146"/>
      <c r="S527" s="146"/>
      <c r="W527" s="146"/>
      <c r="Y527" s="146"/>
    </row>
    <row r="528">
      <c r="E528" s="114"/>
      <c r="F528" s="147"/>
      <c r="H528" s="147"/>
      <c r="J528" s="147"/>
      <c r="R528" s="146"/>
      <c r="S528" s="146"/>
      <c r="W528" s="146"/>
      <c r="Y528" s="146"/>
    </row>
    <row r="529">
      <c r="E529" s="114"/>
      <c r="F529" s="147"/>
      <c r="H529" s="147"/>
      <c r="J529" s="147"/>
      <c r="R529" s="146"/>
      <c r="S529" s="146"/>
      <c r="W529" s="146"/>
      <c r="Y529" s="146"/>
    </row>
    <row r="530">
      <c r="E530" s="114"/>
      <c r="F530" s="147"/>
      <c r="H530" s="147"/>
      <c r="J530" s="147"/>
      <c r="R530" s="146"/>
      <c r="S530" s="146"/>
      <c r="W530" s="146"/>
      <c r="Y530" s="146"/>
    </row>
    <row r="531">
      <c r="E531" s="114"/>
      <c r="F531" s="147"/>
      <c r="H531" s="147"/>
      <c r="J531" s="147"/>
      <c r="R531" s="146"/>
      <c r="S531" s="146"/>
      <c r="W531" s="146"/>
      <c r="Y531" s="146"/>
    </row>
    <row r="532">
      <c r="E532" s="114"/>
      <c r="F532" s="147"/>
      <c r="H532" s="147"/>
      <c r="J532" s="147"/>
      <c r="R532" s="146"/>
      <c r="S532" s="146"/>
      <c r="W532" s="146"/>
      <c r="Y532" s="146"/>
    </row>
    <row r="533">
      <c r="E533" s="114"/>
      <c r="F533" s="147"/>
      <c r="H533" s="147"/>
      <c r="J533" s="147"/>
      <c r="R533" s="146"/>
      <c r="S533" s="146"/>
      <c r="W533" s="146"/>
      <c r="Y533" s="146"/>
    </row>
    <row r="534">
      <c r="E534" s="114"/>
      <c r="F534" s="147"/>
      <c r="H534" s="147"/>
      <c r="J534" s="147"/>
      <c r="R534" s="146"/>
      <c r="S534" s="146"/>
      <c r="W534" s="146"/>
      <c r="Y534" s="146"/>
    </row>
    <row r="535">
      <c r="E535" s="114"/>
      <c r="F535" s="147"/>
      <c r="H535" s="147"/>
      <c r="J535" s="147"/>
      <c r="R535" s="146"/>
      <c r="S535" s="146"/>
      <c r="W535" s="146"/>
      <c r="Y535" s="146"/>
    </row>
    <row r="536">
      <c r="E536" s="114"/>
      <c r="F536" s="147"/>
      <c r="H536" s="147"/>
      <c r="J536" s="147"/>
      <c r="R536" s="146"/>
      <c r="S536" s="146"/>
      <c r="W536" s="146"/>
      <c r="Y536" s="146"/>
    </row>
    <row r="537">
      <c r="E537" s="114"/>
      <c r="F537" s="147"/>
      <c r="H537" s="147"/>
      <c r="J537" s="147"/>
      <c r="R537" s="146"/>
      <c r="S537" s="146"/>
      <c r="W537" s="146"/>
      <c r="Y537" s="146"/>
    </row>
    <row r="538">
      <c r="E538" s="114"/>
      <c r="F538" s="147"/>
      <c r="H538" s="147"/>
      <c r="J538" s="147"/>
      <c r="R538" s="146"/>
      <c r="S538" s="146"/>
      <c r="W538" s="146"/>
      <c r="Y538" s="146"/>
    </row>
    <row r="539">
      <c r="E539" s="114"/>
      <c r="F539" s="147"/>
      <c r="H539" s="147"/>
      <c r="J539" s="147"/>
      <c r="R539" s="146"/>
      <c r="S539" s="146"/>
      <c r="W539" s="146"/>
      <c r="Y539" s="146"/>
    </row>
    <row r="540">
      <c r="E540" s="114"/>
      <c r="F540" s="147"/>
      <c r="H540" s="147"/>
      <c r="J540" s="147"/>
      <c r="R540" s="146"/>
      <c r="S540" s="146"/>
      <c r="W540" s="146"/>
      <c r="Y540" s="146"/>
    </row>
    <row r="541">
      <c r="E541" s="114"/>
      <c r="F541" s="147"/>
      <c r="H541" s="147"/>
      <c r="J541" s="147"/>
      <c r="R541" s="146"/>
      <c r="S541" s="146"/>
      <c r="W541" s="146"/>
      <c r="Y541" s="146"/>
    </row>
    <row r="542">
      <c r="E542" s="114"/>
      <c r="F542" s="147"/>
      <c r="H542" s="147"/>
      <c r="J542" s="147"/>
      <c r="R542" s="146"/>
      <c r="S542" s="146"/>
      <c r="W542" s="146"/>
      <c r="Y542" s="146"/>
    </row>
    <row r="543">
      <c r="E543" s="114"/>
      <c r="F543" s="147"/>
      <c r="H543" s="147"/>
      <c r="J543" s="147"/>
      <c r="R543" s="146"/>
      <c r="S543" s="146"/>
      <c r="W543" s="146"/>
      <c r="Y543" s="146"/>
    </row>
    <row r="544">
      <c r="E544" s="114"/>
      <c r="F544" s="147"/>
      <c r="H544" s="147"/>
      <c r="J544" s="147"/>
      <c r="R544" s="146"/>
      <c r="S544" s="146"/>
      <c r="W544" s="146"/>
      <c r="Y544" s="146"/>
    </row>
    <row r="545">
      <c r="E545" s="114"/>
      <c r="F545" s="147"/>
      <c r="H545" s="147"/>
      <c r="J545" s="147"/>
      <c r="R545" s="146"/>
      <c r="S545" s="146"/>
      <c r="W545" s="146"/>
      <c r="Y545" s="146"/>
    </row>
    <row r="546">
      <c r="E546" s="114"/>
      <c r="F546" s="147"/>
      <c r="H546" s="147"/>
      <c r="J546" s="147"/>
      <c r="R546" s="146"/>
      <c r="S546" s="146"/>
      <c r="W546" s="146"/>
      <c r="Y546" s="146"/>
    </row>
    <row r="547">
      <c r="E547" s="114"/>
      <c r="F547" s="147"/>
      <c r="H547" s="147"/>
      <c r="J547" s="147"/>
      <c r="R547" s="146"/>
      <c r="S547" s="146"/>
      <c r="W547" s="146"/>
      <c r="Y547" s="146"/>
    </row>
    <row r="548">
      <c r="E548" s="114"/>
      <c r="F548" s="147"/>
      <c r="H548" s="147"/>
      <c r="J548" s="147"/>
      <c r="R548" s="146"/>
      <c r="S548" s="146"/>
      <c r="W548" s="146"/>
      <c r="Y548" s="146"/>
    </row>
    <row r="549">
      <c r="E549" s="114"/>
      <c r="F549" s="147"/>
      <c r="H549" s="147"/>
      <c r="J549" s="147"/>
      <c r="R549" s="146"/>
      <c r="S549" s="146"/>
      <c r="W549" s="146"/>
      <c r="Y549" s="146"/>
    </row>
    <row r="550">
      <c r="E550" s="114"/>
      <c r="F550" s="147"/>
      <c r="H550" s="147"/>
      <c r="J550" s="147"/>
      <c r="R550" s="146"/>
      <c r="S550" s="146"/>
      <c r="W550" s="146"/>
      <c r="Y550" s="146"/>
    </row>
    <row r="551">
      <c r="E551" s="114"/>
      <c r="F551" s="147"/>
      <c r="H551" s="147"/>
      <c r="J551" s="147"/>
      <c r="R551" s="146"/>
      <c r="S551" s="146"/>
      <c r="W551" s="146"/>
      <c r="Y551" s="146"/>
    </row>
    <row r="552">
      <c r="E552" s="114"/>
      <c r="F552" s="147"/>
      <c r="H552" s="147"/>
      <c r="J552" s="147"/>
      <c r="R552" s="146"/>
      <c r="S552" s="146"/>
      <c r="W552" s="146"/>
      <c r="Y552" s="146"/>
    </row>
    <row r="553">
      <c r="E553" s="114"/>
      <c r="F553" s="147"/>
      <c r="H553" s="147"/>
      <c r="J553" s="147"/>
      <c r="R553" s="146"/>
      <c r="S553" s="146"/>
      <c r="W553" s="146"/>
      <c r="Y553" s="146"/>
    </row>
    <row r="554">
      <c r="E554" s="114"/>
      <c r="F554" s="147"/>
      <c r="H554" s="147"/>
      <c r="J554" s="147"/>
      <c r="R554" s="146"/>
      <c r="S554" s="146"/>
      <c r="W554" s="146"/>
      <c r="Y554" s="146"/>
    </row>
    <row r="555">
      <c r="E555" s="114"/>
      <c r="F555" s="147"/>
      <c r="H555" s="147"/>
      <c r="J555" s="147"/>
      <c r="R555" s="146"/>
      <c r="S555" s="146"/>
      <c r="W555" s="146"/>
      <c r="Y555" s="146"/>
    </row>
    <row r="556">
      <c r="E556" s="114"/>
      <c r="F556" s="147"/>
      <c r="H556" s="147"/>
      <c r="J556" s="147"/>
      <c r="R556" s="146"/>
      <c r="S556" s="146"/>
      <c r="W556" s="146"/>
      <c r="Y556" s="146"/>
    </row>
    <row r="557">
      <c r="E557" s="114"/>
      <c r="F557" s="147"/>
      <c r="H557" s="147"/>
      <c r="J557" s="147"/>
      <c r="R557" s="146"/>
      <c r="S557" s="146"/>
      <c r="W557" s="146"/>
      <c r="Y557" s="146"/>
    </row>
    <row r="558">
      <c r="E558" s="114"/>
      <c r="F558" s="147"/>
      <c r="H558" s="147"/>
      <c r="J558" s="147"/>
      <c r="R558" s="146"/>
      <c r="S558" s="146"/>
      <c r="W558" s="146"/>
      <c r="Y558" s="146"/>
    </row>
    <row r="559">
      <c r="E559" s="114"/>
      <c r="F559" s="147"/>
      <c r="H559" s="147"/>
      <c r="J559" s="147"/>
      <c r="R559" s="146"/>
      <c r="S559" s="146"/>
      <c r="W559" s="146"/>
      <c r="Y559" s="146"/>
    </row>
    <row r="560">
      <c r="E560" s="114"/>
      <c r="F560" s="147"/>
      <c r="H560" s="147"/>
      <c r="J560" s="147"/>
      <c r="R560" s="146"/>
      <c r="S560" s="146"/>
      <c r="W560" s="146"/>
      <c r="Y560" s="146"/>
    </row>
    <row r="561">
      <c r="E561" s="114"/>
      <c r="F561" s="147"/>
      <c r="H561" s="147"/>
      <c r="J561" s="147"/>
      <c r="R561" s="146"/>
      <c r="S561" s="146"/>
      <c r="W561" s="146"/>
      <c r="Y561" s="146"/>
    </row>
    <row r="562">
      <c r="E562" s="114"/>
      <c r="F562" s="147"/>
      <c r="H562" s="147"/>
      <c r="J562" s="147"/>
      <c r="R562" s="146"/>
      <c r="S562" s="146"/>
      <c r="W562" s="146"/>
      <c r="Y562" s="146"/>
    </row>
    <row r="563">
      <c r="E563" s="114"/>
      <c r="F563" s="147"/>
      <c r="H563" s="147"/>
      <c r="J563" s="147"/>
      <c r="R563" s="146"/>
      <c r="S563" s="146"/>
      <c r="W563" s="146"/>
      <c r="Y563" s="146"/>
    </row>
    <row r="564">
      <c r="E564" s="114"/>
      <c r="F564" s="147"/>
      <c r="H564" s="147"/>
      <c r="J564" s="147"/>
      <c r="R564" s="146"/>
      <c r="S564" s="146"/>
      <c r="W564" s="146"/>
      <c r="Y564" s="146"/>
    </row>
    <row r="565">
      <c r="E565" s="114"/>
      <c r="F565" s="147"/>
      <c r="H565" s="147"/>
      <c r="J565" s="147"/>
      <c r="R565" s="146"/>
      <c r="S565" s="146"/>
      <c r="W565" s="146"/>
      <c r="Y565" s="146"/>
    </row>
    <row r="566">
      <c r="E566" s="114"/>
      <c r="F566" s="147"/>
      <c r="H566" s="147"/>
      <c r="J566" s="147"/>
      <c r="R566" s="146"/>
      <c r="S566" s="146"/>
      <c r="W566" s="146"/>
      <c r="Y566" s="146"/>
    </row>
    <row r="567">
      <c r="E567" s="114"/>
      <c r="F567" s="147"/>
      <c r="H567" s="147"/>
      <c r="J567" s="147"/>
      <c r="R567" s="146"/>
      <c r="S567" s="146"/>
      <c r="W567" s="146"/>
      <c r="Y567" s="146"/>
    </row>
    <row r="568">
      <c r="E568" s="114"/>
      <c r="F568" s="147"/>
      <c r="H568" s="147"/>
      <c r="J568" s="147"/>
      <c r="R568" s="146"/>
      <c r="S568" s="146"/>
      <c r="W568" s="146"/>
      <c r="Y568" s="146"/>
    </row>
    <row r="569">
      <c r="E569" s="114"/>
      <c r="F569" s="147"/>
      <c r="H569" s="147"/>
      <c r="J569" s="147"/>
      <c r="R569" s="146"/>
      <c r="S569" s="146"/>
      <c r="W569" s="146"/>
      <c r="Y569" s="146"/>
    </row>
    <row r="570">
      <c r="E570" s="114"/>
      <c r="F570" s="147"/>
      <c r="H570" s="147"/>
      <c r="J570" s="147"/>
      <c r="R570" s="146"/>
      <c r="S570" s="146"/>
      <c r="W570" s="146"/>
      <c r="Y570" s="146"/>
    </row>
    <row r="571">
      <c r="E571" s="114"/>
      <c r="F571" s="147"/>
      <c r="H571" s="147"/>
      <c r="J571" s="147"/>
      <c r="R571" s="146"/>
      <c r="S571" s="146"/>
      <c r="W571" s="146"/>
      <c r="Y571" s="146"/>
    </row>
    <row r="572">
      <c r="E572" s="114"/>
      <c r="F572" s="147"/>
      <c r="H572" s="147"/>
      <c r="J572" s="147"/>
      <c r="R572" s="146"/>
      <c r="S572" s="146"/>
      <c r="W572" s="146"/>
      <c r="Y572" s="146"/>
    </row>
    <row r="573">
      <c r="E573" s="114"/>
      <c r="F573" s="147"/>
      <c r="H573" s="147"/>
      <c r="J573" s="147"/>
      <c r="R573" s="146"/>
      <c r="S573" s="146"/>
      <c r="W573" s="146"/>
      <c r="Y573" s="146"/>
    </row>
    <row r="574">
      <c r="E574" s="114"/>
      <c r="F574" s="147"/>
      <c r="H574" s="147"/>
      <c r="J574" s="147"/>
      <c r="R574" s="146"/>
      <c r="S574" s="146"/>
      <c r="W574" s="146"/>
      <c r="Y574" s="146"/>
    </row>
    <row r="575">
      <c r="E575" s="114"/>
      <c r="F575" s="147"/>
      <c r="H575" s="147"/>
      <c r="J575" s="147"/>
      <c r="R575" s="146"/>
      <c r="S575" s="146"/>
      <c r="W575" s="146"/>
      <c r="Y575" s="146"/>
    </row>
    <row r="576">
      <c r="E576" s="114"/>
      <c r="F576" s="147"/>
      <c r="H576" s="147"/>
      <c r="J576" s="147"/>
      <c r="R576" s="146"/>
      <c r="S576" s="146"/>
      <c r="W576" s="146"/>
      <c r="Y576" s="146"/>
    </row>
    <row r="577">
      <c r="E577" s="114"/>
      <c r="F577" s="147"/>
      <c r="H577" s="147"/>
      <c r="J577" s="147"/>
      <c r="R577" s="146"/>
      <c r="S577" s="146"/>
      <c r="W577" s="146"/>
      <c r="Y577" s="146"/>
    </row>
    <row r="578">
      <c r="E578" s="114"/>
      <c r="F578" s="147"/>
      <c r="H578" s="147"/>
      <c r="J578" s="147"/>
      <c r="R578" s="146"/>
      <c r="S578" s="146"/>
      <c r="W578" s="146"/>
      <c r="Y578" s="146"/>
    </row>
    <row r="579">
      <c r="E579" s="114"/>
      <c r="F579" s="147"/>
      <c r="H579" s="147"/>
      <c r="J579" s="147"/>
      <c r="R579" s="146"/>
      <c r="S579" s="146"/>
      <c r="W579" s="146"/>
      <c r="Y579" s="146"/>
    </row>
    <row r="580">
      <c r="E580" s="114"/>
      <c r="F580" s="147"/>
      <c r="H580" s="147"/>
      <c r="J580" s="147"/>
      <c r="R580" s="146"/>
      <c r="S580" s="146"/>
      <c r="W580" s="146"/>
      <c r="Y580" s="146"/>
    </row>
    <row r="581">
      <c r="E581" s="114"/>
      <c r="F581" s="147"/>
      <c r="H581" s="147"/>
      <c r="J581" s="147"/>
      <c r="R581" s="146"/>
      <c r="S581" s="146"/>
      <c r="W581" s="146"/>
      <c r="Y581" s="146"/>
    </row>
    <row r="582">
      <c r="E582" s="114"/>
      <c r="F582" s="147"/>
      <c r="H582" s="147"/>
      <c r="J582" s="147"/>
      <c r="R582" s="146"/>
      <c r="S582" s="146"/>
      <c r="W582" s="146"/>
      <c r="Y582" s="146"/>
    </row>
    <row r="583">
      <c r="E583" s="114"/>
      <c r="F583" s="147"/>
      <c r="H583" s="147"/>
      <c r="J583" s="147"/>
      <c r="R583" s="146"/>
      <c r="S583" s="146"/>
      <c r="W583" s="146"/>
      <c r="Y583" s="146"/>
    </row>
    <row r="584">
      <c r="E584" s="114"/>
      <c r="F584" s="147"/>
      <c r="H584" s="147"/>
      <c r="J584" s="147"/>
      <c r="R584" s="146"/>
      <c r="S584" s="146"/>
      <c r="W584" s="146"/>
      <c r="Y584" s="146"/>
    </row>
    <row r="585">
      <c r="E585" s="114"/>
      <c r="F585" s="147"/>
      <c r="H585" s="147"/>
      <c r="J585" s="147"/>
      <c r="R585" s="146"/>
      <c r="S585" s="146"/>
      <c r="W585" s="146"/>
      <c r="Y585" s="146"/>
    </row>
    <row r="586">
      <c r="E586" s="114"/>
      <c r="F586" s="147"/>
      <c r="H586" s="147"/>
      <c r="J586" s="147"/>
      <c r="R586" s="146"/>
      <c r="S586" s="146"/>
      <c r="W586" s="146"/>
      <c r="Y586" s="146"/>
    </row>
    <row r="587">
      <c r="E587" s="114"/>
      <c r="F587" s="147"/>
      <c r="H587" s="147"/>
      <c r="J587" s="147"/>
      <c r="R587" s="146"/>
      <c r="S587" s="146"/>
      <c r="W587" s="146"/>
      <c r="Y587" s="146"/>
    </row>
    <row r="588">
      <c r="E588" s="114"/>
      <c r="F588" s="147"/>
      <c r="H588" s="147"/>
      <c r="J588" s="147"/>
      <c r="R588" s="146"/>
      <c r="S588" s="146"/>
      <c r="W588" s="146"/>
      <c r="Y588" s="146"/>
    </row>
    <row r="589">
      <c r="E589" s="114"/>
      <c r="F589" s="147"/>
      <c r="H589" s="147"/>
      <c r="J589" s="147"/>
      <c r="R589" s="146"/>
      <c r="S589" s="146"/>
      <c r="W589" s="146"/>
      <c r="Y589" s="146"/>
    </row>
    <row r="590">
      <c r="E590" s="114"/>
      <c r="F590" s="147"/>
      <c r="H590" s="147"/>
      <c r="J590" s="147"/>
      <c r="R590" s="146"/>
      <c r="S590" s="146"/>
      <c r="W590" s="146"/>
      <c r="Y590" s="146"/>
    </row>
    <row r="591">
      <c r="E591" s="114"/>
      <c r="F591" s="147"/>
      <c r="H591" s="147"/>
      <c r="J591" s="147"/>
      <c r="R591" s="146"/>
      <c r="S591" s="146"/>
      <c r="W591" s="146"/>
      <c r="Y591" s="146"/>
    </row>
    <row r="592">
      <c r="E592" s="114"/>
      <c r="F592" s="147"/>
      <c r="H592" s="147"/>
      <c r="J592" s="147"/>
      <c r="R592" s="146"/>
      <c r="S592" s="146"/>
      <c r="W592" s="146"/>
      <c r="Y592" s="146"/>
    </row>
    <row r="593">
      <c r="E593" s="114"/>
      <c r="F593" s="147"/>
      <c r="H593" s="147"/>
      <c r="J593" s="147"/>
      <c r="R593" s="146"/>
      <c r="S593" s="146"/>
      <c r="W593" s="146"/>
      <c r="Y593" s="146"/>
    </row>
    <row r="594">
      <c r="E594" s="114"/>
      <c r="F594" s="147"/>
      <c r="H594" s="147"/>
      <c r="J594" s="147"/>
      <c r="R594" s="146"/>
      <c r="S594" s="146"/>
      <c r="W594" s="146"/>
      <c r="Y594" s="146"/>
    </row>
    <row r="595">
      <c r="E595" s="114"/>
      <c r="F595" s="147"/>
      <c r="H595" s="147"/>
      <c r="J595" s="147"/>
      <c r="R595" s="146"/>
      <c r="S595" s="146"/>
      <c r="W595" s="146"/>
      <c r="Y595" s="146"/>
    </row>
    <row r="596">
      <c r="E596" s="114"/>
      <c r="F596" s="147"/>
      <c r="H596" s="147"/>
      <c r="J596" s="147"/>
      <c r="R596" s="146"/>
      <c r="S596" s="146"/>
      <c r="W596" s="146"/>
      <c r="Y596" s="146"/>
    </row>
    <row r="597">
      <c r="E597" s="114"/>
      <c r="F597" s="147"/>
      <c r="H597" s="147"/>
      <c r="J597" s="147"/>
      <c r="R597" s="146"/>
      <c r="S597" s="146"/>
      <c r="W597" s="146"/>
      <c r="Y597" s="146"/>
    </row>
    <row r="598">
      <c r="E598" s="114"/>
      <c r="F598" s="147"/>
      <c r="H598" s="147"/>
      <c r="J598" s="147"/>
      <c r="R598" s="146"/>
      <c r="S598" s="146"/>
      <c r="W598" s="146"/>
      <c r="Y598" s="146"/>
    </row>
    <row r="599">
      <c r="E599" s="114"/>
      <c r="F599" s="147"/>
      <c r="H599" s="147"/>
      <c r="J599" s="147"/>
      <c r="R599" s="146"/>
      <c r="S599" s="146"/>
      <c r="W599" s="146"/>
      <c r="Y599" s="146"/>
    </row>
    <row r="600">
      <c r="E600" s="114"/>
      <c r="F600" s="147"/>
      <c r="H600" s="147"/>
      <c r="J600" s="147"/>
      <c r="R600" s="146"/>
      <c r="S600" s="146"/>
      <c r="W600" s="146"/>
      <c r="Y600" s="146"/>
    </row>
    <row r="601">
      <c r="E601" s="114"/>
      <c r="F601" s="147"/>
      <c r="H601" s="147"/>
      <c r="J601" s="147"/>
      <c r="R601" s="146"/>
      <c r="S601" s="146"/>
      <c r="W601" s="146"/>
      <c r="Y601" s="146"/>
    </row>
    <row r="602">
      <c r="E602" s="114"/>
      <c r="F602" s="147"/>
      <c r="H602" s="147"/>
      <c r="J602" s="147"/>
      <c r="R602" s="146"/>
      <c r="S602" s="146"/>
      <c r="W602" s="146"/>
      <c r="Y602" s="146"/>
    </row>
    <row r="603">
      <c r="E603" s="114"/>
      <c r="F603" s="147"/>
      <c r="H603" s="147"/>
      <c r="J603" s="147"/>
      <c r="R603" s="146"/>
      <c r="S603" s="146"/>
      <c r="W603" s="146"/>
      <c r="Y603" s="146"/>
    </row>
    <row r="604">
      <c r="E604" s="114"/>
      <c r="F604" s="147"/>
      <c r="H604" s="147"/>
      <c r="J604" s="147"/>
      <c r="R604" s="146"/>
      <c r="S604" s="146"/>
      <c r="W604" s="146"/>
      <c r="Y604" s="146"/>
    </row>
    <row r="605">
      <c r="E605" s="114"/>
      <c r="F605" s="147"/>
      <c r="H605" s="147"/>
      <c r="J605" s="147"/>
      <c r="R605" s="146"/>
      <c r="S605" s="146"/>
      <c r="W605" s="146"/>
      <c r="Y605" s="146"/>
    </row>
    <row r="606">
      <c r="E606" s="114"/>
      <c r="F606" s="147"/>
      <c r="H606" s="147"/>
      <c r="J606" s="147"/>
      <c r="R606" s="146"/>
      <c r="S606" s="146"/>
      <c r="W606" s="146"/>
      <c r="Y606" s="146"/>
    </row>
    <row r="607">
      <c r="E607" s="114"/>
      <c r="F607" s="147"/>
      <c r="H607" s="147"/>
      <c r="J607" s="147"/>
      <c r="R607" s="146"/>
      <c r="S607" s="146"/>
      <c r="W607" s="146"/>
      <c r="Y607" s="146"/>
    </row>
    <row r="608">
      <c r="E608" s="114"/>
      <c r="F608" s="147"/>
      <c r="H608" s="147"/>
      <c r="J608" s="147"/>
      <c r="R608" s="146"/>
      <c r="S608" s="146"/>
      <c r="W608" s="146"/>
      <c r="Y608" s="146"/>
    </row>
    <row r="609">
      <c r="E609" s="114"/>
      <c r="F609" s="147"/>
      <c r="H609" s="147"/>
      <c r="J609" s="147"/>
      <c r="R609" s="146"/>
      <c r="S609" s="146"/>
      <c r="W609" s="146"/>
      <c r="Y609" s="146"/>
    </row>
    <row r="610">
      <c r="E610" s="114"/>
      <c r="F610" s="147"/>
      <c r="H610" s="147"/>
      <c r="J610" s="147"/>
      <c r="R610" s="146"/>
      <c r="S610" s="146"/>
      <c r="W610" s="146"/>
      <c r="Y610" s="146"/>
    </row>
    <row r="611">
      <c r="E611" s="114"/>
      <c r="F611" s="147"/>
      <c r="H611" s="147"/>
      <c r="J611" s="147"/>
      <c r="R611" s="146"/>
      <c r="S611" s="146"/>
      <c r="W611" s="146"/>
      <c r="Y611" s="146"/>
    </row>
    <row r="612">
      <c r="E612" s="114"/>
      <c r="F612" s="147"/>
      <c r="H612" s="147"/>
      <c r="J612" s="147"/>
      <c r="R612" s="146"/>
      <c r="S612" s="146"/>
      <c r="W612" s="146"/>
      <c r="Y612" s="146"/>
    </row>
    <row r="613">
      <c r="E613" s="114"/>
      <c r="F613" s="147"/>
      <c r="H613" s="147"/>
      <c r="J613" s="147"/>
      <c r="R613" s="146"/>
      <c r="S613" s="146"/>
      <c r="W613" s="146"/>
      <c r="Y613" s="146"/>
    </row>
    <row r="614">
      <c r="E614" s="114"/>
      <c r="F614" s="147"/>
      <c r="H614" s="147"/>
      <c r="J614" s="147"/>
      <c r="R614" s="146"/>
      <c r="S614" s="146"/>
      <c r="W614" s="146"/>
      <c r="Y614" s="146"/>
    </row>
    <row r="615">
      <c r="E615" s="114"/>
      <c r="F615" s="147"/>
      <c r="H615" s="147"/>
      <c r="J615" s="147"/>
      <c r="R615" s="146"/>
      <c r="S615" s="146"/>
      <c r="W615" s="146"/>
      <c r="Y615" s="146"/>
    </row>
    <row r="616">
      <c r="E616" s="114"/>
      <c r="F616" s="147"/>
      <c r="H616" s="147"/>
      <c r="J616" s="147"/>
      <c r="R616" s="146"/>
      <c r="S616" s="146"/>
      <c r="W616" s="146"/>
      <c r="Y616" s="146"/>
    </row>
    <row r="617">
      <c r="E617" s="114"/>
      <c r="F617" s="147"/>
      <c r="H617" s="147"/>
      <c r="J617" s="147"/>
      <c r="R617" s="146"/>
      <c r="S617" s="146"/>
      <c r="W617" s="146"/>
      <c r="Y617" s="146"/>
    </row>
    <row r="618">
      <c r="E618" s="114"/>
      <c r="F618" s="147"/>
      <c r="H618" s="147"/>
      <c r="J618" s="147"/>
      <c r="R618" s="146"/>
      <c r="S618" s="146"/>
      <c r="W618" s="146"/>
      <c r="Y618" s="146"/>
    </row>
    <row r="619">
      <c r="E619" s="114"/>
      <c r="F619" s="147"/>
      <c r="H619" s="147"/>
      <c r="J619" s="147"/>
      <c r="R619" s="146"/>
      <c r="S619" s="146"/>
      <c r="W619" s="146"/>
      <c r="Y619" s="146"/>
    </row>
    <row r="620">
      <c r="E620" s="114"/>
      <c r="F620" s="147"/>
      <c r="H620" s="147"/>
      <c r="J620" s="147"/>
      <c r="R620" s="146"/>
      <c r="S620" s="146"/>
      <c r="W620" s="146"/>
      <c r="Y620" s="146"/>
    </row>
    <row r="621">
      <c r="E621" s="114"/>
      <c r="F621" s="147"/>
      <c r="H621" s="147"/>
      <c r="J621" s="147"/>
      <c r="R621" s="146"/>
      <c r="S621" s="146"/>
      <c r="W621" s="146"/>
      <c r="Y621" s="146"/>
    </row>
    <row r="622">
      <c r="E622" s="114"/>
      <c r="F622" s="147"/>
      <c r="H622" s="147"/>
      <c r="J622" s="147"/>
      <c r="R622" s="146"/>
      <c r="S622" s="146"/>
      <c r="W622" s="146"/>
      <c r="Y622" s="146"/>
    </row>
    <row r="623">
      <c r="E623" s="114"/>
      <c r="F623" s="147"/>
      <c r="H623" s="147"/>
      <c r="J623" s="147"/>
      <c r="R623" s="146"/>
      <c r="S623" s="146"/>
      <c r="W623" s="146"/>
      <c r="Y623" s="146"/>
    </row>
    <row r="624">
      <c r="E624" s="114"/>
      <c r="F624" s="147"/>
      <c r="H624" s="147"/>
      <c r="J624" s="147"/>
      <c r="R624" s="146"/>
      <c r="S624" s="146"/>
      <c r="W624" s="146"/>
      <c r="Y624" s="146"/>
    </row>
    <row r="625">
      <c r="E625" s="114"/>
      <c r="F625" s="147"/>
      <c r="H625" s="147"/>
      <c r="J625" s="147"/>
      <c r="R625" s="146"/>
      <c r="S625" s="146"/>
      <c r="W625" s="146"/>
      <c r="Y625" s="146"/>
    </row>
    <row r="626">
      <c r="E626" s="114"/>
      <c r="F626" s="147"/>
      <c r="H626" s="147"/>
      <c r="J626" s="147"/>
      <c r="R626" s="146"/>
      <c r="S626" s="146"/>
      <c r="W626" s="146"/>
      <c r="Y626" s="146"/>
    </row>
    <row r="627">
      <c r="E627" s="114"/>
      <c r="F627" s="147"/>
      <c r="H627" s="147"/>
      <c r="J627" s="147"/>
      <c r="R627" s="146"/>
      <c r="S627" s="146"/>
      <c r="W627" s="146"/>
      <c r="Y627" s="146"/>
    </row>
    <row r="628">
      <c r="E628" s="114"/>
      <c r="F628" s="147"/>
      <c r="H628" s="147"/>
      <c r="J628" s="147"/>
      <c r="R628" s="146"/>
      <c r="S628" s="146"/>
      <c r="W628" s="146"/>
      <c r="Y628" s="146"/>
    </row>
    <row r="629">
      <c r="E629" s="114"/>
      <c r="F629" s="147"/>
      <c r="H629" s="147"/>
      <c r="J629" s="147"/>
      <c r="R629" s="146"/>
      <c r="S629" s="146"/>
      <c r="W629" s="146"/>
      <c r="Y629" s="146"/>
    </row>
    <row r="630">
      <c r="E630" s="114"/>
      <c r="F630" s="147"/>
      <c r="H630" s="147"/>
      <c r="J630" s="147"/>
      <c r="R630" s="146"/>
      <c r="S630" s="146"/>
      <c r="W630" s="146"/>
      <c r="Y630" s="146"/>
    </row>
    <row r="631">
      <c r="E631" s="114"/>
      <c r="F631" s="147"/>
      <c r="H631" s="147"/>
      <c r="J631" s="147"/>
      <c r="R631" s="146"/>
      <c r="S631" s="146"/>
      <c r="W631" s="146"/>
      <c r="Y631" s="146"/>
    </row>
    <row r="632">
      <c r="E632" s="114"/>
      <c r="F632" s="147"/>
      <c r="H632" s="147"/>
      <c r="J632" s="147"/>
      <c r="R632" s="146"/>
      <c r="S632" s="146"/>
      <c r="W632" s="146"/>
      <c r="Y632" s="146"/>
    </row>
    <row r="633">
      <c r="E633" s="114"/>
      <c r="F633" s="147"/>
      <c r="H633" s="147"/>
      <c r="J633" s="147"/>
      <c r="R633" s="146"/>
      <c r="S633" s="146"/>
      <c r="W633" s="146"/>
      <c r="Y633" s="146"/>
    </row>
    <row r="634">
      <c r="E634" s="114"/>
      <c r="F634" s="147"/>
      <c r="H634" s="147"/>
      <c r="J634" s="147"/>
      <c r="R634" s="146"/>
      <c r="S634" s="146"/>
      <c r="W634" s="146"/>
      <c r="Y634" s="146"/>
    </row>
    <row r="635">
      <c r="E635" s="114"/>
      <c r="F635" s="147"/>
      <c r="H635" s="147"/>
      <c r="J635" s="147"/>
      <c r="R635" s="146"/>
      <c r="S635" s="146"/>
      <c r="W635" s="146"/>
      <c r="Y635" s="146"/>
    </row>
    <row r="636">
      <c r="E636" s="114"/>
      <c r="F636" s="147"/>
      <c r="H636" s="147"/>
      <c r="J636" s="147"/>
      <c r="R636" s="146"/>
      <c r="S636" s="146"/>
      <c r="W636" s="146"/>
      <c r="Y636" s="146"/>
    </row>
    <row r="637">
      <c r="E637" s="114"/>
      <c r="F637" s="147"/>
      <c r="H637" s="147"/>
      <c r="J637" s="147"/>
      <c r="R637" s="146"/>
      <c r="S637" s="146"/>
      <c r="W637" s="146"/>
      <c r="Y637" s="146"/>
    </row>
    <row r="638">
      <c r="E638" s="114"/>
      <c r="F638" s="147"/>
      <c r="H638" s="147"/>
      <c r="J638" s="147"/>
      <c r="R638" s="146"/>
      <c r="S638" s="146"/>
      <c r="W638" s="146"/>
      <c r="Y638" s="146"/>
    </row>
    <row r="639">
      <c r="E639" s="114"/>
      <c r="F639" s="147"/>
      <c r="H639" s="147"/>
      <c r="J639" s="147"/>
      <c r="R639" s="146"/>
      <c r="S639" s="146"/>
      <c r="W639" s="146"/>
      <c r="Y639" s="146"/>
    </row>
    <row r="640">
      <c r="E640" s="114"/>
      <c r="F640" s="147"/>
      <c r="H640" s="147"/>
      <c r="J640" s="147"/>
      <c r="R640" s="146"/>
      <c r="S640" s="146"/>
      <c r="W640" s="146"/>
      <c r="Y640" s="146"/>
    </row>
    <row r="641">
      <c r="E641" s="114"/>
      <c r="F641" s="147"/>
      <c r="H641" s="147"/>
      <c r="J641" s="147"/>
      <c r="R641" s="146"/>
      <c r="S641" s="146"/>
      <c r="W641" s="146"/>
      <c r="Y641" s="146"/>
    </row>
    <row r="642">
      <c r="E642" s="114"/>
      <c r="F642" s="147"/>
      <c r="H642" s="147"/>
      <c r="J642" s="147"/>
      <c r="R642" s="146"/>
      <c r="S642" s="146"/>
      <c r="W642" s="146"/>
      <c r="Y642" s="146"/>
    </row>
    <row r="643">
      <c r="E643" s="114"/>
      <c r="F643" s="147"/>
      <c r="H643" s="147"/>
      <c r="J643" s="147"/>
      <c r="R643" s="146"/>
      <c r="S643" s="146"/>
      <c r="W643" s="146"/>
      <c r="Y643" s="146"/>
    </row>
    <row r="644">
      <c r="E644" s="114"/>
      <c r="F644" s="147"/>
      <c r="H644" s="147"/>
      <c r="J644" s="147"/>
      <c r="R644" s="146"/>
      <c r="S644" s="146"/>
      <c r="W644" s="146"/>
      <c r="Y644" s="146"/>
    </row>
    <row r="645">
      <c r="E645" s="114"/>
      <c r="F645" s="147"/>
      <c r="H645" s="147"/>
      <c r="J645" s="147"/>
      <c r="R645" s="146"/>
      <c r="S645" s="146"/>
      <c r="W645" s="146"/>
      <c r="Y645" s="146"/>
    </row>
    <row r="646">
      <c r="E646" s="114"/>
      <c r="F646" s="147"/>
      <c r="H646" s="147"/>
      <c r="J646" s="147"/>
      <c r="R646" s="146"/>
      <c r="S646" s="146"/>
      <c r="W646" s="146"/>
      <c r="Y646" s="146"/>
    </row>
    <row r="647">
      <c r="E647" s="114"/>
      <c r="F647" s="147"/>
      <c r="H647" s="147"/>
      <c r="J647" s="147"/>
      <c r="R647" s="146"/>
      <c r="S647" s="146"/>
      <c r="W647" s="146"/>
      <c r="Y647" s="146"/>
    </row>
    <row r="648">
      <c r="E648" s="114"/>
      <c r="F648" s="147"/>
      <c r="H648" s="147"/>
      <c r="J648" s="147"/>
      <c r="R648" s="146"/>
      <c r="S648" s="146"/>
      <c r="W648" s="146"/>
      <c r="Y648" s="146"/>
    </row>
    <row r="649">
      <c r="E649" s="114"/>
      <c r="F649" s="147"/>
      <c r="H649" s="147"/>
      <c r="J649" s="147"/>
      <c r="R649" s="146"/>
      <c r="S649" s="146"/>
      <c r="W649" s="146"/>
      <c r="Y649" s="146"/>
    </row>
    <row r="650">
      <c r="E650" s="114"/>
      <c r="F650" s="147"/>
      <c r="H650" s="147"/>
      <c r="J650" s="147"/>
      <c r="R650" s="146"/>
      <c r="S650" s="146"/>
      <c r="W650" s="146"/>
      <c r="Y650" s="146"/>
    </row>
    <row r="651">
      <c r="E651" s="114"/>
      <c r="F651" s="147"/>
      <c r="H651" s="147"/>
      <c r="J651" s="147"/>
      <c r="R651" s="146"/>
      <c r="S651" s="146"/>
      <c r="W651" s="146"/>
      <c r="Y651" s="146"/>
    </row>
    <row r="652">
      <c r="E652" s="114"/>
      <c r="F652" s="147"/>
      <c r="H652" s="147"/>
      <c r="J652" s="147"/>
      <c r="R652" s="146"/>
      <c r="S652" s="146"/>
      <c r="W652" s="146"/>
      <c r="Y652" s="146"/>
    </row>
    <row r="653">
      <c r="E653" s="114"/>
      <c r="F653" s="147"/>
      <c r="H653" s="147"/>
      <c r="J653" s="147"/>
      <c r="R653" s="146"/>
      <c r="S653" s="146"/>
      <c r="W653" s="146"/>
      <c r="Y653" s="146"/>
    </row>
    <row r="654">
      <c r="E654" s="114"/>
      <c r="F654" s="147"/>
      <c r="H654" s="147"/>
      <c r="J654" s="147"/>
      <c r="R654" s="146"/>
      <c r="S654" s="146"/>
      <c r="W654" s="146"/>
      <c r="Y654" s="146"/>
    </row>
    <row r="655">
      <c r="E655" s="114"/>
      <c r="F655" s="147"/>
      <c r="H655" s="147"/>
      <c r="J655" s="147"/>
      <c r="R655" s="146"/>
      <c r="S655" s="146"/>
      <c r="W655" s="146"/>
      <c r="Y655" s="146"/>
    </row>
    <row r="656">
      <c r="E656" s="114"/>
      <c r="F656" s="147"/>
      <c r="H656" s="147"/>
      <c r="J656" s="147"/>
      <c r="R656" s="146"/>
      <c r="S656" s="146"/>
      <c r="W656" s="146"/>
      <c r="Y656" s="146"/>
    </row>
    <row r="657">
      <c r="E657" s="114"/>
      <c r="F657" s="147"/>
      <c r="H657" s="147"/>
      <c r="J657" s="147"/>
      <c r="R657" s="146"/>
      <c r="S657" s="146"/>
      <c r="W657" s="146"/>
      <c r="Y657" s="146"/>
    </row>
    <row r="658">
      <c r="E658" s="114"/>
      <c r="F658" s="147"/>
      <c r="H658" s="147"/>
      <c r="J658" s="147"/>
      <c r="R658" s="146"/>
      <c r="S658" s="146"/>
      <c r="W658" s="146"/>
      <c r="Y658" s="146"/>
    </row>
    <row r="659">
      <c r="E659" s="114"/>
      <c r="F659" s="147"/>
      <c r="H659" s="147"/>
      <c r="J659" s="147"/>
      <c r="R659" s="146"/>
      <c r="S659" s="146"/>
      <c r="W659" s="146"/>
      <c r="Y659" s="146"/>
    </row>
    <row r="660">
      <c r="E660" s="114"/>
      <c r="F660" s="147"/>
      <c r="H660" s="147"/>
      <c r="J660" s="147"/>
      <c r="R660" s="146"/>
      <c r="S660" s="146"/>
      <c r="W660" s="146"/>
      <c r="Y660" s="146"/>
    </row>
    <row r="661">
      <c r="E661" s="114"/>
      <c r="F661" s="147"/>
      <c r="H661" s="147"/>
      <c r="J661" s="147"/>
      <c r="R661" s="146"/>
      <c r="S661" s="146"/>
      <c r="W661" s="146"/>
      <c r="Y661" s="146"/>
    </row>
    <row r="662">
      <c r="E662" s="114"/>
      <c r="F662" s="147"/>
      <c r="H662" s="147"/>
      <c r="J662" s="147"/>
      <c r="R662" s="146"/>
      <c r="S662" s="146"/>
      <c r="W662" s="146"/>
      <c r="Y662" s="146"/>
    </row>
    <row r="663">
      <c r="E663" s="114"/>
      <c r="F663" s="147"/>
      <c r="H663" s="147"/>
      <c r="J663" s="147"/>
      <c r="R663" s="146"/>
      <c r="S663" s="146"/>
      <c r="W663" s="146"/>
      <c r="Y663" s="146"/>
    </row>
    <row r="664">
      <c r="E664" s="114"/>
      <c r="F664" s="147"/>
      <c r="H664" s="147"/>
      <c r="J664" s="147"/>
      <c r="R664" s="146"/>
      <c r="S664" s="146"/>
      <c r="W664" s="146"/>
      <c r="Y664" s="146"/>
    </row>
    <row r="665">
      <c r="E665" s="114"/>
      <c r="F665" s="147"/>
      <c r="H665" s="147"/>
      <c r="J665" s="147"/>
      <c r="R665" s="146"/>
      <c r="S665" s="146"/>
      <c r="W665" s="146"/>
      <c r="Y665" s="146"/>
    </row>
    <row r="666">
      <c r="E666" s="114"/>
      <c r="F666" s="147"/>
      <c r="H666" s="147"/>
      <c r="J666" s="147"/>
      <c r="R666" s="146"/>
      <c r="S666" s="146"/>
      <c r="W666" s="146"/>
      <c r="Y666" s="146"/>
    </row>
    <row r="667">
      <c r="E667" s="114"/>
      <c r="F667" s="147"/>
      <c r="H667" s="147"/>
      <c r="J667" s="147"/>
      <c r="R667" s="146"/>
      <c r="S667" s="146"/>
      <c r="W667" s="146"/>
      <c r="Y667" s="146"/>
    </row>
    <row r="668">
      <c r="E668" s="114"/>
      <c r="F668" s="147"/>
      <c r="H668" s="147"/>
      <c r="J668" s="147"/>
      <c r="R668" s="146"/>
      <c r="S668" s="146"/>
      <c r="W668" s="146"/>
      <c r="Y668" s="146"/>
    </row>
    <row r="669">
      <c r="E669" s="114"/>
      <c r="F669" s="147"/>
      <c r="H669" s="147"/>
      <c r="J669" s="147"/>
      <c r="R669" s="146"/>
      <c r="S669" s="146"/>
      <c r="W669" s="146"/>
      <c r="Y669" s="146"/>
    </row>
    <row r="670">
      <c r="E670" s="114"/>
      <c r="F670" s="147"/>
      <c r="H670" s="147"/>
      <c r="J670" s="147"/>
      <c r="R670" s="146"/>
      <c r="S670" s="146"/>
      <c r="W670" s="146"/>
      <c r="Y670" s="146"/>
    </row>
    <row r="671">
      <c r="E671" s="114"/>
      <c r="F671" s="147"/>
      <c r="H671" s="147"/>
      <c r="J671" s="147"/>
      <c r="R671" s="146"/>
      <c r="S671" s="146"/>
      <c r="W671" s="146"/>
      <c r="Y671" s="146"/>
    </row>
    <row r="672">
      <c r="E672" s="114"/>
      <c r="F672" s="147"/>
      <c r="H672" s="147"/>
      <c r="J672" s="147"/>
      <c r="R672" s="146"/>
      <c r="S672" s="146"/>
      <c r="W672" s="146"/>
      <c r="Y672" s="146"/>
    </row>
    <row r="673">
      <c r="E673" s="114"/>
      <c r="F673" s="147"/>
      <c r="H673" s="147"/>
      <c r="J673" s="147"/>
      <c r="R673" s="146"/>
      <c r="S673" s="146"/>
      <c r="W673" s="146"/>
      <c r="Y673" s="146"/>
    </row>
    <row r="674">
      <c r="E674" s="114"/>
      <c r="F674" s="147"/>
      <c r="H674" s="147"/>
      <c r="J674" s="147"/>
      <c r="R674" s="146"/>
      <c r="S674" s="146"/>
      <c r="W674" s="146"/>
      <c r="Y674" s="146"/>
    </row>
    <row r="675">
      <c r="E675" s="114"/>
      <c r="F675" s="147"/>
      <c r="H675" s="147"/>
      <c r="J675" s="147"/>
      <c r="R675" s="146"/>
      <c r="S675" s="146"/>
      <c r="W675" s="146"/>
      <c r="Y675" s="146"/>
    </row>
    <row r="676">
      <c r="E676" s="114"/>
      <c r="F676" s="147"/>
      <c r="H676" s="147"/>
      <c r="J676" s="147"/>
      <c r="R676" s="146"/>
      <c r="S676" s="146"/>
      <c r="W676" s="146"/>
      <c r="Y676" s="146"/>
    </row>
    <row r="677">
      <c r="E677" s="114"/>
      <c r="F677" s="147"/>
      <c r="H677" s="147"/>
      <c r="J677" s="147"/>
      <c r="R677" s="146"/>
      <c r="S677" s="146"/>
      <c r="W677" s="146"/>
      <c r="Y677" s="146"/>
    </row>
    <row r="678">
      <c r="E678" s="114"/>
      <c r="F678" s="147"/>
      <c r="H678" s="147"/>
      <c r="J678" s="147"/>
      <c r="R678" s="146"/>
      <c r="S678" s="146"/>
      <c r="W678" s="146"/>
      <c r="Y678" s="146"/>
    </row>
    <row r="679">
      <c r="E679" s="114"/>
      <c r="F679" s="147"/>
      <c r="H679" s="147"/>
      <c r="J679" s="147"/>
      <c r="R679" s="146"/>
      <c r="S679" s="146"/>
      <c r="W679" s="146"/>
      <c r="Y679" s="146"/>
    </row>
    <row r="680">
      <c r="E680" s="114"/>
      <c r="F680" s="147"/>
      <c r="H680" s="147"/>
      <c r="J680" s="147"/>
      <c r="R680" s="146"/>
      <c r="S680" s="146"/>
      <c r="W680" s="146"/>
      <c r="Y680" s="146"/>
    </row>
    <row r="681">
      <c r="E681" s="114"/>
      <c r="F681" s="147"/>
      <c r="H681" s="147"/>
      <c r="J681" s="147"/>
      <c r="R681" s="146"/>
      <c r="S681" s="146"/>
      <c r="W681" s="146"/>
      <c r="Y681" s="146"/>
    </row>
    <row r="682">
      <c r="E682" s="114"/>
      <c r="F682" s="147"/>
      <c r="H682" s="147"/>
      <c r="J682" s="147"/>
      <c r="R682" s="146"/>
      <c r="S682" s="146"/>
      <c r="W682" s="146"/>
      <c r="Y682" s="146"/>
    </row>
    <row r="683">
      <c r="E683" s="114"/>
      <c r="F683" s="147"/>
      <c r="H683" s="147"/>
      <c r="J683" s="147"/>
      <c r="R683" s="146"/>
      <c r="S683" s="146"/>
      <c r="W683" s="146"/>
      <c r="Y683" s="146"/>
    </row>
    <row r="684">
      <c r="E684" s="114"/>
      <c r="F684" s="147"/>
      <c r="H684" s="147"/>
      <c r="J684" s="147"/>
      <c r="R684" s="146"/>
      <c r="S684" s="146"/>
      <c r="W684" s="146"/>
      <c r="Y684" s="146"/>
    </row>
    <row r="685">
      <c r="E685" s="114"/>
      <c r="F685" s="147"/>
      <c r="H685" s="147"/>
      <c r="J685" s="147"/>
      <c r="R685" s="146"/>
      <c r="S685" s="146"/>
      <c r="W685" s="146"/>
      <c r="Y685" s="146"/>
    </row>
    <row r="686">
      <c r="E686" s="114"/>
      <c r="F686" s="147"/>
      <c r="H686" s="147"/>
      <c r="J686" s="147"/>
      <c r="R686" s="146"/>
      <c r="S686" s="146"/>
      <c r="W686" s="146"/>
      <c r="Y686" s="146"/>
    </row>
    <row r="687">
      <c r="E687" s="114"/>
      <c r="F687" s="147"/>
      <c r="H687" s="147"/>
      <c r="J687" s="147"/>
      <c r="R687" s="146"/>
      <c r="S687" s="146"/>
      <c r="W687" s="146"/>
      <c r="Y687" s="146"/>
    </row>
    <row r="688">
      <c r="E688" s="114"/>
      <c r="F688" s="147"/>
      <c r="H688" s="147"/>
      <c r="J688" s="147"/>
      <c r="R688" s="146"/>
      <c r="S688" s="146"/>
      <c r="W688" s="146"/>
      <c r="Y688" s="146"/>
    </row>
    <row r="689">
      <c r="E689" s="114"/>
      <c r="F689" s="147"/>
      <c r="H689" s="147"/>
      <c r="J689" s="147"/>
      <c r="R689" s="146"/>
      <c r="S689" s="146"/>
      <c r="W689" s="146"/>
      <c r="Y689" s="146"/>
    </row>
    <row r="690">
      <c r="E690" s="114"/>
      <c r="F690" s="147"/>
      <c r="H690" s="147"/>
      <c r="J690" s="147"/>
      <c r="R690" s="146"/>
      <c r="S690" s="146"/>
      <c r="W690" s="146"/>
      <c r="Y690" s="146"/>
    </row>
    <row r="691">
      <c r="E691" s="114"/>
      <c r="F691" s="147"/>
      <c r="H691" s="147"/>
      <c r="J691" s="147"/>
      <c r="R691" s="146"/>
      <c r="S691" s="146"/>
      <c r="W691" s="146"/>
      <c r="Y691" s="146"/>
    </row>
    <row r="692">
      <c r="E692" s="114"/>
      <c r="F692" s="147"/>
      <c r="H692" s="147"/>
      <c r="J692" s="147"/>
      <c r="R692" s="146"/>
      <c r="S692" s="146"/>
      <c r="W692" s="146"/>
      <c r="Y692" s="146"/>
    </row>
    <row r="693">
      <c r="E693" s="114"/>
      <c r="F693" s="147"/>
      <c r="H693" s="147"/>
      <c r="J693" s="147"/>
      <c r="R693" s="146"/>
      <c r="S693" s="146"/>
      <c r="W693" s="146"/>
      <c r="Y693" s="146"/>
    </row>
    <row r="694">
      <c r="E694" s="114"/>
      <c r="F694" s="147"/>
      <c r="H694" s="147"/>
      <c r="J694" s="147"/>
      <c r="R694" s="146"/>
      <c r="S694" s="146"/>
      <c r="W694" s="146"/>
      <c r="Y694" s="146"/>
    </row>
    <row r="695">
      <c r="E695" s="114"/>
      <c r="F695" s="147"/>
      <c r="H695" s="147"/>
      <c r="J695" s="147"/>
      <c r="R695" s="146"/>
      <c r="S695" s="146"/>
      <c r="W695" s="146"/>
      <c r="Y695" s="146"/>
    </row>
    <row r="696">
      <c r="E696" s="114"/>
      <c r="F696" s="147"/>
      <c r="H696" s="147"/>
      <c r="J696" s="147"/>
      <c r="R696" s="146"/>
      <c r="S696" s="146"/>
      <c r="W696" s="146"/>
      <c r="Y696" s="146"/>
    </row>
    <row r="697">
      <c r="E697" s="114"/>
      <c r="F697" s="147"/>
      <c r="H697" s="147"/>
      <c r="J697" s="147"/>
      <c r="R697" s="146"/>
      <c r="S697" s="146"/>
      <c r="W697" s="146"/>
      <c r="Y697" s="146"/>
    </row>
    <row r="698">
      <c r="E698" s="114"/>
      <c r="F698" s="147"/>
      <c r="H698" s="147"/>
      <c r="J698" s="147"/>
      <c r="R698" s="146"/>
      <c r="S698" s="146"/>
      <c r="W698" s="146"/>
      <c r="Y698" s="146"/>
    </row>
    <row r="699">
      <c r="E699" s="114"/>
      <c r="F699" s="147"/>
      <c r="H699" s="147"/>
      <c r="J699" s="147"/>
      <c r="R699" s="146"/>
      <c r="S699" s="146"/>
      <c r="W699" s="146"/>
      <c r="Y699" s="146"/>
    </row>
    <row r="700">
      <c r="E700" s="114"/>
      <c r="F700" s="147"/>
      <c r="H700" s="147"/>
      <c r="J700" s="147"/>
      <c r="R700" s="146"/>
      <c r="S700" s="146"/>
      <c r="W700" s="146"/>
      <c r="Y700" s="146"/>
    </row>
    <row r="701">
      <c r="E701" s="114"/>
      <c r="F701" s="147"/>
      <c r="H701" s="147"/>
      <c r="J701" s="147"/>
      <c r="R701" s="146"/>
      <c r="S701" s="146"/>
      <c r="W701" s="146"/>
      <c r="Y701" s="146"/>
    </row>
    <row r="702">
      <c r="E702" s="114"/>
      <c r="F702" s="147"/>
      <c r="H702" s="147"/>
      <c r="J702" s="147"/>
      <c r="R702" s="146"/>
      <c r="S702" s="146"/>
      <c r="W702" s="146"/>
      <c r="Y702" s="146"/>
    </row>
    <row r="703">
      <c r="E703" s="114"/>
      <c r="F703" s="147"/>
      <c r="H703" s="147"/>
      <c r="J703" s="147"/>
      <c r="R703" s="146"/>
      <c r="S703" s="146"/>
      <c r="W703" s="146"/>
      <c r="Y703" s="146"/>
    </row>
    <row r="704">
      <c r="E704" s="114"/>
      <c r="F704" s="147"/>
      <c r="H704" s="147"/>
      <c r="J704" s="147"/>
      <c r="R704" s="146"/>
      <c r="S704" s="146"/>
      <c r="W704" s="146"/>
      <c r="Y704" s="146"/>
    </row>
    <row r="705">
      <c r="E705" s="114"/>
      <c r="F705" s="147"/>
      <c r="H705" s="147"/>
      <c r="J705" s="147"/>
      <c r="R705" s="146"/>
      <c r="S705" s="146"/>
      <c r="W705" s="146"/>
      <c r="Y705" s="146"/>
    </row>
    <row r="706">
      <c r="E706" s="114"/>
      <c r="F706" s="147"/>
      <c r="H706" s="147"/>
      <c r="J706" s="147"/>
      <c r="R706" s="146"/>
      <c r="S706" s="146"/>
      <c r="W706" s="146"/>
      <c r="Y706" s="146"/>
    </row>
    <row r="707">
      <c r="E707" s="114"/>
      <c r="F707" s="147"/>
      <c r="H707" s="147"/>
      <c r="J707" s="147"/>
      <c r="R707" s="146"/>
      <c r="S707" s="146"/>
      <c r="W707" s="146"/>
      <c r="Y707" s="146"/>
    </row>
    <row r="708">
      <c r="E708" s="114"/>
      <c r="F708" s="147"/>
      <c r="H708" s="147"/>
      <c r="J708" s="147"/>
      <c r="R708" s="146"/>
      <c r="S708" s="146"/>
      <c r="W708" s="146"/>
      <c r="Y708" s="146"/>
    </row>
    <row r="709">
      <c r="E709" s="114"/>
      <c r="F709" s="147"/>
      <c r="H709" s="147"/>
      <c r="J709" s="147"/>
      <c r="R709" s="146"/>
      <c r="S709" s="146"/>
      <c r="W709" s="146"/>
      <c r="Y709" s="146"/>
    </row>
    <row r="710">
      <c r="E710" s="114"/>
      <c r="F710" s="147"/>
      <c r="H710" s="147"/>
      <c r="J710" s="147"/>
      <c r="R710" s="146"/>
      <c r="S710" s="146"/>
      <c r="W710" s="146"/>
      <c r="Y710" s="146"/>
    </row>
    <row r="711">
      <c r="E711" s="114"/>
      <c r="F711" s="147"/>
      <c r="H711" s="147"/>
      <c r="J711" s="147"/>
      <c r="R711" s="146"/>
      <c r="S711" s="146"/>
      <c r="W711" s="146"/>
      <c r="Y711" s="146"/>
    </row>
    <row r="712">
      <c r="E712" s="114"/>
      <c r="F712" s="147"/>
      <c r="H712" s="147"/>
      <c r="J712" s="147"/>
      <c r="R712" s="146"/>
      <c r="S712" s="146"/>
      <c r="W712" s="146"/>
      <c r="Y712" s="146"/>
    </row>
    <row r="713">
      <c r="E713" s="114"/>
      <c r="F713" s="147"/>
      <c r="H713" s="147"/>
      <c r="J713" s="147"/>
      <c r="R713" s="146"/>
      <c r="S713" s="146"/>
      <c r="W713" s="146"/>
      <c r="Y713" s="146"/>
    </row>
    <row r="714">
      <c r="E714" s="114"/>
      <c r="F714" s="147"/>
      <c r="H714" s="147"/>
      <c r="J714" s="147"/>
      <c r="R714" s="146"/>
      <c r="S714" s="146"/>
      <c r="W714" s="146"/>
      <c r="Y714" s="146"/>
    </row>
    <row r="715">
      <c r="E715" s="114"/>
      <c r="F715" s="147"/>
      <c r="H715" s="147"/>
      <c r="J715" s="147"/>
      <c r="R715" s="146"/>
      <c r="S715" s="146"/>
      <c r="W715" s="146"/>
      <c r="Y715" s="146"/>
    </row>
    <row r="716">
      <c r="E716" s="114"/>
      <c r="F716" s="147"/>
      <c r="H716" s="147"/>
      <c r="J716" s="147"/>
      <c r="R716" s="146"/>
      <c r="S716" s="146"/>
      <c r="W716" s="146"/>
      <c r="Y716" s="146"/>
    </row>
    <row r="717">
      <c r="E717" s="114"/>
      <c r="F717" s="147"/>
      <c r="H717" s="147"/>
      <c r="J717" s="147"/>
      <c r="R717" s="146"/>
      <c r="S717" s="146"/>
      <c r="W717" s="146"/>
      <c r="Y717" s="146"/>
    </row>
    <row r="718">
      <c r="E718" s="114"/>
      <c r="F718" s="147"/>
      <c r="H718" s="147"/>
      <c r="J718" s="147"/>
      <c r="R718" s="146"/>
      <c r="S718" s="146"/>
      <c r="W718" s="146"/>
      <c r="Y718" s="146"/>
    </row>
    <row r="719">
      <c r="E719" s="114"/>
      <c r="F719" s="147"/>
      <c r="H719" s="147"/>
      <c r="J719" s="147"/>
      <c r="R719" s="146"/>
      <c r="S719" s="146"/>
      <c r="W719" s="146"/>
      <c r="Y719" s="146"/>
    </row>
    <row r="720">
      <c r="E720" s="114"/>
      <c r="F720" s="147"/>
      <c r="H720" s="147"/>
      <c r="J720" s="147"/>
      <c r="R720" s="146"/>
      <c r="S720" s="146"/>
      <c r="W720" s="146"/>
      <c r="Y720" s="146"/>
    </row>
    <row r="721">
      <c r="E721" s="114"/>
      <c r="F721" s="147"/>
      <c r="H721" s="147"/>
      <c r="J721" s="147"/>
      <c r="R721" s="146"/>
      <c r="S721" s="146"/>
      <c r="W721" s="146"/>
      <c r="Y721" s="146"/>
    </row>
    <row r="722">
      <c r="E722" s="114"/>
      <c r="F722" s="147"/>
      <c r="H722" s="147"/>
      <c r="J722" s="147"/>
      <c r="R722" s="146"/>
      <c r="S722" s="146"/>
      <c r="W722" s="146"/>
      <c r="Y722" s="146"/>
    </row>
    <row r="723">
      <c r="E723" s="114"/>
      <c r="F723" s="147"/>
      <c r="H723" s="147"/>
      <c r="J723" s="147"/>
      <c r="R723" s="146"/>
      <c r="S723" s="146"/>
      <c r="W723" s="146"/>
      <c r="Y723" s="146"/>
    </row>
    <row r="724">
      <c r="E724" s="114"/>
      <c r="F724" s="147"/>
      <c r="H724" s="147"/>
      <c r="J724" s="147"/>
      <c r="R724" s="146"/>
      <c r="S724" s="146"/>
      <c r="W724" s="146"/>
      <c r="Y724" s="146"/>
    </row>
    <row r="725">
      <c r="E725" s="114"/>
      <c r="F725" s="147"/>
      <c r="H725" s="147"/>
      <c r="J725" s="147"/>
      <c r="R725" s="146"/>
      <c r="S725" s="146"/>
      <c r="W725" s="146"/>
      <c r="Y725" s="146"/>
    </row>
    <row r="726">
      <c r="E726" s="114"/>
      <c r="F726" s="147"/>
      <c r="H726" s="147"/>
      <c r="J726" s="147"/>
      <c r="R726" s="146"/>
      <c r="S726" s="146"/>
      <c r="W726" s="146"/>
      <c r="Y726" s="146"/>
    </row>
    <row r="727">
      <c r="E727" s="114"/>
      <c r="F727" s="147"/>
      <c r="H727" s="147"/>
      <c r="J727" s="147"/>
      <c r="R727" s="146"/>
      <c r="S727" s="146"/>
      <c r="W727" s="146"/>
      <c r="Y727" s="146"/>
    </row>
    <row r="728">
      <c r="E728" s="114"/>
      <c r="F728" s="147"/>
      <c r="H728" s="147"/>
      <c r="J728" s="147"/>
      <c r="R728" s="146"/>
      <c r="S728" s="146"/>
      <c r="W728" s="146"/>
      <c r="Y728" s="146"/>
    </row>
    <row r="729">
      <c r="E729" s="114"/>
      <c r="F729" s="147"/>
      <c r="H729" s="147"/>
      <c r="J729" s="147"/>
      <c r="R729" s="146"/>
      <c r="S729" s="146"/>
      <c r="W729" s="146"/>
      <c r="Y729" s="146"/>
    </row>
    <row r="730">
      <c r="E730" s="114"/>
      <c r="F730" s="147"/>
      <c r="H730" s="147"/>
      <c r="J730" s="147"/>
      <c r="R730" s="146"/>
      <c r="S730" s="146"/>
      <c r="W730" s="146"/>
      <c r="Y730" s="146"/>
    </row>
    <row r="731">
      <c r="E731" s="114"/>
      <c r="F731" s="147"/>
      <c r="H731" s="147"/>
      <c r="J731" s="147"/>
      <c r="R731" s="146"/>
      <c r="S731" s="146"/>
      <c r="W731" s="146"/>
      <c r="Y731" s="146"/>
    </row>
    <row r="732">
      <c r="E732" s="114"/>
      <c r="F732" s="147"/>
      <c r="H732" s="147"/>
      <c r="J732" s="147"/>
      <c r="R732" s="146"/>
      <c r="S732" s="146"/>
      <c r="W732" s="146"/>
      <c r="Y732" s="146"/>
    </row>
    <row r="733">
      <c r="E733" s="114"/>
      <c r="F733" s="147"/>
      <c r="H733" s="147"/>
      <c r="J733" s="147"/>
      <c r="R733" s="146"/>
      <c r="S733" s="146"/>
      <c r="W733" s="146"/>
      <c r="Y733" s="146"/>
    </row>
    <row r="734">
      <c r="E734" s="114"/>
      <c r="F734" s="147"/>
      <c r="H734" s="147"/>
      <c r="J734" s="147"/>
      <c r="R734" s="146"/>
      <c r="S734" s="146"/>
      <c r="W734" s="146"/>
      <c r="Y734" s="146"/>
    </row>
    <row r="735">
      <c r="E735" s="114"/>
      <c r="F735" s="147"/>
      <c r="H735" s="147"/>
      <c r="J735" s="147"/>
      <c r="R735" s="146"/>
      <c r="S735" s="146"/>
      <c r="W735" s="146"/>
      <c r="Y735" s="146"/>
    </row>
    <row r="736">
      <c r="E736" s="114"/>
      <c r="F736" s="147"/>
      <c r="H736" s="147"/>
      <c r="J736" s="147"/>
      <c r="R736" s="146"/>
      <c r="S736" s="146"/>
      <c r="W736" s="146"/>
      <c r="Y736" s="146"/>
    </row>
    <row r="737">
      <c r="E737" s="114"/>
      <c r="F737" s="147"/>
      <c r="H737" s="147"/>
      <c r="J737" s="147"/>
      <c r="R737" s="146"/>
      <c r="S737" s="146"/>
      <c r="W737" s="146"/>
      <c r="Y737" s="146"/>
    </row>
    <row r="738">
      <c r="E738" s="114"/>
      <c r="F738" s="147"/>
      <c r="H738" s="147"/>
      <c r="J738" s="147"/>
      <c r="R738" s="146"/>
      <c r="S738" s="146"/>
      <c r="W738" s="146"/>
      <c r="Y738" s="146"/>
    </row>
    <row r="739">
      <c r="E739" s="114"/>
      <c r="F739" s="147"/>
      <c r="H739" s="147"/>
      <c r="J739" s="147"/>
      <c r="R739" s="146"/>
      <c r="S739" s="146"/>
      <c r="W739" s="146"/>
      <c r="Y739" s="146"/>
    </row>
    <row r="740">
      <c r="E740" s="114"/>
      <c r="F740" s="147"/>
      <c r="H740" s="147"/>
      <c r="J740" s="147"/>
      <c r="R740" s="146"/>
      <c r="S740" s="146"/>
      <c r="W740" s="146"/>
      <c r="Y740" s="146"/>
    </row>
    <row r="741">
      <c r="E741" s="114"/>
      <c r="F741" s="147"/>
      <c r="H741" s="147"/>
      <c r="J741" s="147"/>
      <c r="R741" s="146"/>
      <c r="S741" s="146"/>
      <c r="W741" s="146"/>
      <c r="Y741" s="146"/>
    </row>
    <row r="742">
      <c r="E742" s="114"/>
      <c r="F742" s="147"/>
      <c r="H742" s="147"/>
      <c r="J742" s="147"/>
      <c r="R742" s="146"/>
      <c r="S742" s="146"/>
      <c r="W742" s="146"/>
      <c r="Y742" s="146"/>
    </row>
    <row r="743">
      <c r="E743" s="114"/>
      <c r="F743" s="147"/>
      <c r="H743" s="147"/>
      <c r="J743" s="147"/>
      <c r="R743" s="146"/>
      <c r="S743" s="146"/>
      <c r="W743" s="146"/>
      <c r="Y743" s="146"/>
    </row>
    <row r="744">
      <c r="E744" s="114"/>
      <c r="F744" s="147"/>
      <c r="H744" s="147"/>
      <c r="J744" s="147"/>
      <c r="R744" s="146"/>
      <c r="S744" s="146"/>
      <c r="W744" s="146"/>
      <c r="Y744" s="146"/>
    </row>
    <row r="745">
      <c r="E745" s="114"/>
      <c r="F745" s="147"/>
      <c r="H745" s="147"/>
      <c r="J745" s="147"/>
      <c r="R745" s="146"/>
      <c r="S745" s="146"/>
      <c r="W745" s="146"/>
      <c r="Y745" s="146"/>
    </row>
    <row r="746">
      <c r="E746" s="114"/>
      <c r="F746" s="147"/>
      <c r="H746" s="147"/>
      <c r="J746" s="147"/>
      <c r="R746" s="146"/>
      <c r="S746" s="146"/>
      <c r="W746" s="146"/>
      <c r="Y746" s="146"/>
    </row>
    <row r="747">
      <c r="E747" s="114"/>
      <c r="F747" s="147"/>
      <c r="H747" s="147"/>
      <c r="J747" s="147"/>
      <c r="R747" s="146"/>
      <c r="S747" s="146"/>
      <c r="W747" s="146"/>
      <c r="Y747" s="146"/>
    </row>
    <row r="748">
      <c r="E748" s="114"/>
      <c r="F748" s="147"/>
      <c r="H748" s="147"/>
      <c r="J748" s="147"/>
      <c r="R748" s="146"/>
      <c r="S748" s="146"/>
      <c r="W748" s="146"/>
      <c r="Y748" s="146"/>
    </row>
    <row r="749">
      <c r="E749" s="114"/>
      <c r="F749" s="147"/>
      <c r="H749" s="147"/>
      <c r="J749" s="147"/>
      <c r="R749" s="146"/>
      <c r="S749" s="146"/>
      <c r="W749" s="146"/>
      <c r="Y749" s="146"/>
    </row>
    <row r="750">
      <c r="E750" s="114"/>
      <c r="F750" s="147"/>
      <c r="H750" s="147"/>
      <c r="J750" s="147"/>
      <c r="R750" s="146"/>
      <c r="S750" s="146"/>
      <c r="W750" s="146"/>
      <c r="Y750" s="146"/>
    </row>
    <row r="751">
      <c r="E751" s="114"/>
      <c r="F751" s="147"/>
      <c r="H751" s="147"/>
      <c r="J751" s="147"/>
      <c r="R751" s="146"/>
      <c r="S751" s="146"/>
      <c r="W751" s="146"/>
      <c r="Y751" s="146"/>
    </row>
    <row r="752">
      <c r="E752" s="114"/>
      <c r="F752" s="147"/>
      <c r="H752" s="147"/>
      <c r="J752" s="147"/>
      <c r="R752" s="146"/>
      <c r="S752" s="146"/>
      <c r="W752" s="146"/>
      <c r="Y752" s="146"/>
    </row>
    <row r="753">
      <c r="E753" s="114"/>
      <c r="F753" s="147"/>
      <c r="H753" s="147"/>
      <c r="J753" s="147"/>
      <c r="R753" s="146"/>
      <c r="S753" s="146"/>
      <c r="W753" s="146"/>
      <c r="Y753" s="146"/>
    </row>
    <row r="754">
      <c r="E754" s="114"/>
      <c r="F754" s="147"/>
      <c r="H754" s="147"/>
      <c r="J754" s="147"/>
      <c r="R754" s="146"/>
      <c r="S754" s="146"/>
      <c r="W754" s="146"/>
      <c r="Y754" s="146"/>
    </row>
    <row r="755">
      <c r="E755" s="114"/>
      <c r="F755" s="147"/>
      <c r="H755" s="147"/>
      <c r="J755" s="147"/>
      <c r="R755" s="146"/>
      <c r="S755" s="146"/>
      <c r="W755" s="146"/>
      <c r="Y755" s="146"/>
    </row>
    <row r="756">
      <c r="E756" s="114"/>
      <c r="F756" s="147"/>
      <c r="H756" s="147"/>
      <c r="J756" s="147"/>
      <c r="R756" s="146"/>
      <c r="S756" s="146"/>
      <c r="W756" s="146"/>
      <c r="Y756" s="146"/>
    </row>
    <row r="757">
      <c r="E757" s="114"/>
      <c r="F757" s="147"/>
      <c r="H757" s="147"/>
      <c r="J757" s="147"/>
      <c r="R757" s="146"/>
      <c r="S757" s="146"/>
      <c r="W757" s="146"/>
      <c r="Y757" s="146"/>
    </row>
    <row r="758">
      <c r="E758" s="114"/>
      <c r="F758" s="147"/>
      <c r="H758" s="147"/>
      <c r="J758" s="147"/>
      <c r="R758" s="146"/>
      <c r="S758" s="146"/>
      <c r="W758" s="146"/>
      <c r="Y758" s="146"/>
    </row>
    <row r="759">
      <c r="E759" s="114"/>
      <c r="F759" s="147"/>
      <c r="H759" s="147"/>
      <c r="J759" s="147"/>
      <c r="R759" s="146"/>
      <c r="S759" s="146"/>
      <c r="W759" s="146"/>
      <c r="Y759" s="146"/>
    </row>
    <row r="760">
      <c r="E760" s="114"/>
      <c r="F760" s="147"/>
      <c r="H760" s="147"/>
      <c r="J760" s="147"/>
      <c r="R760" s="146"/>
      <c r="S760" s="146"/>
      <c r="W760" s="146"/>
      <c r="Y760" s="146"/>
    </row>
    <row r="761">
      <c r="E761" s="114"/>
      <c r="F761" s="147"/>
      <c r="H761" s="147"/>
      <c r="J761" s="147"/>
      <c r="R761" s="146"/>
      <c r="S761" s="146"/>
      <c r="W761" s="146"/>
      <c r="Y761" s="146"/>
    </row>
    <row r="762">
      <c r="E762" s="114"/>
      <c r="F762" s="147"/>
      <c r="H762" s="147"/>
      <c r="J762" s="147"/>
      <c r="R762" s="146"/>
      <c r="S762" s="146"/>
      <c r="W762" s="146"/>
      <c r="Y762" s="146"/>
    </row>
    <row r="763">
      <c r="E763" s="114"/>
      <c r="F763" s="147"/>
      <c r="H763" s="147"/>
      <c r="J763" s="147"/>
      <c r="R763" s="146"/>
      <c r="S763" s="146"/>
      <c r="W763" s="146"/>
      <c r="Y763" s="146"/>
    </row>
    <row r="764">
      <c r="E764" s="114"/>
      <c r="F764" s="147"/>
      <c r="H764" s="147"/>
      <c r="J764" s="147"/>
      <c r="R764" s="146"/>
      <c r="S764" s="146"/>
      <c r="W764" s="146"/>
      <c r="Y764" s="146"/>
    </row>
    <row r="765">
      <c r="E765" s="114"/>
      <c r="F765" s="147"/>
      <c r="H765" s="147"/>
      <c r="J765" s="147"/>
      <c r="R765" s="146"/>
      <c r="S765" s="146"/>
      <c r="W765" s="146"/>
      <c r="Y765" s="146"/>
    </row>
    <row r="766">
      <c r="E766" s="114"/>
      <c r="F766" s="147"/>
      <c r="H766" s="147"/>
      <c r="J766" s="147"/>
      <c r="R766" s="146"/>
      <c r="S766" s="146"/>
      <c r="W766" s="146"/>
      <c r="Y766" s="146"/>
    </row>
    <row r="767">
      <c r="E767" s="114"/>
      <c r="F767" s="147"/>
      <c r="H767" s="147"/>
      <c r="J767" s="147"/>
      <c r="R767" s="146"/>
      <c r="S767" s="146"/>
      <c r="W767" s="146"/>
      <c r="Y767" s="146"/>
    </row>
    <row r="768">
      <c r="E768" s="114"/>
      <c r="F768" s="147"/>
      <c r="H768" s="147"/>
      <c r="J768" s="147"/>
      <c r="R768" s="146"/>
      <c r="S768" s="146"/>
      <c r="W768" s="146"/>
      <c r="Y768" s="146"/>
    </row>
    <row r="769">
      <c r="E769" s="114"/>
      <c r="F769" s="147"/>
      <c r="H769" s="147"/>
      <c r="J769" s="147"/>
      <c r="R769" s="146"/>
      <c r="S769" s="146"/>
      <c r="W769" s="146"/>
      <c r="Y769" s="146"/>
    </row>
    <row r="770">
      <c r="E770" s="114"/>
      <c r="F770" s="147"/>
      <c r="H770" s="147"/>
      <c r="J770" s="147"/>
      <c r="R770" s="146"/>
      <c r="S770" s="146"/>
      <c r="W770" s="146"/>
      <c r="Y770" s="146"/>
    </row>
    <row r="771">
      <c r="E771" s="114"/>
      <c r="F771" s="147"/>
      <c r="H771" s="147"/>
      <c r="J771" s="147"/>
      <c r="R771" s="146"/>
      <c r="S771" s="146"/>
      <c r="W771" s="146"/>
      <c r="Y771" s="146"/>
    </row>
    <row r="772">
      <c r="E772" s="114"/>
      <c r="F772" s="147"/>
      <c r="H772" s="147"/>
      <c r="J772" s="147"/>
      <c r="R772" s="146"/>
      <c r="S772" s="146"/>
      <c r="W772" s="146"/>
      <c r="Y772" s="146"/>
    </row>
    <row r="773">
      <c r="E773" s="114"/>
      <c r="F773" s="147"/>
      <c r="H773" s="147"/>
      <c r="J773" s="147"/>
      <c r="R773" s="146"/>
      <c r="S773" s="146"/>
      <c r="W773" s="146"/>
      <c r="Y773" s="146"/>
    </row>
    <row r="774">
      <c r="E774" s="114"/>
      <c r="F774" s="147"/>
      <c r="H774" s="147"/>
      <c r="J774" s="147"/>
      <c r="R774" s="146"/>
      <c r="S774" s="146"/>
      <c r="W774" s="146"/>
      <c r="Y774" s="146"/>
    </row>
    <row r="775">
      <c r="E775" s="114"/>
      <c r="F775" s="147"/>
      <c r="H775" s="147"/>
      <c r="J775" s="147"/>
      <c r="R775" s="146"/>
      <c r="S775" s="146"/>
      <c r="W775" s="146"/>
      <c r="Y775" s="146"/>
    </row>
    <row r="776">
      <c r="E776" s="114"/>
      <c r="F776" s="147"/>
      <c r="H776" s="147"/>
      <c r="J776" s="147"/>
      <c r="R776" s="146"/>
      <c r="S776" s="146"/>
      <c r="W776" s="146"/>
      <c r="Y776" s="146"/>
    </row>
    <row r="777">
      <c r="E777" s="114"/>
      <c r="F777" s="147"/>
      <c r="H777" s="147"/>
      <c r="J777" s="147"/>
      <c r="R777" s="146"/>
      <c r="S777" s="146"/>
      <c r="W777" s="146"/>
      <c r="Y777" s="146"/>
    </row>
    <row r="778">
      <c r="E778" s="114"/>
      <c r="F778" s="147"/>
      <c r="H778" s="147"/>
      <c r="J778" s="147"/>
      <c r="R778" s="146"/>
      <c r="S778" s="146"/>
      <c r="W778" s="146"/>
      <c r="Y778" s="146"/>
    </row>
    <row r="779">
      <c r="E779" s="114"/>
      <c r="F779" s="147"/>
      <c r="H779" s="147"/>
      <c r="J779" s="147"/>
      <c r="R779" s="146"/>
      <c r="S779" s="146"/>
      <c r="W779" s="146"/>
      <c r="Y779" s="146"/>
    </row>
    <row r="780">
      <c r="E780" s="114"/>
      <c r="F780" s="147"/>
      <c r="H780" s="147"/>
      <c r="J780" s="147"/>
      <c r="R780" s="146"/>
      <c r="S780" s="146"/>
      <c r="W780" s="146"/>
      <c r="Y780" s="146"/>
    </row>
    <row r="781">
      <c r="E781" s="114"/>
      <c r="F781" s="147"/>
      <c r="H781" s="147"/>
      <c r="J781" s="147"/>
      <c r="R781" s="146"/>
      <c r="S781" s="146"/>
      <c r="W781" s="146"/>
      <c r="Y781" s="146"/>
    </row>
    <row r="782">
      <c r="E782" s="114"/>
      <c r="F782" s="147"/>
      <c r="H782" s="147"/>
      <c r="J782" s="147"/>
      <c r="R782" s="146"/>
      <c r="S782" s="146"/>
      <c r="W782" s="146"/>
      <c r="Y782" s="146"/>
    </row>
    <row r="783">
      <c r="E783" s="114"/>
      <c r="F783" s="147"/>
      <c r="H783" s="147"/>
      <c r="J783" s="147"/>
      <c r="R783" s="146"/>
      <c r="S783" s="146"/>
      <c r="W783" s="146"/>
      <c r="Y783" s="146"/>
    </row>
    <row r="784">
      <c r="E784" s="114"/>
      <c r="F784" s="147"/>
      <c r="H784" s="147"/>
      <c r="J784" s="147"/>
      <c r="R784" s="146"/>
      <c r="S784" s="146"/>
      <c r="W784" s="146"/>
      <c r="Y784" s="146"/>
    </row>
    <row r="785">
      <c r="E785" s="114"/>
      <c r="F785" s="147"/>
      <c r="H785" s="147"/>
      <c r="J785" s="147"/>
      <c r="R785" s="146"/>
      <c r="S785" s="146"/>
      <c r="W785" s="146"/>
      <c r="Y785" s="146"/>
    </row>
    <row r="786">
      <c r="E786" s="114"/>
      <c r="F786" s="147"/>
      <c r="H786" s="147"/>
      <c r="J786" s="147"/>
      <c r="R786" s="146"/>
      <c r="S786" s="146"/>
      <c r="W786" s="146"/>
      <c r="Y786" s="146"/>
    </row>
    <row r="787">
      <c r="E787" s="114"/>
      <c r="F787" s="147"/>
      <c r="H787" s="147"/>
      <c r="J787" s="147"/>
      <c r="R787" s="146"/>
      <c r="S787" s="146"/>
      <c r="W787" s="146"/>
      <c r="Y787" s="146"/>
    </row>
    <row r="788">
      <c r="E788" s="114"/>
      <c r="F788" s="147"/>
      <c r="H788" s="147"/>
      <c r="J788" s="147"/>
      <c r="R788" s="146"/>
      <c r="S788" s="146"/>
      <c r="W788" s="146"/>
      <c r="Y788" s="146"/>
    </row>
    <row r="789">
      <c r="E789" s="114"/>
      <c r="F789" s="147"/>
      <c r="H789" s="147"/>
      <c r="J789" s="147"/>
      <c r="R789" s="146"/>
      <c r="S789" s="146"/>
      <c r="W789" s="146"/>
      <c r="Y789" s="146"/>
    </row>
    <row r="790">
      <c r="E790" s="114"/>
      <c r="F790" s="147"/>
      <c r="H790" s="147"/>
      <c r="J790" s="147"/>
      <c r="R790" s="146"/>
      <c r="S790" s="146"/>
      <c r="W790" s="146"/>
      <c r="Y790" s="146"/>
    </row>
    <row r="791">
      <c r="E791" s="114"/>
      <c r="F791" s="147"/>
      <c r="H791" s="147"/>
      <c r="J791" s="147"/>
      <c r="R791" s="146"/>
      <c r="S791" s="146"/>
      <c r="W791" s="146"/>
      <c r="Y791" s="146"/>
    </row>
    <row r="792">
      <c r="E792" s="114"/>
      <c r="F792" s="147"/>
      <c r="H792" s="147"/>
      <c r="J792" s="147"/>
      <c r="R792" s="146"/>
      <c r="S792" s="146"/>
      <c r="W792" s="146"/>
      <c r="Y792" s="146"/>
    </row>
    <row r="793">
      <c r="E793" s="114"/>
      <c r="F793" s="147"/>
      <c r="H793" s="147"/>
      <c r="J793" s="147"/>
      <c r="R793" s="146"/>
      <c r="S793" s="146"/>
      <c r="W793" s="146"/>
      <c r="Y793" s="146"/>
    </row>
    <row r="794">
      <c r="E794" s="114"/>
      <c r="F794" s="147"/>
      <c r="H794" s="147"/>
      <c r="J794" s="147"/>
      <c r="R794" s="146"/>
      <c r="S794" s="146"/>
      <c r="W794" s="146"/>
      <c r="Y794" s="146"/>
    </row>
    <row r="795">
      <c r="E795" s="114"/>
      <c r="F795" s="147"/>
      <c r="H795" s="147"/>
      <c r="J795" s="147"/>
      <c r="R795" s="146"/>
      <c r="S795" s="146"/>
      <c r="W795" s="146"/>
      <c r="Y795" s="146"/>
    </row>
    <row r="796">
      <c r="E796" s="114"/>
      <c r="F796" s="147"/>
      <c r="H796" s="147"/>
      <c r="J796" s="147"/>
      <c r="R796" s="146"/>
      <c r="S796" s="146"/>
      <c r="W796" s="146"/>
      <c r="Y796" s="146"/>
    </row>
    <row r="797">
      <c r="E797" s="114"/>
      <c r="F797" s="147"/>
      <c r="H797" s="147"/>
      <c r="J797" s="147"/>
      <c r="R797" s="146"/>
      <c r="S797" s="146"/>
      <c r="W797" s="146"/>
      <c r="Y797" s="146"/>
    </row>
    <row r="798">
      <c r="E798" s="114"/>
      <c r="F798" s="147"/>
      <c r="H798" s="147"/>
      <c r="J798" s="147"/>
      <c r="R798" s="146"/>
      <c r="S798" s="146"/>
      <c r="W798" s="146"/>
      <c r="Y798" s="146"/>
    </row>
    <row r="799">
      <c r="E799" s="114"/>
      <c r="F799" s="147"/>
      <c r="H799" s="147"/>
      <c r="J799" s="147"/>
      <c r="R799" s="146"/>
      <c r="S799" s="146"/>
      <c r="W799" s="146"/>
      <c r="Y799" s="146"/>
    </row>
    <row r="800">
      <c r="E800" s="114"/>
      <c r="F800" s="147"/>
      <c r="H800" s="147"/>
      <c r="J800" s="147"/>
      <c r="R800" s="146"/>
      <c r="S800" s="146"/>
      <c r="W800" s="146"/>
      <c r="Y800" s="146"/>
    </row>
    <row r="801">
      <c r="E801" s="114"/>
      <c r="F801" s="147"/>
      <c r="H801" s="147"/>
      <c r="J801" s="147"/>
      <c r="R801" s="146"/>
      <c r="S801" s="146"/>
      <c r="W801" s="146"/>
      <c r="Y801" s="146"/>
    </row>
    <row r="802">
      <c r="E802" s="114"/>
      <c r="F802" s="147"/>
      <c r="H802" s="147"/>
      <c r="J802" s="147"/>
      <c r="R802" s="146"/>
      <c r="S802" s="146"/>
      <c r="W802" s="146"/>
      <c r="Y802" s="146"/>
    </row>
    <row r="803">
      <c r="E803" s="114"/>
      <c r="F803" s="147"/>
      <c r="H803" s="147"/>
      <c r="J803" s="147"/>
      <c r="R803" s="146"/>
      <c r="S803" s="146"/>
      <c r="W803" s="146"/>
      <c r="Y803" s="146"/>
    </row>
    <row r="804">
      <c r="E804" s="114"/>
      <c r="F804" s="147"/>
      <c r="H804" s="147"/>
      <c r="J804" s="147"/>
      <c r="R804" s="146"/>
      <c r="S804" s="146"/>
      <c r="W804" s="146"/>
      <c r="Y804" s="146"/>
    </row>
    <row r="805">
      <c r="E805" s="114"/>
      <c r="F805" s="147"/>
      <c r="H805" s="147"/>
      <c r="J805" s="147"/>
      <c r="R805" s="146"/>
      <c r="S805" s="146"/>
      <c r="W805" s="146"/>
      <c r="Y805" s="146"/>
    </row>
    <row r="806">
      <c r="E806" s="114"/>
      <c r="F806" s="147"/>
      <c r="H806" s="147"/>
      <c r="J806" s="147"/>
      <c r="R806" s="146"/>
      <c r="S806" s="146"/>
      <c r="W806" s="146"/>
      <c r="Y806" s="146"/>
    </row>
    <row r="807">
      <c r="E807" s="114"/>
      <c r="F807" s="147"/>
      <c r="H807" s="147"/>
      <c r="J807" s="147"/>
      <c r="R807" s="146"/>
      <c r="S807" s="146"/>
      <c r="W807" s="146"/>
      <c r="Y807" s="146"/>
    </row>
    <row r="808">
      <c r="E808" s="114"/>
      <c r="F808" s="147"/>
      <c r="H808" s="147"/>
      <c r="J808" s="147"/>
      <c r="R808" s="146"/>
      <c r="S808" s="146"/>
      <c r="W808" s="146"/>
      <c r="Y808" s="146"/>
    </row>
    <row r="809">
      <c r="E809" s="114"/>
      <c r="F809" s="147"/>
      <c r="H809" s="147"/>
      <c r="J809" s="147"/>
      <c r="R809" s="146"/>
      <c r="S809" s="146"/>
      <c r="W809" s="146"/>
      <c r="Y809" s="146"/>
    </row>
    <row r="810">
      <c r="E810" s="114"/>
      <c r="F810" s="147"/>
      <c r="H810" s="147"/>
      <c r="J810" s="147"/>
      <c r="R810" s="146"/>
      <c r="S810" s="146"/>
      <c r="W810" s="146"/>
      <c r="Y810" s="146"/>
    </row>
    <row r="811">
      <c r="E811" s="114"/>
      <c r="F811" s="147"/>
      <c r="H811" s="147"/>
      <c r="J811" s="147"/>
      <c r="R811" s="146"/>
      <c r="S811" s="146"/>
      <c r="W811" s="146"/>
      <c r="Y811" s="146"/>
    </row>
    <row r="812">
      <c r="E812" s="114"/>
      <c r="F812" s="147"/>
      <c r="H812" s="147"/>
      <c r="J812" s="147"/>
      <c r="R812" s="146"/>
      <c r="S812" s="146"/>
      <c r="W812" s="146"/>
      <c r="Y812" s="146"/>
    </row>
    <row r="813">
      <c r="E813" s="114"/>
      <c r="F813" s="147"/>
      <c r="H813" s="147"/>
      <c r="J813" s="147"/>
      <c r="R813" s="146"/>
      <c r="S813" s="146"/>
      <c r="W813" s="146"/>
      <c r="Y813" s="146"/>
    </row>
    <row r="814">
      <c r="E814" s="114"/>
      <c r="F814" s="147"/>
      <c r="H814" s="147"/>
      <c r="J814" s="147"/>
      <c r="R814" s="146"/>
      <c r="S814" s="146"/>
      <c r="W814" s="146"/>
      <c r="Y814" s="146"/>
    </row>
    <row r="815">
      <c r="E815" s="114"/>
      <c r="F815" s="147"/>
      <c r="H815" s="147"/>
      <c r="J815" s="147"/>
      <c r="R815" s="146"/>
      <c r="S815" s="146"/>
      <c r="W815" s="146"/>
      <c r="Y815" s="146"/>
    </row>
    <row r="816">
      <c r="E816" s="114"/>
      <c r="F816" s="147"/>
      <c r="H816" s="147"/>
      <c r="J816" s="147"/>
      <c r="R816" s="146"/>
      <c r="S816" s="146"/>
      <c r="W816" s="146"/>
      <c r="Y816" s="146"/>
    </row>
    <row r="817">
      <c r="E817" s="114"/>
      <c r="F817" s="147"/>
      <c r="H817" s="147"/>
      <c r="J817" s="147"/>
      <c r="R817" s="146"/>
      <c r="S817" s="146"/>
      <c r="W817" s="146"/>
      <c r="Y817" s="146"/>
    </row>
    <row r="818">
      <c r="E818" s="114"/>
      <c r="F818" s="147"/>
      <c r="H818" s="147"/>
      <c r="J818" s="147"/>
      <c r="R818" s="146"/>
      <c r="S818" s="146"/>
      <c r="W818" s="146"/>
      <c r="Y818" s="146"/>
    </row>
    <row r="819">
      <c r="E819" s="114"/>
      <c r="F819" s="147"/>
      <c r="H819" s="147"/>
      <c r="J819" s="147"/>
      <c r="R819" s="146"/>
      <c r="S819" s="146"/>
      <c r="W819" s="146"/>
      <c r="Y819" s="146"/>
    </row>
    <row r="820">
      <c r="E820" s="114"/>
      <c r="F820" s="147"/>
      <c r="H820" s="147"/>
      <c r="J820" s="147"/>
      <c r="R820" s="146"/>
      <c r="S820" s="146"/>
      <c r="W820" s="146"/>
      <c r="Y820" s="146"/>
    </row>
    <row r="821">
      <c r="E821" s="114"/>
      <c r="F821" s="147"/>
      <c r="H821" s="147"/>
      <c r="J821" s="147"/>
      <c r="R821" s="146"/>
      <c r="S821" s="146"/>
      <c r="W821" s="146"/>
      <c r="Y821" s="146"/>
    </row>
    <row r="822">
      <c r="E822" s="114"/>
      <c r="F822" s="147"/>
      <c r="H822" s="147"/>
      <c r="J822" s="147"/>
      <c r="R822" s="146"/>
      <c r="S822" s="146"/>
      <c r="W822" s="146"/>
      <c r="Y822" s="146"/>
    </row>
    <row r="823">
      <c r="E823" s="114"/>
      <c r="F823" s="147"/>
      <c r="H823" s="147"/>
      <c r="J823" s="147"/>
      <c r="R823" s="146"/>
      <c r="S823" s="146"/>
      <c r="W823" s="146"/>
      <c r="Y823" s="146"/>
    </row>
    <row r="824">
      <c r="E824" s="114"/>
      <c r="F824" s="147"/>
      <c r="H824" s="147"/>
      <c r="J824" s="147"/>
      <c r="R824" s="146"/>
      <c r="S824" s="146"/>
      <c r="W824" s="146"/>
      <c r="Y824" s="146"/>
    </row>
    <row r="825">
      <c r="E825" s="114"/>
      <c r="F825" s="147"/>
      <c r="H825" s="147"/>
      <c r="J825" s="147"/>
      <c r="R825" s="146"/>
      <c r="S825" s="146"/>
      <c r="W825" s="146"/>
      <c r="Y825" s="146"/>
    </row>
    <row r="826">
      <c r="E826" s="114"/>
      <c r="F826" s="147"/>
      <c r="H826" s="147"/>
      <c r="J826" s="147"/>
      <c r="R826" s="146"/>
      <c r="S826" s="146"/>
      <c r="W826" s="146"/>
      <c r="Y826" s="146"/>
    </row>
    <row r="827">
      <c r="E827" s="114"/>
      <c r="F827" s="147"/>
      <c r="H827" s="147"/>
      <c r="J827" s="147"/>
      <c r="R827" s="146"/>
      <c r="S827" s="146"/>
      <c r="W827" s="146"/>
      <c r="Y827" s="146"/>
    </row>
    <row r="828">
      <c r="E828" s="114"/>
      <c r="F828" s="147"/>
      <c r="H828" s="147"/>
      <c r="J828" s="147"/>
      <c r="R828" s="146"/>
      <c r="S828" s="146"/>
      <c r="W828" s="146"/>
      <c r="Y828" s="146"/>
    </row>
    <row r="829">
      <c r="E829" s="114"/>
      <c r="F829" s="147"/>
      <c r="H829" s="147"/>
      <c r="J829" s="147"/>
      <c r="R829" s="146"/>
      <c r="S829" s="146"/>
      <c r="W829" s="146"/>
      <c r="Y829" s="146"/>
    </row>
    <row r="830">
      <c r="E830" s="114"/>
      <c r="F830" s="147"/>
      <c r="H830" s="147"/>
      <c r="J830" s="147"/>
      <c r="R830" s="146"/>
      <c r="S830" s="146"/>
      <c r="W830" s="146"/>
      <c r="Y830" s="146"/>
    </row>
    <row r="831">
      <c r="E831" s="114"/>
      <c r="F831" s="147"/>
      <c r="H831" s="147"/>
      <c r="J831" s="147"/>
      <c r="R831" s="146"/>
      <c r="S831" s="146"/>
      <c r="W831" s="146"/>
      <c r="Y831" s="146"/>
    </row>
    <row r="832">
      <c r="E832" s="114"/>
      <c r="F832" s="147"/>
      <c r="H832" s="147"/>
      <c r="J832" s="147"/>
      <c r="R832" s="146"/>
      <c r="S832" s="146"/>
      <c r="W832" s="146"/>
      <c r="Y832" s="146"/>
    </row>
    <row r="833">
      <c r="E833" s="114"/>
      <c r="F833" s="147"/>
      <c r="H833" s="147"/>
      <c r="J833" s="147"/>
      <c r="R833" s="146"/>
      <c r="S833" s="146"/>
      <c r="W833" s="146"/>
      <c r="Y833" s="146"/>
    </row>
    <row r="834">
      <c r="E834" s="114"/>
      <c r="F834" s="147"/>
      <c r="H834" s="147"/>
      <c r="J834" s="147"/>
      <c r="R834" s="146"/>
      <c r="S834" s="146"/>
      <c r="W834" s="146"/>
      <c r="Y834" s="146"/>
    </row>
    <row r="835">
      <c r="E835" s="114"/>
      <c r="F835" s="147"/>
      <c r="H835" s="147"/>
      <c r="J835" s="147"/>
      <c r="R835" s="146"/>
      <c r="S835" s="146"/>
      <c r="W835" s="146"/>
      <c r="Y835" s="146"/>
    </row>
    <row r="836">
      <c r="E836" s="114"/>
      <c r="F836" s="147"/>
      <c r="H836" s="147"/>
      <c r="J836" s="147"/>
      <c r="R836" s="146"/>
      <c r="S836" s="146"/>
      <c r="W836" s="146"/>
      <c r="Y836" s="146"/>
    </row>
    <row r="837">
      <c r="E837" s="114"/>
      <c r="F837" s="147"/>
      <c r="H837" s="147"/>
      <c r="J837" s="147"/>
      <c r="R837" s="146"/>
      <c r="S837" s="146"/>
      <c r="W837" s="146"/>
      <c r="Y837" s="146"/>
    </row>
    <row r="838">
      <c r="E838" s="114"/>
      <c r="F838" s="147"/>
      <c r="H838" s="147"/>
      <c r="J838" s="147"/>
      <c r="R838" s="146"/>
      <c r="S838" s="146"/>
      <c r="W838" s="146"/>
      <c r="Y838" s="146"/>
    </row>
    <row r="839">
      <c r="E839" s="114"/>
      <c r="F839" s="147"/>
      <c r="H839" s="147"/>
      <c r="J839" s="147"/>
      <c r="R839" s="146"/>
      <c r="S839" s="146"/>
      <c r="W839" s="146"/>
      <c r="Y839" s="146"/>
    </row>
    <row r="840">
      <c r="E840" s="114"/>
      <c r="F840" s="147"/>
      <c r="H840" s="147"/>
      <c r="J840" s="147"/>
      <c r="R840" s="146"/>
      <c r="S840" s="146"/>
      <c r="W840" s="146"/>
      <c r="Y840" s="146"/>
    </row>
    <row r="841">
      <c r="E841" s="114"/>
      <c r="F841" s="147"/>
      <c r="H841" s="147"/>
      <c r="J841" s="147"/>
      <c r="R841" s="146"/>
      <c r="S841" s="146"/>
      <c r="W841" s="146"/>
      <c r="Y841" s="146"/>
    </row>
    <row r="842">
      <c r="E842" s="114"/>
      <c r="F842" s="147"/>
      <c r="H842" s="147"/>
      <c r="J842" s="147"/>
      <c r="R842" s="146"/>
      <c r="S842" s="146"/>
      <c r="W842" s="146"/>
      <c r="Y842" s="146"/>
    </row>
    <row r="843">
      <c r="E843" s="114"/>
      <c r="F843" s="147"/>
      <c r="H843" s="147"/>
      <c r="J843" s="147"/>
      <c r="R843" s="146"/>
      <c r="S843" s="146"/>
      <c r="W843" s="146"/>
      <c r="Y843" s="146"/>
    </row>
    <row r="844">
      <c r="E844" s="114"/>
      <c r="F844" s="147"/>
      <c r="H844" s="147"/>
      <c r="J844" s="147"/>
      <c r="R844" s="146"/>
      <c r="S844" s="146"/>
      <c r="W844" s="146"/>
      <c r="Y844" s="146"/>
    </row>
    <row r="845">
      <c r="E845" s="114"/>
      <c r="F845" s="147"/>
      <c r="H845" s="147"/>
      <c r="J845" s="147"/>
      <c r="R845" s="146"/>
      <c r="S845" s="146"/>
      <c r="W845" s="146"/>
      <c r="Y845" s="146"/>
    </row>
    <row r="846">
      <c r="E846" s="114"/>
      <c r="F846" s="147"/>
      <c r="H846" s="147"/>
      <c r="J846" s="147"/>
      <c r="R846" s="146"/>
      <c r="S846" s="146"/>
      <c r="W846" s="146"/>
      <c r="Y846" s="146"/>
    </row>
    <row r="847">
      <c r="E847" s="114"/>
      <c r="F847" s="147"/>
      <c r="H847" s="147"/>
      <c r="J847" s="147"/>
      <c r="R847" s="146"/>
      <c r="S847" s="146"/>
      <c r="W847" s="146"/>
      <c r="Y847" s="146"/>
    </row>
    <row r="848">
      <c r="E848" s="114"/>
      <c r="F848" s="147"/>
      <c r="H848" s="147"/>
      <c r="J848" s="147"/>
      <c r="R848" s="146"/>
      <c r="S848" s="146"/>
      <c r="W848" s="146"/>
      <c r="Y848" s="146"/>
    </row>
    <row r="849">
      <c r="E849" s="114"/>
      <c r="F849" s="147"/>
      <c r="H849" s="147"/>
      <c r="J849" s="147"/>
      <c r="R849" s="146"/>
      <c r="S849" s="146"/>
      <c r="W849" s="146"/>
      <c r="Y849" s="146"/>
    </row>
    <row r="850">
      <c r="E850" s="114"/>
      <c r="F850" s="147"/>
      <c r="H850" s="147"/>
      <c r="J850" s="147"/>
      <c r="R850" s="146"/>
      <c r="S850" s="146"/>
      <c r="W850" s="146"/>
      <c r="Y850" s="146"/>
    </row>
    <row r="851">
      <c r="E851" s="114"/>
      <c r="F851" s="147"/>
      <c r="H851" s="147"/>
      <c r="J851" s="147"/>
      <c r="R851" s="146"/>
      <c r="S851" s="146"/>
      <c r="W851" s="146"/>
      <c r="Y851" s="146"/>
    </row>
    <row r="852">
      <c r="E852" s="114"/>
      <c r="F852" s="147"/>
      <c r="H852" s="147"/>
      <c r="J852" s="147"/>
      <c r="R852" s="146"/>
      <c r="S852" s="146"/>
      <c r="W852" s="146"/>
      <c r="Y852" s="146"/>
    </row>
    <row r="853">
      <c r="E853" s="114"/>
      <c r="F853" s="147"/>
      <c r="H853" s="147"/>
      <c r="J853" s="147"/>
      <c r="R853" s="146"/>
      <c r="S853" s="146"/>
      <c r="W853" s="146"/>
      <c r="Y853" s="146"/>
    </row>
    <row r="854">
      <c r="E854" s="114"/>
      <c r="F854" s="147"/>
      <c r="H854" s="147"/>
      <c r="J854" s="147"/>
      <c r="R854" s="146"/>
      <c r="S854" s="146"/>
      <c r="W854" s="146"/>
      <c r="Y854" s="146"/>
    </row>
    <row r="855">
      <c r="E855" s="114"/>
      <c r="F855" s="147"/>
      <c r="H855" s="147"/>
      <c r="J855" s="147"/>
      <c r="R855" s="146"/>
      <c r="S855" s="146"/>
      <c r="W855" s="146"/>
      <c r="Y855" s="146"/>
    </row>
    <row r="856">
      <c r="E856" s="114"/>
      <c r="F856" s="147"/>
      <c r="H856" s="147"/>
      <c r="J856" s="147"/>
      <c r="R856" s="146"/>
      <c r="S856" s="146"/>
      <c r="W856" s="146"/>
      <c r="Y856" s="146"/>
    </row>
    <row r="857">
      <c r="E857" s="114"/>
      <c r="F857" s="147"/>
      <c r="H857" s="147"/>
      <c r="J857" s="147"/>
      <c r="R857" s="146"/>
      <c r="S857" s="146"/>
      <c r="W857" s="146"/>
      <c r="Y857" s="146"/>
    </row>
    <row r="858">
      <c r="E858" s="114"/>
      <c r="F858" s="147"/>
      <c r="H858" s="147"/>
      <c r="J858" s="147"/>
      <c r="R858" s="146"/>
      <c r="S858" s="146"/>
      <c r="W858" s="146"/>
      <c r="Y858" s="146"/>
    </row>
    <row r="859">
      <c r="E859" s="114"/>
      <c r="F859" s="147"/>
      <c r="H859" s="147"/>
      <c r="J859" s="147"/>
      <c r="R859" s="146"/>
      <c r="S859" s="146"/>
      <c r="W859" s="146"/>
      <c r="Y859" s="146"/>
    </row>
    <row r="860">
      <c r="E860" s="114"/>
      <c r="F860" s="147"/>
      <c r="H860" s="147"/>
      <c r="J860" s="147"/>
      <c r="R860" s="146"/>
      <c r="S860" s="146"/>
      <c r="W860" s="146"/>
      <c r="Y860" s="146"/>
    </row>
    <row r="861">
      <c r="E861" s="114"/>
      <c r="F861" s="147"/>
      <c r="H861" s="147"/>
      <c r="J861" s="147"/>
      <c r="R861" s="146"/>
      <c r="S861" s="146"/>
      <c r="W861" s="146"/>
      <c r="Y861" s="146"/>
    </row>
    <row r="862">
      <c r="E862" s="114"/>
      <c r="F862" s="147"/>
      <c r="H862" s="147"/>
      <c r="J862" s="147"/>
      <c r="R862" s="146"/>
      <c r="S862" s="146"/>
      <c r="W862" s="146"/>
      <c r="Y862" s="146"/>
    </row>
    <row r="863">
      <c r="E863" s="114"/>
      <c r="F863" s="147"/>
      <c r="H863" s="147"/>
      <c r="J863" s="147"/>
      <c r="R863" s="146"/>
      <c r="S863" s="146"/>
      <c r="W863" s="146"/>
      <c r="Y863" s="146"/>
    </row>
    <row r="864">
      <c r="E864" s="114"/>
      <c r="F864" s="147"/>
      <c r="H864" s="147"/>
      <c r="J864" s="147"/>
      <c r="R864" s="146"/>
      <c r="S864" s="146"/>
      <c r="W864" s="146"/>
      <c r="Y864" s="146"/>
    </row>
    <row r="865">
      <c r="E865" s="114"/>
      <c r="F865" s="147"/>
      <c r="H865" s="147"/>
      <c r="J865" s="147"/>
      <c r="R865" s="146"/>
      <c r="S865" s="146"/>
      <c r="W865" s="146"/>
      <c r="Y865" s="146"/>
    </row>
    <row r="866">
      <c r="E866" s="114"/>
      <c r="F866" s="147"/>
      <c r="H866" s="147"/>
      <c r="J866" s="147"/>
      <c r="R866" s="146"/>
      <c r="S866" s="146"/>
      <c r="W866" s="146"/>
      <c r="Y866" s="146"/>
    </row>
    <row r="867">
      <c r="E867" s="114"/>
      <c r="F867" s="147"/>
      <c r="H867" s="147"/>
      <c r="J867" s="147"/>
      <c r="R867" s="146"/>
      <c r="S867" s="146"/>
      <c r="W867" s="146"/>
      <c r="Y867" s="146"/>
    </row>
    <row r="868">
      <c r="E868" s="114"/>
      <c r="F868" s="147"/>
      <c r="H868" s="147"/>
      <c r="J868" s="147"/>
      <c r="R868" s="146"/>
      <c r="S868" s="146"/>
      <c r="W868" s="146"/>
      <c r="Y868" s="146"/>
    </row>
    <row r="869">
      <c r="E869" s="114"/>
      <c r="F869" s="147"/>
      <c r="H869" s="147"/>
      <c r="J869" s="147"/>
      <c r="R869" s="146"/>
      <c r="S869" s="146"/>
      <c r="W869" s="146"/>
      <c r="Y869" s="146"/>
    </row>
    <row r="870">
      <c r="E870" s="114"/>
      <c r="F870" s="147"/>
      <c r="H870" s="147"/>
      <c r="J870" s="147"/>
      <c r="R870" s="146"/>
      <c r="S870" s="146"/>
      <c r="W870" s="146"/>
      <c r="Y870" s="146"/>
    </row>
    <row r="871">
      <c r="E871" s="114"/>
      <c r="F871" s="147"/>
      <c r="H871" s="147"/>
      <c r="J871" s="147"/>
      <c r="R871" s="146"/>
      <c r="S871" s="146"/>
      <c r="W871" s="146"/>
      <c r="Y871" s="146"/>
    </row>
    <row r="872">
      <c r="E872" s="114"/>
      <c r="F872" s="147"/>
      <c r="H872" s="147"/>
      <c r="J872" s="147"/>
      <c r="R872" s="146"/>
      <c r="S872" s="146"/>
      <c r="W872" s="146"/>
      <c r="Y872" s="146"/>
    </row>
    <row r="873">
      <c r="E873" s="114"/>
      <c r="F873" s="147"/>
      <c r="H873" s="147"/>
      <c r="J873" s="147"/>
      <c r="R873" s="146"/>
      <c r="S873" s="146"/>
      <c r="W873" s="146"/>
      <c r="Y873" s="146"/>
    </row>
    <row r="874">
      <c r="E874" s="114"/>
      <c r="F874" s="147"/>
      <c r="H874" s="147"/>
      <c r="J874" s="147"/>
      <c r="R874" s="146"/>
      <c r="S874" s="146"/>
      <c r="W874" s="146"/>
      <c r="Y874" s="146"/>
    </row>
    <row r="875">
      <c r="E875" s="114"/>
      <c r="F875" s="147"/>
      <c r="H875" s="147"/>
      <c r="J875" s="147"/>
      <c r="R875" s="146"/>
      <c r="S875" s="146"/>
      <c r="W875" s="146"/>
      <c r="Y875" s="146"/>
    </row>
    <row r="876">
      <c r="E876" s="114"/>
      <c r="F876" s="147"/>
      <c r="H876" s="147"/>
      <c r="J876" s="147"/>
      <c r="R876" s="146"/>
      <c r="S876" s="146"/>
      <c r="W876" s="146"/>
      <c r="Y876" s="146"/>
    </row>
    <row r="877">
      <c r="E877" s="114"/>
      <c r="F877" s="147"/>
      <c r="H877" s="147"/>
      <c r="J877" s="147"/>
      <c r="R877" s="146"/>
      <c r="S877" s="146"/>
      <c r="W877" s="146"/>
      <c r="Y877" s="146"/>
    </row>
    <row r="878">
      <c r="E878" s="114"/>
      <c r="F878" s="147"/>
      <c r="H878" s="147"/>
      <c r="J878" s="147"/>
      <c r="R878" s="146"/>
      <c r="S878" s="146"/>
      <c r="W878" s="146"/>
      <c r="Y878" s="146"/>
    </row>
    <row r="879">
      <c r="E879" s="114"/>
      <c r="F879" s="147"/>
      <c r="H879" s="147"/>
      <c r="J879" s="147"/>
      <c r="R879" s="146"/>
      <c r="S879" s="146"/>
      <c r="W879" s="146"/>
      <c r="Y879" s="146"/>
    </row>
    <row r="880">
      <c r="E880" s="114"/>
      <c r="F880" s="147"/>
      <c r="H880" s="147"/>
      <c r="J880" s="147"/>
      <c r="R880" s="146"/>
      <c r="S880" s="146"/>
      <c r="W880" s="146"/>
      <c r="Y880" s="146"/>
    </row>
    <row r="881">
      <c r="E881" s="114"/>
      <c r="F881" s="147"/>
      <c r="H881" s="147"/>
      <c r="J881" s="147"/>
      <c r="R881" s="146"/>
      <c r="S881" s="146"/>
      <c r="W881" s="146"/>
      <c r="Y881" s="146"/>
    </row>
    <row r="882">
      <c r="E882" s="114"/>
      <c r="F882" s="147"/>
      <c r="H882" s="147"/>
      <c r="J882" s="147"/>
      <c r="R882" s="146"/>
      <c r="S882" s="146"/>
      <c r="W882" s="146"/>
      <c r="Y882" s="146"/>
    </row>
    <row r="883">
      <c r="E883" s="114"/>
      <c r="F883" s="147"/>
      <c r="H883" s="147"/>
      <c r="J883" s="147"/>
      <c r="R883" s="146"/>
      <c r="S883" s="146"/>
      <c r="W883" s="146"/>
      <c r="Y883" s="146"/>
    </row>
    <row r="884">
      <c r="E884" s="114"/>
      <c r="F884" s="147"/>
      <c r="H884" s="147"/>
      <c r="J884" s="147"/>
      <c r="R884" s="146"/>
      <c r="S884" s="146"/>
      <c r="W884" s="146"/>
      <c r="Y884" s="146"/>
    </row>
    <row r="885">
      <c r="E885" s="114"/>
      <c r="F885" s="147"/>
      <c r="H885" s="147"/>
      <c r="J885" s="147"/>
      <c r="R885" s="146"/>
      <c r="S885" s="146"/>
      <c r="W885" s="146"/>
      <c r="Y885" s="146"/>
    </row>
    <row r="886">
      <c r="E886" s="114"/>
      <c r="F886" s="147"/>
      <c r="H886" s="147"/>
      <c r="J886" s="147"/>
      <c r="R886" s="146"/>
      <c r="S886" s="146"/>
      <c r="W886" s="146"/>
      <c r="Y886" s="146"/>
    </row>
    <row r="887">
      <c r="E887" s="114"/>
      <c r="F887" s="147"/>
      <c r="H887" s="147"/>
      <c r="J887" s="147"/>
      <c r="R887" s="146"/>
      <c r="S887" s="146"/>
      <c r="W887" s="146"/>
      <c r="Y887" s="146"/>
    </row>
    <row r="888">
      <c r="E888" s="114"/>
      <c r="F888" s="147"/>
      <c r="H888" s="147"/>
      <c r="J888" s="147"/>
      <c r="R888" s="146"/>
      <c r="S888" s="146"/>
      <c r="W888" s="146"/>
      <c r="Y888" s="146"/>
    </row>
    <row r="889">
      <c r="E889" s="114"/>
      <c r="F889" s="147"/>
      <c r="H889" s="147"/>
      <c r="J889" s="147"/>
      <c r="R889" s="146"/>
      <c r="S889" s="146"/>
      <c r="W889" s="146"/>
      <c r="Y889" s="146"/>
    </row>
    <row r="890">
      <c r="E890" s="114"/>
      <c r="F890" s="147"/>
      <c r="H890" s="147"/>
      <c r="J890" s="147"/>
      <c r="R890" s="146"/>
      <c r="S890" s="146"/>
      <c r="W890" s="146"/>
      <c r="Y890" s="146"/>
    </row>
    <row r="891">
      <c r="E891" s="114"/>
      <c r="F891" s="147"/>
      <c r="H891" s="147"/>
      <c r="J891" s="147"/>
      <c r="R891" s="146"/>
      <c r="S891" s="146"/>
      <c r="W891" s="146"/>
      <c r="Y891" s="146"/>
    </row>
    <row r="892">
      <c r="E892" s="114"/>
      <c r="F892" s="147"/>
      <c r="H892" s="147"/>
      <c r="J892" s="147"/>
      <c r="R892" s="146"/>
      <c r="S892" s="146"/>
      <c r="W892" s="146"/>
      <c r="Y892" s="146"/>
    </row>
    <row r="893">
      <c r="E893" s="114"/>
      <c r="F893" s="147"/>
      <c r="H893" s="147"/>
      <c r="J893" s="147"/>
      <c r="R893" s="146"/>
      <c r="S893" s="146"/>
      <c r="W893" s="146"/>
      <c r="Y893" s="146"/>
    </row>
    <row r="894">
      <c r="E894" s="114"/>
      <c r="F894" s="147"/>
      <c r="H894" s="147"/>
      <c r="J894" s="147"/>
      <c r="R894" s="146"/>
      <c r="S894" s="146"/>
      <c r="W894" s="146"/>
      <c r="Y894" s="146"/>
    </row>
    <row r="895">
      <c r="E895" s="114"/>
      <c r="F895" s="147"/>
      <c r="H895" s="147"/>
      <c r="J895" s="147"/>
      <c r="R895" s="146"/>
      <c r="S895" s="146"/>
      <c r="W895" s="146"/>
      <c r="Y895" s="146"/>
    </row>
    <row r="896">
      <c r="E896" s="114"/>
      <c r="F896" s="147"/>
      <c r="H896" s="147"/>
      <c r="J896" s="147"/>
      <c r="R896" s="146"/>
      <c r="S896" s="146"/>
      <c r="W896" s="146"/>
      <c r="Y896" s="146"/>
    </row>
    <row r="897">
      <c r="E897" s="114"/>
      <c r="F897" s="147"/>
      <c r="H897" s="147"/>
      <c r="J897" s="147"/>
      <c r="R897" s="146"/>
      <c r="S897" s="146"/>
      <c r="W897" s="146"/>
      <c r="Y897" s="146"/>
    </row>
    <row r="898">
      <c r="E898" s="114"/>
      <c r="F898" s="147"/>
      <c r="H898" s="147"/>
      <c r="J898" s="147"/>
      <c r="R898" s="146"/>
      <c r="S898" s="146"/>
      <c r="W898" s="146"/>
      <c r="Y898" s="146"/>
    </row>
    <row r="899">
      <c r="E899" s="114"/>
      <c r="F899" s="147"/>
      <c r="H899" s="147"/>
      <c r="J899" s="147"/>
      <c r="R899" s="146"/>
      <c r="S899" s="146"/>
      <c r="W899" s="146"/>
      <c r="Y899" s="146"/>
    </row>
    <row r="900">
      <c r="E900" s="114"/>
      <c r="F900" s="147"/>
      <c r="H900" s="147"/>
      <c r="J900" s="147"/>
      <c r="R900" s="146"/>
      <c r="S900" s="146"/>
      <c r="W900" s="146"/>
      <c r="Y900" s="146"/>
    </row>
    <row r="901">
      <c r="E901" s="114"/>
      <c r="F901" s="147"/>
      <c r="H901" s="147"/>
      <c r="J901" s="147"/>
      <c r="R901" s="146"/>
      <c r="S901" s="146"/>
      <c r="W901" s="146"/>
      <c r="Y901" s="146"/>
    </row>
    <row r="902">
      <c r="E902" s="114"/>
      <c r="F902" s="147"/>
      <c r="H902" s="147"/>
      <c r="J902" s="147"/>
      <c r="R902" s="146"/>
      <c r="S902" s="146"/>
      <c r="W902" s="146"/>
      <c r="Y902" s="146"/>
    </row>
    <row r="903">
      <c r="E903" s="114"/>
      <c r="F903" s="147"/>
      <c r="H903" s="147"/>
      <c r="J903" s="147"/>
      <c r="R903" s="146"/>
      <c r="S903" s="146"/>
      <c r="W903" s="146"/>
      <c r="Y903" s="146"/>
    </row>
    <row r="904">
      <c r="E904" s="114"/>
      <c r="F904" s="147"/>
      <c r="H904" s="147"/>
      <c r="J904" s="147"/>
      <c r="R904" s="146"/>
      <c r="S904" s="146"/>
      <c r="W904" s="146"/>
      <c r="Y904" s="146"/>
    </row>
    <row r="905">
      <c r="E905" s="114"/>
      <c r="F905" s="147"/>
      <c r="H905" s="147"/>
      <c r="J905" s="147"/>
      <c r="R905" s="146"/>
      <c r="S905" s="146"/>
      <c r="W905" s="146"/>
      <c r="Y905" s="146"/>
    </row>
    <row r="906">
      <c r="E906" s="114"/>
      <c r="F906" s="147"/>
      <c r="H906" s="147"/>
      <c r="J906" s="147"/>
      <c r="R906" s="146"/>
      <c r="S906" s="146"/>
      <c r="W906" s="146"/>
      <c r="Y906" s="146"/>
    </row>
    <row r="907">
      <c r="E907" s="114"/>
      <c r="F907" s="147"/>
      <c r="H907" s="147"/>
      <c r="J907" s="147"/>
      <c r="R907" s="146"/>
      <c r="S907" s="146"/>
      <c r="W907" s="146"/>
      <c r="Y907" s="146"/>
    </row>
    <row r="908">
      <c r="E908" s="114"/>
      <c r="F908" s="147"/>
      <c r="H908" s="147"/>
      <c r="J908" s="147"/>
      <c r="R908" s="146"/>
      <c r="S908" s="146"/>
      <c r="W908" s="146"/>
      <c r="Y908" s="146"/>
    </row>
    <row r="909">
      <c r="E909" s="114"/>
      <c r="F909" s="147"/>
      <c r="H909" s="147"/>
      <c r="J909" s="147"/>
      <c r="R909" s="146"/>
      <c r="S909" s="146"/>
      <c r="W909" s="146"/>
      <c r="Y909" s="146"/>
    </row>
    <row r="910">
      <c r="E910" s="114"/>
      <c r="F910" s="147"/>
      <c r="H910" s="147"/>
      <c r="J910" s="147"/>
      <c r="R910" s="146"/>
      <c r="S910" s="146"/>
      <c r="W910" s="146"/>
      <c r="Y910" s="146"/>
    </row>
    <row r="911">
      <c r="E911" s="114"/>
      <c r="F911" s="147"/>
      <c r="H911" s="147"/>
      <c r="J911" s="147"/>
      <c r="R911" s="146"/>
      <c r="S911" s="146"/>
      <c r="W911" s="146"/>
      <c r="Y911" s="146"/>
    </row>
    <row r="912">
      <c r="E912" s="114"/>
      <c r="F912" s="147"/>
      <c r="H912" s="147"/>
      <c r="J912" s="147"/>
      <c r="R912" s="146"/>
      <c r="S912" s="146"/>
      <c r="W912" s="146"/>
      <c r="Y912" s="146"/>
    </row>
    <row r="913">
      <c r="E913" s="114"/>
      <c r="F913" s="147"/>
      <c r="H913" s="147"/>
      <c r="J913" s="147"/>
      <c r="R913" s="146"/>
      <c r="S913" s="146"/>
      <c r="W913" s="146"/>
      <c r="Y913" s="146"/>
    </row>
    <row r="914">
      <c r="E914" s="114"/>
      <c r="F914" s="147"/>
      <c r="H914" s="147"/>
      <c r="J914" s="147"/>
      <c r="R914" s="146"/>
      <c r="S914" s="146"/>
      <c r="W914" s="146"/>
      <c r="Y914" s="146"/>
    </row>
    <row r="915">
      <c r="E915" s="114"/>
      <c r="F915" s="147"/>
      <c r="H915" s="147"/>
      <c r="J915" s="147"/>
      <c r="R915" s="146"/>
      <c r="S915" s="146"/>
      <c r="W915" s="146"/>
      <c r="Y915" s="146"/>
    </row>
    <row r="916">
      <c r="E916" s="114"/>
      <c r="F916" s="147"/>
      <c r="H916" s="147"/>
      <c r="J916" s="147"/>
      <c r="R916" s="146"/>
      <c r="S916" s="146"/>
      <c r="W916" s="146"/>
      <c r="Y916" s="146"/>
    </row>
    <row r="917">
      <c r="E917" s="114"/>
      <c r="F917" s="147"/>
      <c r="H917" s="147"/>
      <c r="J917" s="147"/>
      <c r="R917" s="146"/>
      <c r="S917" s="146"/>
      <c r="W917" s="146"/>
      <c r="Y917" s="146"/>
    </row>
    <row r="918">
      <c r="E918" s="114"/>
      <c r="F918" s="147"/>
      <c r="H918" s="147"/>
      <c r="J918" s="147"/>
      <c r="R918" s="146"/>
      <c r="S918" s="146"/>
      <c r="W918" s="146"/>
      <c r="Y918" s="146"/>
    </row>
    <row r="919">
      <c r="E919" s="114"/>
      <c r="F919" s="147"/>
      <c r="H919" s="147"/>
      <c r="J919" s="147"/>
      <c r="R919" s="146"/>
      <c r="S919" s="146"/>
      <c r="W919" s="146"/>
      <c r="Y919" s="146"/>
    </row>
    <row r="920">
      <c r="E920" s="114"/>
      <c r="F920" s="147"/>
      <c r="H920" s="147"/>
      <c r="J920" s="147"/>
      <c r="R920" s="146"/>
      <c r="S920" s="146"/>
      <c r="W920" s="146"/>
      <c r="Y920" s="146"/>
    </row>
    <row r="921">
      <c r="E921" s="114"/>
      <c r="F921" s="147"/>
      <c r="H921" s="147"/>
      <c r="J921" s="147"/>
      <c r="R921" s="146"/>
      <c r="S921" s="146"/>
      <c r="W921" s="146"/>
      <c r="Y921" s="146"/>
    </row>
    <row r="922">
      <c r="E922" s="114"/>
      <c r="F922" s="147"/>
      <c r="H922" s="147"/>
      <c r="J922" s="147"/>
      <c r="R922" s="146"/>
      <c r="S922" s="146"/>
      <c r="W922" s="146"/>
      <c r="Y922" s="146"/>
    </row>
    <row r="923">
      <c r="E923" s="114"/>
      <c r="F923" s="147"/>
      <c r="H923" s="147"/>
      <c r="J923" s="147"/>
      <c r="R923" s="146"/>
      <c r="S923" s="146"/>
      <c r="W923" s="146"/>
      <c r="Y923" s="146"/>
    </row>
    <row r="924">
      <c r="E924" s="114"/>
      <c r="F924" s="147"/>
      <c r="H924" s="147"/>
      <c r="J924" s="147"/>
      <c r="R924" s="146"/>
      <c r="S924" s="146"/>
      <c r="W924" s="146"/>
      <c r="Y924" s="146"/>
    </row>
    <row r="925">
      <c r="E925" s="114"/>
      <c r="F925" s="147"/>
      <c r="H925" s="147"/>
      <c r="J925" s="147"/>
      <c r="R925" s="146"/>
      <c r="S925" s="146"/>
      <c r="W925" s="146"/>
      <c r="Y925" s="146"/>
    </row>
    <row r="926">
      <c r="E926" s="114"/>
      <c r="F926" s="147"/>
      <c r="H926" s="147"/>
      <c r="J926" s="147"/>
      <c r="R926" s="146"/>
      <c r="S926" s="146"/>
      <c r="W926" s="146"/>
      <c r="Y926" s="146"/>
    </row>
    <row r="927">
      <c r="E927" s="114"/>
      <c r="F927" s="147"/>
      <c r="H927" s="147"/>
      <c r="J927" s="147"/>
      <c r="R927" s="146"/>
      <c r="S927" s="146"/>
      <c r="W927" s="146"/>
      <c r="Y927" s="146"/>
    </row>
    <row r="928">
      <c r="E928" s="114"/>
      <c r="F928" s="147"/>
      <c r="H928" s="147"/>
      <c r="J928" s="147"/>
      <c r="R928" s="146"/>
      <c r="S928" s="146"/>
      <c r="W928" s="146"/>
      <c r="Y928" s="146"/>
    </row>
    <row r="929">
      <c r="E929" s="114"/>
      <c r="F929" s="147"/>
      <c r="H929" s="147"/>
      <c r="J929" s="147"/>
      <c r="R929" s="146"/>
      <c r="S929" s="146"/>
      <c r="W929" s="146"/>
      <c r="Y929" s="146"/>
    </row>
    <row r="930">
      <c r="E930" s="114"/>
      <c r="F930" s="147"/>
      <c r="H930" s="147"/>
      <c r="J930" s="147"/>
      <c r="R930" s="146"/>
      <c r="S930" s="146"/>
      <c r="W930" s="146"/>
      <c r="Y930" s="146"/>
    </row>
    <row r="931">
      <c r="E931" s="114"/>
      <c r="F931" s="147"/>
      <c r="H931" s="147"/>
      <c r="J931" s="147"/>
      <c r="R931" s="146"/>
      <c r="S931" s="146"/>
      <c r="W931" s="146"/>
      <c r="Y931" s="146"/>
    </row>
    <row r="932">
      <c r="E932" s="114"/>
      <c r="F932" s="147"/>
      <c r="H932" s="147"/>
      <c r="J932" s="147"/>
      <c r="R932" s="146"/>
      <c r="S932" s="146"/>
      <c r="W932" s="146"/>
      <c r="Y932" s="146"/>
    </row>
    <row r="933">
      <c r="E933" s="114"/>
      <c r="F933" s="147"/>
      <c r="H933" s="147"/>
      <c r="J933" s="147"/>
      <c r="R933" s="146"/>
      <c r="S933" s="146"/>
      <c r="W933" s="146"/>
      <c r="Y933" s="146"/>
    </row>
    <row r="934">
      <c r="E934" s="114"/>
      <c r="F934" s="147"/>
      <c r="H934" s="147"/>
      <c r="J934" s="147"/>
      <c r="R934" s="146"/>
      <c r="S934" s="146"/>
      <c r="W934" s="146"/>
      <c r="Y934" s="146"/>
    </row>
    <row r="935">
      <c r="E935" s="114"/>
      <c r="F935" s="147"/>
      <c r="H935" s="147"/>
      <c r="J935" s="147"/>
      <c r="R935" s="146"/>
      <c r="S935" s="146"/>
      <c r="W935" s="146"/>
      <c r="Y935" s="146"/>
    </row>
    <row r="936">
      <c r="E936" s="114"/>
      <c r="F936" s="147"/>
      <c r="H936" s="147"/>
      <c r="J936" s="147"/>
      <c r="R936" s="146"/>
      <c r="S936" s="146"/>
      <c r="W936" s="146"/>
      <c r="Y936" s="146"/>
    </row>
    <row r="937">
      <c r="E937" s="114"/>
      <c r="F937" s="147"/>
      <c r="H937" s="147"/>
      <c r="J937" s="147"/>
      <c r="R937" s="146"/>
      <c r="S937" s="146"/>
      <c r="W937" s="146"/>
      <c r="Y937" s="146"/>
    </row>
    <row r="938">
      <c r="E938" s="114"/>
      <c r="F938" s="147"/>
      <c r="H938" s="147"/>
      <c r="J938" s="147"/>
      <c r="R938" s="146"/>
      <c r="S938" s="146"/>
      <c r="W938" s="146"/>
      <c r="Y938" s="146"/>
    </row>
    <row r="939">
      <c r="E939" s="114"/>
      <c r="F939" s="147"/>
      <c r="H939" s="147"/>
      <c r="J939" s="147"/>
      <c r="R939" s="146"/>
      <c r="S939" s="146"/>
      <c r="W939" s="146"/>
      <c r="Y939" s="146"/>
    </row>
    <row r="940">
      <c r="E940" s="114"/>
      <c r="F940" s="147"/>
      <c r="H940" s="147"/>
      <c r="J940" s="147"/>
      <c r="R940" s="146"/>
      <c r="S940" s="146"/>
      <c r="W940" s="146"/>
      <c r="Y940" s="146"/>
    </row>
    <row r="941">
      <c r="E941" s="114"/>
      <c r="F941" s="147"/>
      <c r="H941" s="147"/>
      <c r="J941" s="147"/>
      <c r="R941" s="146"/>
      <c r="S941" s="146"/>
      <c r="W941" s="146"/>
      <c r="Y941" s="146"/>
    </row>
    <row r="942">
      <c r="E942" s="114"/>
      <c r="F942" s="147"/>
      <c r="H942" s="147"/>
      <c r="J942" s="147"/>
      <c r="R942" s="146"/>
      <c r="S942" s="146"/>
      <c r="W942" s="146"/>
      <c r="Y942" s="146"/>
    </row>
    <row r="943">
      <c r="E943" s="114"/>
      <c r="F943" s="147"/>
      <c r="H943" s="147"/>
      <c r="J943" s="147"/>
      <c r="R943" s="146"/>
      <c r="S943" s="146"/>
      <c r="W943" s="146"/>
      <c r="Y943" s="146"/>
    </row>
    <row r="944">
      <c r="E944" s="114"/>
      <c r="F944" s="147"/>
      <c r="H944" s="147"/>
      <c r="J944" s="147"/>
      <c r="R944" s="146"/>
      <c r="S944" s="146"/>
      <c r="W944" s="146"/>
      <c r="Y944" s="146"/>
    </row>
    <row r="945">
      <c r="E945" s="114"/>
      <c r="F945" s="147"/>
      <c r="H945" s="147"/>
      <c r="J945" s="147"/>
      <c r="R945" s="146"/>
      <c r="S945" s="146"/>
      <c r="W945" s="146"/>
      <c r="Y945" s="146"/>
    </row>
    <row r="946">
      <c r="E946" s="114"/>
      <c r="F946" s="147"/>
      <c r="H946" s="147"/>
      <c r="J946" s="147"/>
      <c r="R946" s="146"/>
      <c r="S946" s="146"/>
      <c r="W946" s="146"/>
      <c r="Y946" s="146"/>
    </row>
    <row r="947">
      <c r="E947" s="114"/>
      <c r="F947" s="147"/>
      <c r="H947" s="147"/>
      <c r="J947" s="147"/>
      <c r="R947" s="146"/>
      <c r="S947" s="146"/>
      <c r="W947" s="146"/>
      <c r="Y947" s="146"/>
    </row>
    <row r="948">
      <c r="E948" s="114"/>
      <c r="F948" s="147"/>
      <c r="H948" s="147"/>
      <c r="J948" s="147"/>
      <c r="R948" s="146"/>
      <c r="S948" s="146"/>
      <c r="W948" s="146"/>
      <c r="Y948" s="146"/>
    </row>
    <row r="949">
      <c r="E949" s="114"/>
      <c r="F949" s="147"/>
      <c r="H949" s="147"/>
      <c r="J949" s="147"/>
      <c r="R949" s="146"/>
      <c r="S949" s="146"/>
      <c r="W949" s="146"/>
      <c r="Y949" s="146"/>
    </row>
    <row r="950">
      <c r="E950" s="114"/>
      <c r="F950" s="147"/>
      <c r="H950" s="147"/>
      <c r="J950" s="147"/>
      <c r="R950" s="146"/>
      <c r="S950" s="146"/>
      <c r="W950" s="146"/>
      <c r="Y950" s="146"/>
    </row>
    <row r="951">
      <c r="E951" s="114"/>
      <c r="F951" s="147"/>
      <c r="H951" s="147"/>
      <c r="J951" s="147"/>
      <c r="R951" s="146"/>
      <c r="S951" s="146"/>
      <c r="W951" s="146"/>
      <c r="Y951" s="146"/>
    </row>
    <row r="952">
      <c r="E952" s="114"/>
      <c r="F952" s="147"/>
      <c r="H952" s="147"/>
      <c r="J952" s="147"/>
      <c r="R952" s="146"/>
      <c r="S952" s="146"/>
      <c r="W952" s="146"/>
      <c r="Y952" s="146"/>
    </row>
    <row r="953">
      <c r="E953" s="114"/>
      <c r="F953" s="147"/>
      <c r="H953" s="147"/>
      <c r="J953" s="147"/>
      <c r="R953" s="146"/>
      <c r="S953" s="146"/>
      <c r="W953" s="146"/>
      <c r="Y953" s="146"/>
    </row>
    <row r="954">
      <c r="E954" s="114"/>
      <c r="F954" s="147"/>
      <c r="H954" s="147"/>
      <c r="J954" s="147"/>
      <c r="R954" s="146"/>
      <c r="S954" s="146"/>
      <c r="W954" s="146"/>
      <c r="Y954" s="146"/>
    </row>
    <row r="955">
      <c r="E955" s="114"/>
      <c r="F955" s="147"/>
      <c r="H955" s="147"/>
      <c r="J955" s="147"/>
      <c r="R955" s="146"/>
      <c r="S955" s="146"/>
      <c r="W955" s="146"/>
      <c r="Y955" s="146"/>
    </row>
    <row r="956">
      <c r="E956" s="114"/>
      <c r="F956" s="147"/>
      <c r="H956" s="147"/>
      <c r="J956" s="147"/>
      <c r="R956" s="146"/>
      <c r="S956" s="146"/>
      <c r="W956" s="146"/>
      <c r="Y956" s="146"/>
    </row>
    <row r="957">
      <c r="E957" s="114"/>
      <c r="F957" s="147"/>
      <c r="H957" s="147"/>
      <c r="J957" s="147"/>
      <c r="R957" s="146"/>
      <c r="S957" s="146"/>
      <c r="W957" s="146"/>
      <c r="Y957" s="146"/>
    </row>
    <row r="958">
      <c r="E958" s="114"/>
      <c r="F958" s="147"/>
      <c r="H958" s="147"/>
      <c r="J958" s="147"/>
      <c r="R958" s="146"/>
      <c r="S958" s="146"/>
      <c r="W958" s="146"/>
      <c r="Y958" s="146"/>
    </row>
    <row r="959">
      <c r="E959" s="114"/>
      <c r="F959" s="147"/>
      <c r="H959" s="147"/>
      <c r="J959" s="147"/>
      <c r="R959" s="146"/>
      <c r="S959" s="146"/>
      <c r="W959" s="146"/>
      <c r="Y959" s="146"/>
    </row>
    <row r="960">
      <c r="E960" s="114"/>
      <c r="F960" s="147"/>
      <c r="H960" s="147"/>
      <c r="J960" s="147"/>
      <c r="R960" s="146"/>
      <c r="S960" s="146"/>
      <c r="W960" s="146"/>
      <c r="Y960" s="146"/>
    </row>
    <row r="961">
      <c r="E961" s="114"/>
      <c r="F961" s="147"/>
      <c r="H961" s="147"/>
      <c r="J961" s="147"/>
      <c r="R961" s="146"/>
      <c r="S961" s="146"/>
      <c r="W961" s="146"/>
      <c r="Y961" s="146"/>
    </row>
    <row r="962">
      <c r="E962" s="114"/>
      <c r="F962" s="147"/>
      <c r="H962" s="147"/>
      <c r="J962" s="147"/>
      <c r="R962" s="146"/>
      <c r="S962" s="146"/>
      <c r="W962" s="146"/>
      <c r="Y962" s="146"/>
    </row>
    <row r="963">
      <c r="E963" s="114"/>
      <c r="F963" s="147"/>
      <c r="H963" s="147"/>
      <c r="J963" s="147"/>
      <c r="R963" s="146"/>
      <c r="S963" s="146"/>
      <c r="W963" s="146"/>
      <c r="Y963" s="146"/>
    </row>
    <row r="964">
      <c r="E964" s="114"/>
      <c r="F964" s="147"/>
      <c r="H964" s="147"/>
      <c r="J964" s="147"/>
      <c r="R964" s="146"/>
      <c r="S964" s="146"/>
      <c r="W964" s="146"/>
      <c r="Y964" s="146"/>
    </row>
    <row r="965">
      <c r="E965" s="114"/>
      <c r="F965" s="147"/>
      <c r="H965" s="147"/>
      <c r="J965" s="147"/>
      <c r="R965" s="146"/>
      <c r="S965" s="146"/>
      <c r="W965" s="146"/>
      <c r="Y965" s="146"/>
    </row>
    <row r="966">
      <c r="E966" s="114"/>
      <c r="F966" s="147"/>
      <c r="H966" s="147"/>
      <c r="J966" s="147"/>
      <c r="R966" s="146"/>
      <c r="S966" s="146"/>
      <c r="W966" s="146"/>
      <c r="Y966" s="146"/>
    </row>
    <row r="967">
      <c r="E967" s="114"/>
      <c r="F967" s="147"/>
      <c r="H967" s="147"/>
      <c r="J967" s="147"/>
      <c r="R967" s="146"/>
      <c r="S967" s="146"/>
      <c r="W967" s="146"/>
      <c r="Y967" s="146"/>
    </row>
    <row r="968">
      <c r="E968" s="114"/>
      <c r="F968" s="147"/>
      <c r="H968" s="147"/>
      <c r="J968" s="147"/>
      <c r="R968" s="146"/>
      <c r="S968" s="146"/>
      <c r="W968" s="146"/>
      <c r="Y968" s="146"/>
    </row>
    <row r="969">
      <c r="E969" s="114"/>
      <c r="F969" s="147"/>
      <c r="H969" s="147"/>
      <c r="J969" s="147"/>
      <c r="R969" s="146"/>
      <c r="S969" s="146"/>
      <c r="W969" s="146"/>
      <c r="Y969" s="146"/>
    </row>
    <row r="970">
      <c r="E970" s="114"/>
      <c r="F970" s="147"/>
      <c r="H970" s="147"/>
      <c r="J970" s="147"/>
      <c r="R970" s="146"/>
      <c r="S970" s="146"/>
      <c r="W970" s="146"/>
      <c r="Y970" s="146"/>
    </row>
    <row r="971">
      <c r="E971" s="114"/>
      <c r="F971" s="147"/>
      <c r="H971" s="147"/>
      <c r="J971" s="147"/>
      <c r="R971" s="146"/>
      <c r="S971" s="146"/>
      <c r="W971" s="146"/>
      <c r="Y971" s="146"/>
    </row>
    <row r="972">
      <c r="E972" s="114"/>
      <c r="F972" s="147"/>
      <c r="H972" s="147"/>
      <c r="J972" s="147"/>
      <c r="R972" s="146"/>
      <c r="S972" s="146"/>
      <c r="W972" s="146"/>
      <c r="Y972" s="146"/>
    </row>
    <row r="973">
      <c r="E973" s="114"/>
      <c r="F973" s="147"/>
      <c r="H973" s="147"/>
      <c r="J973" s="147"/>
      <c r="R973" s="146"/>
      <c r="S973" s="146"/>
      <c r="W973" s="146"/>
      <c r="Y973" s="146"/>
    </row>
    <row r="974">
      <c r="E974" s="114"/>
      <c r="F974" s="147"/>
      <c r="H974" s="147"/>
      <c r="J974" s="147"/>
      <c r="R974" s="146"/>
      <c r="S974" s="146"/>
      <c r="W974" s="146"/>
      <c r="Y974" s="146"/>
    </row>
    <row r="975">
      <c r="E975" s="114"/>
      <c r="F975" s="147"/>
      <c r="H975" s="147"/>
      <c r="J975" s="147"/>
      <c r="R975" s="146"/>
      <c r="S975" s="146"/>
      <c r="W975" s="146"/>
      <c r="Y975" s="146"/>
    </row>
    <row r="976">
      <c r="E976" s="114"/>
      <c r="F976" s="147"/>
      <c r="H976" s="147"/>
      <c r="J976" s="147"/>
      <c r="R976" s="146"/>
      <c r="S976" s="146"/>
      <c r="W976" s="146"/>
      <c r="Y976" s="146"/>
    </row>
    <row r="977">
      <c r="E977" s="114"/>
      <c r="F977" s="147"/>
      <c r="H977" s="147"/>
      <c r="J977" s="147"/>
      <c r="R977" s="146"/>
      <c r="S977" s="146"/>
      <c r="W977" s="146"/>
      <c r="Y977" s="146"/>
    </row>
    <row r="978">
      <c r="E978" s="114"/>
      <c r="F978" s="147"/>
      <c r="H978" s="147"/>
      <c r="J978" s="147"/>
      <c r="R978" s="146"/>
      <c r="S978" s="146"/>
      <c r="W978" s="146"/>
      <c r="Y978" s="146"/>
    </row>
    <row r="979">
      <c r="E979" s="114"/>
      <c r="F979" s="147"/>
      <c r="H979" s="147"/>
      <c r="J979" s="147"/>
      <c r="R979" s="146"/>
      <c r="S979" s="146"/>
      <c r="W979" s="146"/>
      <c r="Y979" s="146"/>
    </row>
    <row r="980">
      <c r="E980" s="114"/>
      <c r="F980" s="147"/>
      <c r="H980" s="147"/>
      <c r="J980" s="147"/>
      <c r="R980" s="146"/>
      <c r="S980" s="146"/>
      <c r="W980" s="146"/>
      <c r="Y980" s="146"/>
    </row>
    <row r="981">
      <c r="E981" s="114"/>
      <c r="F981" s="147"/>
      <c r="H981" s="147"/>
      <c r="J981" s="147"/>
      <c r="R981" s="146"/>
      <c r="S981" s="146"/>
      <c r="W981" s="146"/>
      <c r="Y981" s="146"/>
    </row>
    <row r="982">
      <c r="E982" s="114"/>
      <c r="F982" s="147"/>
      <c r="H982" s="147"/>
      <c r="J982" s="147"/>
      <c r="R982" s="146"/>
      <c r="S982" s="146"/>
      <c r="W982" s="146"/>
      <c r="Y982" s="146"/>
    </row>
    <row r="983">
      <c r="E983" s="114"/>
      <c r="F983" s="147"/>
      <c r="H983" s="147"/>
      <c r="J983" s="147"/>
      <c r="R983" s="146"/>
      <c r="S983" s="146"/>
      <c r="W983" s="146"/>
      <c r="Y983" s="146"/>
    </row>
    <row r="984">
      <c r="E984" s="114"/>
      <c r="F984" s="147"/>
      <c r="H984" s="147"/>
      <c r="J984" s="147"/>
      <c r="R984" s="146"/>
      <c r="S984" s="146"/>
      <c r="W984" s="146"/>
      <c r="Y984" s="146"/>
    </row>
    <row r="985">
      <c r="E985" s="114"/>
      <c r="F985" s="147"/>
      <c r="H985" s="147"/>
      <c r="J985" s="147"/>
      <c r="R985" s="146"/>
      <c r="S985" s="146"/>
      <c r="W985" s="146"/>
      <c r="Y985" s="146"/>
    </row>
    <row r="986">
      <c r="E986" s="114"/>
      <c r="F986" s="147"/>
      <c r="H986" s="147"/>
      <c r="J986" s="147"/>
      <c r="R986" s="146"/>
      <c r="S986" s="146"/>
      <c r="W986" s="146"/>
      <c r="Y986" s="146"/>
    </row>
    <row r="987">
      <c r="E987" s="114"/>
      <c r="F987" s="147"/>
      <c r="H987" s="147"/>
      <c r="J987" s="147"/>
      <c r="R987" s="146"/>
      <c r="S987" s="146"/>
      <c r="W987" s="146"/>
      <c r="Y987" s="146"/>
    </row>
    <row r="988">
      <c r="E988" s="114"/>
      <c r="F988" s="147"/>
      <c r="H988" s="147"/>
      <c r="J988" s="147"/>
      <c r="R988" s="146"/>
      <c r="S988" s="146"/>
      <c r="W988" s="146"/>
      <c r="Y988" s="146"/>
    </row>
    <row r="989">
      <c r="E989" s="114"/>
      <c r="F989" s="147"/>
      <c r="H989" s="147"/>
      <c r="J989" s="147"/>
      <c r="R989" s="146"/>
      <c r="S989" s="146"/>
      <c r="W989" s="146"/>
      <c r="Y989" s="146"/>
    </row>
    <row r="990">
      <c r="E990" s="114"/>
      <c r="F990" s="147"/>
      <c r="H990" s="147"/>
      <c r="J990" s="147"/>
      <c r="R990" s="146"/>
      <c r="S990" s="146"/>
      <c r="W990" s="146"/>
      <c r="Y990" s="146"/>
    </row>
    <row r="991">
      <c r="E991" s="114"/>
      <c r="F991" s="147"/>
      <c r="H991" s="147"/>
      <c r="J991" s="147"/>
      <c r="R991" s="146"/>
      <c r="S991" s="146"/>
      <c r="W991" s="146"/>
      <c r="Y991" s="146"/>
    </row>
    <row r="992">
      <c r="E992" s="114"/>
      <c r="F992" s="147"/>
      <c r="H992" s="147"/>
      <c r="J992" s="147"/>
      <c r="R992" s="146"/>
      <c r="S992" s="146"/>
      <c r="W992" s="146"/>
      <c r="Y992" s="146"/>
    </row>
    <row r="993">
      <c r="E993" s="114"/>
      <c r="F993" s="147"/>
      <c r="H993" s="147"/>
      <c r="J993" s="147"/>
      <c r="R993" s="146"/>
      <c r="S993" s="146"/>
      <c r="W993" s="146"/>
      <c r="Y993" s="146"/>
    </row>
    <row r="994">
      <c r="E994" s="114"/>
      <c r="F994" s="147"/>
      <c r="H994" s="147"/>
      <c r="J994" s="147"/>
      <c r="R994" s="146"/>
      <c r="S994" s="146"/>
      <c r="W994" s="146"/>
      <c r="Y994" s="146"/>
    </row>
    <row r="995">
      <c r="E995" s="114"/>
      <c r="F995" s="147"/>
      <c r="H995" s="147"/>
      <c r="J995" s="147"/>
      <c r="R995" s="146"/>
      <c r="S995" s="146"/>
      <c r="W995" s="146"/>
      <c r="Y995" s="146"/>
    </row>
    <row r="996">
      <c r="E996" s="114"/>
      <c r="F996" s="147"/>
      <c r="H996" s="147"/>
      <c r="J996" s="147"/>
      <c r="R996" s="146"/>
      <c r="S996" s="146"/>
      <c r="W996" s="146"/>
      <c r="Y996" s="146"/>
    </row>
    <row r="997">
      <c r="E997" s="114"/>
      <c r="F997" s="147"/>
      <c r="H997" s="147"/>
      <c r="J997" s="147"/>
      <c r="R997" s="146"/>
      <c r="S997" s="146"/>
      <c r="W997" s="146"/>
      <c r="Y997" s="146"/>
    </row>
    <row r="998">
      <c r="E998" s="114"/>
      <c r="F998" s="147"/>
      <c r="H998" s="147"/>
      <c r="J998" s="147"/>
      <c r="R998" s="146"/>
      <c r="S998" s="146"/>
      <c r="W998" s="146"/>
      <c r="Y998" s="146"/>
    </row>
    <row r="999">
      <c r="E999" s="114"/>
      <c r="F999" s="147"/>
      <c r="H999" s="147"/>
      <c r="J999" s="147"/>
      <c r="R999" s="146"/>
      <c r="S999" s="146"/>
      <c r="W999" s="146"/>
      <c r="Y999" s="146"/>
    </row>
    <row r="1000">
      <c r="E1000" s="114"/>
      <c r="F1000" s="147"/>
      <c r="H1000" s="147"/>
      <c r="J1000" s="147"/>
      <c r="R1000" s="146"/>
      <c r="S1000" s="146"/>
      <c r="W1000" s="146"/>
      <c r="Y1000" s="146"/>
    </row>
    <row r="1001">
      <c r="E1001" s="114"/>
      <c r="F1001" s="147"/>
      <c r="H1001" s="147"/>
      <c r="J1001" s="147"/>
      <c r="R1001" s="146"/>
      <c r="S1001" s="146"/>
      <c r="W1001" s="146"/>
      <c r="Y1001" s="146"/>
    </row>
    <row r="1002">
      <c r="E1002" s="114"/>
      <c r="F1002" s="147"/>
      <c r="H1002" s="147"/>
      <c r="J1002" s="147"/>
      <c r="R1002" s="146"/>
      <c r="S1002" s="146"/>
      <c r="W1002" s="146"/>
      <c r="Y1002" s="146"/>
    </row>
    <row r="1003">
      <c r="E1003" s="114"/>
      <c r="F1003" s="147"/>
      <c r="H1003" s="147"/>
      <c r="J1003" s="147"/>
      <c r="R1003" s="146"/>
      <c r="S1003" s="146"/>
      <c r="W1003" s="146"/>
      <c r="Y1003" s="146"/>
    </row>
  </sheetData>
  <autoFilter ref="$B$5:$Z$106">
    <sortState ref="B5:Z106">
      <sortCondition descending="1" sortBy="cellColor" ref="D5:D106" dxfId="1"/>
      <sortCondition ref="C5:C106"/>
    </sortState>
  </autoFilter>
  <mergeCells count="13">
    <mergeCell ref="F4:G4"/>
    <mergeCell ref="H4:I4"/>
    <mergeCell ref="D111:F111"/>
    <mergeCell ref="J4:K4"/>
    <mergeCell ref="L4:M4"/>
    <mergeCell ref="A3:A4"/>
    <mergeCell ref="B3:B4"/>
    <mergeCell ref="C3:C4"/>
    <mergeCell ref="D3:D4"/>
    <mergeCell ref="E3:E4"/>
    <mergeCell ref="F3:O3"/>
    <mergeCell ref="P3:P4"/>
    <mergeCell ref="N4:O4"/>
  </mergeCells>
  <dataValidations>
    <dataValidation type="list" allowBlank="1" showErrorMessage="1" sqref="Q95:Q97 Q99:Q106">
      <formula1>"Belum Lunas,Lunas"</formula1>
    </dataValidation>
    <dataValidation type="list" allowBlank="1" showErrorMessage="1" sqref="Q6:Q94 Q98 G6:G106 I6:I106 K6:K106 M6:M106 O6:O106">
      <formula1>"Lunas,Belum Lunas,-"</formula1>
    </dataValidation>
  </dataValidations>
  <hyperlinks>
    <hyperlink r:id="rId1" ref="Q2"/>
    <hyperlink r:id="rId2" ref="S25"/>
    <hyperlink r:id="rId3" ref="S68"/>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30.0"/>
    <col customWidth="1" min="3" max="3" width="24.38"/>
    <col customWidth="1" min="4" max="4" width="20.13"/>
  </cols>
  <sheetData>
    <row r="2">
      <c r="D2" s="58" t="s">
        <v>503</v>
      </c>
    </row>
    <row r="4">
      <c r="A4" s="130" t="s">
        <v>5</v>
      </c>
      <c r="B4" s="130" t="s">
        <v>277</v>
      </c>
      <c r="C4" s="192" t="s">
        <v>328</v>
      </c>
      <c r="D4" s="193"/>
    </row>
    <row r="5">
      <c r="A5" s="30"/>
      <c r="B5" s="47"/>
      <c r="C5" s="194"/>
      <c r="D5" s="195"/>
    </row>
    <row r="6">
      <c r="A6" s="30"/>
      <c r="B6" s="47"/>
      <c r="C6" s="90"/>
      <c r="D6" s="195"/>
    </row>
    <row r="7">
      <c r="A7" s="30"/>
      <c r="B7" s="47"/>
      <c r="C7" s="90"/>
      <c r="D7" s="195"/>
    </row>
    <row r="8">
      <c r="A8" s="30"/>
      <c r="B8" s="47"/>
      <c r="C8" s="90"/>
      <c r="D8" s="195"/>
    </row>
    <row r="9">
      <c r="A9" s="30"/>
      <c r="B9" s="47"/>
      <c r="C9" s="90"/>
      <c r="D9" s="196"/>
    </row>
    <row r="10">
      <c r="A10" s="30"/>
      <c r="B10" s="47"/>
      <c r="C10" s="90"/>
      <c r="D10" s="195"/>
    </row>
    <row r="11">
      <c r="A11" s="30"/>
      <c r="B11" s="47"/>
      <c r="C11" s="90"/>
      <c r="D11" s="196"/>
    </row>
    <row r="12">
      <c r="A12" s="30"/>
      <c r="B12" s="47"/>
      <c r="C12" s="90"/>
      <c r="D12" s="196"/>
    </row>
    <row r="13">
      <c r="A13" s="30"/>
      <c r="B13" s="47"/>
      <c r="C13" s="90"/>
      <c r="D13" s="196"/>
    </row>
    <row r="14">
      <c r="A14" s="30"/>
      <c r="B14" s="47"/>
      <c r="C14" s="90"/>
      <c r="D14" s="195"/>
    </row>
    <row r="15">
      <c r="A15" s="30"/>
      <c r="B15" s="47"/>
      <c r="C15" s="90"/>
      <c r="D15" s="196"/>
    </row>
    <row r="16">
      <c r="A16" s="30"/>
      <c r="B16" s="47"/>
      <c r="C16" s="90"/>
      <c r="D16" s="196"/>
    </row>
    <row r="17">
      <c r="A17" s="30"/>
      <c r="B17" s="47"/>
      <c r="C17" s="90"/>
      <c r="D17" s="195"/>
    </row>
    <row r="18">
      <c r="A18" s="30"/>
      <c r="B18" s="47"/>
      <c r="C18" s="90"/>
      <c r="D18" s="156"/>
    </row>
    <row r="19">
      <c r="A19" s="30"/>
      <c r="B19" s="47"/>
      <c r="C19" s="90"/>
      <c r="D19" s="196"/>
    </row>
    <row r="20">
      <c r="A20" s="30"/>
      <c r="B20" s="47"/>
      <c r="C20" s="90"/>
      <c r="D20" s="195"/>
    </row>
    <row r="21">
      <c r="A21" s="30"/>
      <c r="B21" s="47"/>
      <c r="C21" s="90"/>
      <c r="D21" s="196"/>
    </row>
    <row r="22">
      <c r="A22" s="30"/>
      <c r="B22" s="47"/>
      <c r="C22" s="90"/>
      <c r="D22" s="196"/>
    </row>
    <row r="23">
      <c r="A23" s="30"/>
      <c r="B23" s="47"/>
      <c r="C23" s="90"/>
      <c r="D23" s="196"/>
    </row>
    <row r="24">
      <c r="A24" s="30"/>
      <c r="B24" s="47"/>
      <c r="C24" s="90"/>
      <c r="D24" s="196"/>
    </row>
    <row r="25">
      <c r="A25" s="30"/>
      <c r="B25" s="47"/>
      <c r="C25" s="90"/>
      <c r="D25" s="196"/>
    </row>
    <row r="26">
      <c r="A26" s="30"/>
      <c r="B26" s="47"/>
      <c r="C26" s="90"/>
      <c r="D26" s="196"/>
    </row>
    <row r="27">
      <c r="A27" s="30"/>
      <c r="B27" s="47"/>
      <c r="C27" s="90"/>
      <c r="D27" s="196"/>
    </row>
    <row r="28">
      <c r="A28" s="30"/>
      <c r="B28" s="47"/>
      <c r="C28" s="90"/>
      <c r="D28" s="196"/>
    </row>
    <row r="29">
      <c r="A29" s="30"/>
      <c r="B29" s="47"/>
      <c r="C29" s="90"/>
      <c r="D29" s="195"/>
    </row>
    <row r="30">
      <c r="A30" s="30"/>
      <c r="B30" s="141"/>
      <c r="C30" s="90"/>
      <c r="D30" s="196"/>
    </row>
    <row r="31">
      <c r="A31" s="30"/>
      <c r="B31" s="47"/>
      <c r="C31" s="90"/>
      <c r="D31" s="196"/>
    </row>
    <row r="32">
      <c r="A32" s="30"/>
      <c r="B32" s="47"/>
      <c r="C32" s="90"/>
      <c r="D32" s="156"/>
    </row>
    <row r="33">
      <c r="A33" s="30"/>
      <c r="B33" s="47"/>
      <c r="C33" s="90"/>
      <c r="D33" s="195"/>
    </row>
    <row r="34">
      <c r="A34" s="30"/>
      <c r="B34" s="47"/>
      <c r="C34" s="90"/>
      <c r="D34" s="195"/>
    </row>
    <row r="35">
      <c r="A35" s="30"/>
      <c r="B35" s="47"/>
      <c r="C35" s="90"/>
      <c r="D35" s="146"/>
    </row>
    <row r="36">
      <c r="A36" s="30"/>
      <c r="B36" s="47"/>
      <c r="C36" s="90"/>
      <c r="D36" s="195"/>
    </row>
    <row r="37">
      <c r="A37" s="30"/>
      <c r="B37" s="47"/>
      <c r="C37" s="90"/>
      <c r="D37" s="195"/>
    </row>
    <row r="38">
      <c r="A38" s="30"/>
      <c r="B38" s="47"/>
      <c r="C38" s="90"/>
      <c r="D38" s="195"/>
    </row>
    <row r="39">
      <c r="A39" s="30"/>
      <c r="B39" s="47"/>
      <c r="C39" s="90"/>
      <c r="D39" s="196"/>
    </row>
    <row r="40">
      <c r="A40" s="30"/>
      <c r="B40" s="47"/>
      <c r="C40" s="90"/>
      <c r="D40" s="196"/>
    </row>
    <row r="41">
      <c r="A41" s="30"/>
      <c r="B41" s="47"/>
      <c r="C41" s="90"/>
      <c r="D41" s="196"/>
    </row>
    <row r="42">
      <c r="A42" s="30"/>
      <c r="B42" s="47"/>
      <c r="C42" s="90"/>
      <c r="D42" s="195"/>
    </row>
    <row r="43">
      <c r="A43" s="30"/>
      <c r="B43" s="47"/>
      <c r="C43" s="90"/>
      <c r="D43" s="156"/>
    </row>
    <row r="44">
      <c r="A44" s="30"/>
      <c r="B44" s="47"/>
      <c r="C44" s="90"/>
      <c r="D44" s="196"/>
    </row>
    <row r="45">
      <c r="A45" s="30"/>
      <c r="B45" s="47"/>
      <c r="C45" s="90"/>
      <c r="D45" s="196"/>
    </row>
    <row r="46">
      <c r="A46" s="30"/>
      <c r="B46" s="47"/>
      <c r="C46" s="90"/>
      <c r="D46" s="196"/>
    </row>
    <row r="47">
      <c r="A47" s="30"/>
      <c r="B47" s="47"/>
      <c r="C47" s="90"/>
      <c r="D47" s="146"/>
    </row>
    <row r="48">
      <c r="A48" s="30"/>
      <c r="B48" s="47"/>
      <c r="C48" s="90"/>
      <c r="D48" s="196"/>
    </row>
    <row r="49">
      <c r="A49" s="30"/>
      <c r="B49" s="47"/>
      <c r="C49" s="90"/>
      <c r="D49" s="196"/>
    </row>
    <row r="50">
      <c r="A50" s="30"/>
      <c r="B50" s="47"/>
      <c r="C50" s="90"/>
      <c r="D50" s="146"/>
    </row>
    <row r="51">
      <c r="A51" s="30"/>
      <c r="B51" s="47"/>
      <c r="C51" s="90"/>
      <c r="D51" s="196"/>
    </row>
    <row r="52">
      <c r="A52" s="30"/>
      <c r="B52" s="47"/>
      <c r="C52" s="90"/>
      <c r="D52" s="196"/>
    </row>
    <row r="53">
      <c r="A53" s="30"/>
      <c r="B53" s="47"/>
      <c r="C53" s="90"/>
      <c r="D53" s="196"/>
    </row>
    <row r="54">
      <c r="A54" s="30"/>
      <c r="B54" s="47"/>
      <c r="C54" s="90"/>
      <c r="D54" s="195"/>
    </row>
    <row r="55">
      <c r="A55" s="30"/>
      <c r="B55" s="47"/>
      <c r="C55" s="90"/>
      <c r="D55" s="196"/>
    </row>
    <row r="56">
      <c r="A56" s="30"/>
      <c r="B56" s="47"/>
      <c r="C56" s="90"/>
      <c r="D56" s="196"/>
    </row>
    <row r="57">
      <c r="A57" s="30"/>
      <c r="B57" s="47"/>
      <c r="C57" s="90"/>
      <c r="D57" s="196"/>
    </row>
    <row r="58">
      <c r="A58" s="30"/>
      <c r="B58" s="47"/>
      <c r="C58" s="90"/>
      <c r="D58" s="196"/>
    </row>
    <row r="59">
      <c r="A59" s="30"/>
      <c r="B59" s="47"/>
      <c r="C59" s="90"/>
      <c r="D59" s="156"/>
    </row>
    <row r="60">
      <c r="A60" s="30"/>
      <c r="B60" s="47"/>
      <c r="C60" s="90"/>
      <c r="D60" s="196"/>
    </row>
    <row r="61">
      <c r="A61" s="30"/>
      <c r="B61" s="47"/>
      <c r="C61" s="90"/>
      <c r="D61" s="196"/>
    </row>
    <row r="62">
      <c r="A62" s="30"/>
      <c r="B62" s="47"/>
      <c r="C62" s="90"/>
      <c r="D62" s="196"/>
    </row>
    <row r="63">
      <c r="A63" s="30"/>
      <c r="B63" s="47"/>
      <c r="C63" s="90"/>
      <c r="D63" s="47"/>
    </row>
    <row r="64">
      <c r="A64" s="30"/>
      <c r="B64" s="47"/>
      <c r="C64" s="90"/>
      <c r="D64" s="47"/>
    </row>
    <row r="65">
      <c r="A65" s="30"/>
      <c r="B65" s="47"/>
      <c r="C65" s="90"/>
      <c r="D65" s="90"/>
    </row>
    <row r="66">
      <c r="A66" s="30"/>
      <c r="B66" s="47"/>
      <c r="C66" s="90"/>
      <c r="D66" s="47"/>
    </row>
    <row r="67">
      <c r="A67" s="30"/>
      <c r="B67" s="47"/>
      <c r="C67" s="90"/>
      <c r="D67" s="90"/>
    </row>
    <row r="68">
      <c r="A68" s="30"/>
      <c r="B68" s="47"/>
      <c r="C68" s="90"/>
      <c r="D68" s="196"/>
    </row>
    <row r="69">
      <c r="A69" s="30"/>
      <c r="B69" s="47"/>
      <c r="C69" s="90"/>
      <c r="D69" s="47"/>
    </row>
    <row r="70">
      <c r="A70" s="30"/>
      <c r="B70" s="47"/>
      <c r="C70" s="90"/>
      <c r="D70" s="90"/>
    </row>
    <row r="71">
      <c r="A71" s="30"/>
      <c r="B71" s="47"/>
      <c r="C71" s="90"/>
      <c r="D71" s="47"/>
    </row>
    <row r="72">
      <c r="A72" s="30"/>
      <c r="B72" s="47"/>
      <c r="C72" s="90"/>
      <c r="D72" s="47"/>
    </row>
    <row r="73">
      <c r="A73" s="30"/>
      <c r="B73" s="47"/>
      <c r="C73" s="90"/>
      <c r="D73" s="196"/>
    </row>
  </sheetData>
  <autoFilter ref="$A$4:$D$73">
    <sortState ref="A4:D73">
      <sortCondition descending="1" sortBy="cellColor" ref="B4:B73" dxfId="1"/>
      <sortCondition descending="1" sortBy="cellColor" ref="D4:D73" dxfId="2"/>
      <sortCondition ref="A4:A73"/>
    </sortState>
  </autoFilter>
  <drawing r:id="rId1"/>
</worksheet>
</file>