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lvaro\Documents\PIIDB\PP\SG1\SP11\"/>
    </mc:Choice>
  </mc:AlternateContent>
  <bookViews>
    <workbookView minimized="1" xWindow="240" yWindow="180" windowWidth="19320" windowHeight="5145"/>
  </bookViews>
  <sheets>
    <sheet name="EVA" sheetId="7" r:id="rId1"/>
    <sheet name="SPEED+ESCENARIOS MES1" sheetId="5" r:id="rId2"/>
  </sheets>
  <externalReferences>
    <externalReference r:id="rId3"/>
    <externalReference r:id="rId4"/>
  </externalReferences>
  <definedNames>
    <definedName name="aaa">#REF!</definedName>
    <definedName name="_xlnm.Database">#REF!</definedName>
    <definedName name="cacp">#REF!</definedName>
    <definedName name="Códigos_abiertos_CP">#REF!</definedName>
    <definedName name="Consulta_47_">#REF!</definedName>
    <definedName name="Consulta_472_">#REF!</definedName>
    <definedName name="Consulta_477_">#REF!</definedName>
    <definedName name="Consulta_IVA">#REF!</definedName>
    <definedName name="Consulta_IVA_Rep">#REF!</definedName>
    <definedName name="edutab">#REF!</definedName>
    <definedName name="Ing">#REF!</definedName>
    <definedName name="Ingeniería">#REF!</definedName>
    <definedName name="IVA">#REF!</definedName>
    <definedName name="OFERTA2011">#REF!</definedName>
    <definedName name="OOOO">#REF!</definedName>
    <definedName name="Preuba">#REF!</definedName>
    <definedName name="RESULTADOS">[1]Todos!$A$1:$H$809</definedName>
    <definedName name="Resumen_IVA">#REF!</definedName>
    <definedName name="RESUMEN_POR_CUENTA">#REF!</definedName>
    <definedName name="Tabla05">#REF!</definedName>
    <definedName name="tabla1">'[2]Anexo 1 Mano obra'!$A$7:$C$300</definedName>
    <definedName name="tabla2">'[2]Anexo 2 SITUA '!$A$5:$D$300</definedName>
    <definedName name="tabla3">'[2]Anexo 3 Cartografia C SI'!$A$5:$D$300</definedName>
    <definedName name="tabla4">'[2]Anexo 4 SI Territorial'!$A$5:$D$290</definedName>
    <definedName name="tabla5">'[2]Anexo 5. Asistencia técnica'!$A$5:$D$300</definedName>
    <definedName name="tabla6">#REF!</definedName>
    <definedName name="tabla7">#REF!</definedName>
    <definedName name="TablaTCSA">'[2]Anexo 1 Mano obra (TCSA)'!$A$7:$D$20</definedName>
    <definedName name="TRIM_REG_4">#REF!</definedName>
    <definedName name="ZONAPRESTO">#REF!</definedName>
  </definedNames>
  <calcPr calcId="152511"/>
</workbook>
</file>

<file path=xl/calcChain.xml><?xml version="1.0" encoding="utf-8"?>
<calcChain xmlns="http://schemas.openxmlformats.org/spreadsheetml/2006/main">
  <c r="I45" i="7" l="1"/>
  <c r="H45" i="7"/>
  <c r="G45" i="7"/>
  <c r="G28" i="7"/>
  <c r="F45" i="7"/>
  <c r="E45" i="7"/>
  <c r="M8" i="7" l="1"/>
  <c r="C33" i="7" l="1"/>
  <c r="D41" i="7" l="1"/>
  <c r="D64" i="7" s="1"/>
  <c r="H64" i="7" s="1"/>
  <c r="D42" i="7"/>
  <c r="D65" i="7" s="1"/>
  <c r="H65" i="7" s="1"/>
  <c r="D43" i="7"/>
  <c r="D66" i="7" s="1"/>
  <c r="D44" i="7"/>
  <c r="D67" i="7" s="1"/>
  <c r="I66" i="7" l="1"/>
  <c r="I64" i="7"/>
  <c r="F66" i="7"/>
  <c r="I65" i="7"/>
  <c r="F65" i="7"/>
  <c r="F64" i="7"/>
  <c r="H66" i="7"/>
  <c r="E66" i="7"/>
  <c r="G66" i="7"/>
  <c r="E65" i="7"/>
  <c r="G65" i="7"/>
  <c r="E64" i="7"/>
  <c r="G64" i="7"/>
  <c r="N15" i="7"/>
  <c r="E28" i="5"/>
  <c r="I28" i="5"/>
  <c r="G28" i="5"/>
  <c r="D38" i="7" l="1"/>
  <c r="D39" i="7"/>
  <c r="D40" i="7"/>
  <c r="D63" i="7" s="1"/>
  <c r="D14" i="5"/>
  <c r="D61" i="7" l="1"/>
  <c r="D45" i="7"/>
  <c r="I63" i="7"/>
  <c r="H63" i="7"/>
  <c r="F63" i="7"/>
  <c r="E63" i="7"/>
  <c r="G63" i="7"/>
  <c r="F67" i="7"/>
  <c r="I67" i="7"/>
  <c r="G67" i="7"/>
  <c r="E67" i="7"/>
  <c r="H67" i="7"/>
  <c r="D62" i="7"/>
  <c r="C34" i="7" l="1"/>
  <c r="C32" i="7"/>
  <c r="M11" i="7" l="1"/>
  <c r="E25" i="7"/>
  <c r="F25" i="7" s="1"/>
  <c r="G25" i="7" s="1"/>
  <c r="H25" i="7" s="1"/>
  <c r="I25" i="7" s="1"/>
  <c r="E24" i="7"/>
  <c r="F24" i="7" s="1"/>
  <c r="G24" i="7" s="1"/>
  <c r="H24" i="7" s="1"/>
  <c r="I24" i="7" s="1"/>
  <c r="D15" i="5"/>
  <c r="E23" i="7" l="1"/>
  <c r="F23" i="7" l="1"/>
  <c r="G23" i="7" s="1"/>
  <c r="H23" i="7" s="1"/>
  <c r="I23" i="7" s="1"/>
  <c r="E29" i="7"/>
  <c r="E6" i="7" s="1"/>
  <c r="F29" i="7" l="1"/>
  <c r="G29" i="7"/>
  <c r="G6" i="7" s="1"/>
  <c r="F6" i="7" l="1"/>
  <c r="H29" i="7"/>
  <c r="H6" i="7" s="1"/>
  <c r="I29" i="7" l="1"/>
  <c r="I6" i="7" l="1"/>
  <c r="F26" i="5"/>
  <c r="G61" i="7"/>
  <c r="I61" i="7"/>
  <c r="E61" i="7"/>
  <c r="H61" i="7"/>
  <c r="F61" i="7"/>
  <c r="M6" i="7" l="1"/>
  <c r="I62" i="7" l="1"/>
  <c r="F62" i="7"/>
  <c r="E62" i="7"/>
  <c r="G62" i="7"/>
  <c r="H62" i="7"/>
  <c r="F25" i="5" l="1"/>
  <c r="M12" i="7" s="1"/>
  <c r="H26" i="5"/>
  <c r="H28" i="5" s="1"/>
  <c r="M13" i="7"/>
  <c r="M15" i="7" s="1"/>
  <c r="F28" i="5"/>
  <c r="D26" i="5"/>
  <c r="D28" i="5" s="1"/>
  <c r="D25" i="5" l="1"/>
  <c r="D27" i="5" s="1"/>
  <c r="E27" i="5" s="1"/>
  <c r="H25" i="5"/>
  <c r="H27" i="5" s="1"/>
  <c r="I27" i="5" s="1"/>
  <c r="F27" i="5"/>
  <c r="M14" i="7"/>
  <c r="N14" i="7" s="1"/>
  <c r="F29" i="5" l="1"/>
  <c r="G29" i="5" s="1"/>
  <c r="G27" i="5"/>
  <c r="M16" i="7"/>
  <c r="N16" i="7" s="1"/>
  <c r="H29" i="5"/>
  <c r="I29" i="5" s="1"/>
  <c r="E68" i="7"/>
  <c r="E7" i="7" s="1"/>
  <c r="I68" i="7"/>
  <c r="I7" i="7" s="1"/>
  <c r="G68" i="7"/>
  <c r="G7" i="7" s="1"/>
  <c r="H68" i="7"/>
  <c r="H7" i="7" s="1"/>
  <c r="F68" i="7"/>
  <c r="F7" i="7" s="1"/>
  <c r="H15" i="7" l="1"/>
  <c r="H12" i="7"/>
  <c r="H16" i="7" s="1"/>
  <c r="H13" i="7"/>
  <c r="H17" i="7" s="1"/>
  <c r="G15" i="7"/>
  <c r="G12" i="7"/>
  <c r="G16" i="7" s="1"/>
  <c r="G13" i="7"/>
  <c r="G17" i="7" s="1"/>
  <c r="I12" i="7"/>
  <c r="I16" i="7" s="1"/>
  <c r="I15" i="7"/>
  <c r="I13" i="7"/>
  <c r="I17" i="7" s="1"/>
  <c r="F12" i="7"/>
  <c r="F16" i="7" s="1"/>
  <c r="F15" i="7"/>
  <c r="F13" i="7"/>
  <c r="F17" i="7" s="1"/>
  <c r="M7" i="7"/>
  <c r="D68" i="7"/>
  <c r="E13" i="7"/>
  <c r="E17" i="7" s="1"/>
  <c r="E12" i="7"/>
  <c r="E16" i="7" s="1"/>
  <c r="E15" i="7"/>
  <c r="M3" i="7" l="1"/>
  <c r="D2" i="5" s="1"/>
  <c r="O3" i="7"/>
  <c r="M2" i="7"/>
  <c r="D3" i="5" s="1"/>
  <c r="O2" i="7"/>
  <c r="F9" i="5" l="1"/>
  <c r="F12" i="5"/>
  <c r="F2" i="5"/>
  <c r="F3" i="5"/>
  <c r="D29" i="5"/>
  <c r="E29" i="5" s="1"/>
  <c r="F11" i="5" l="1"/>
  <c r="F13" i="5" s="1"/>
  <c r="G10" i="5"/>
  <c r="G12" i="5"/>
</calcChain>
</file>

<file path=xl/sharedStrings.xml><?xml version="1.0" encoding="utf-8"?>
<sst xmlns="http://schemas.openxmlformats.org/spreadsheetml/2006/main" count="148" uniqueCount="116">
  <si>
    <t>Valor Ganado</t>
  </si>
  <si>
    <t>Comienzo</t>
  </si>
  <si>
    <t>CPI</t>
  </si>
  <si>
    <t>SPI</t>
  </si>
  <si>
    <t>Escenarios Económicos</t>
  </si>
  <si>
    <t>Escenario Optimista</t>
  </si>
  <si>
    <t>Escenario Neutro</t>
  </si>
  <si>
    <t>Escenario Pesimista</t>
  </si>
  <si>
    <t>Ingresos (Sin IVA)</t>
  </si>
  <si>
    <t>Coste</t>
  </si>
  <si>
    <t>Total</t>
  </si>
  <si>
    <t>mes</t>
  </si>
  <si>
    <t>Coste Presupuestado de Trabajo Planificado</t>
  </si>
  <si>
    <t>BCWS</t>
  </si>
  <si>
    <t>PV (Planned Value)</t>
  </si>
  <si>
    <t>Valor Planificado - PV</t>
  </si>
  <si>
    <t>Coste Presupuestado de Trabajo Realizado</t>
  </si>
  <si>
    <t>BCWP</t>
  </si>
  <si>
    <t>EV (Earned Value)</t>
  </si>
  <si>
    <t>Valor Ganado - EV</t>
  </si>
  <si>
    <t>Coste Actual Trabajo Realizado</t>
  </si>
  <si>
    <t>ACWP</t>
  </si>
  <si>
    <t>AC (Actual Cost)</t>
  </si>
  <si>
    <t>Coste Actual</t>
  </si>
  <si>
    <t>Costes Actuales - AC</t>
  </si>
  <si>
    <t>Tendencia Coste Final de Proyecto</t>
  </si>
  <si>
    <t>EV/AC</t>
  </si>
  <si>
    <t>EACc</t>
  </si>
  <si>
    <t>Tendencia Duración Proyecto</t>
  </si>
  <si>
    <t>EV/PV</t>
  </si>
  <si>
    <t>EACt</t>
  </si>
  <si>
    <t>Desviación Costes</t>
  </si>
  <si>
    <t>CV</t>
  </si>
  <si>
    <t>EV-AC</t>
  </si>
  <si>
    <t>Coste Estimado Final</t>
  </si>
  <si>
    <t>BAC/CPI</t>
  </si>
  <si>
    <t>Estimación Duración Total</t>
  </si>
  <si>
    <t>(BAC/SPI)/BAC/Meses Proy)</t>
  </si>
  <si>
    <t>PLAN</t>
  </si>
  <si>
    <t>Subcontratas</t>
  </si>
  <si>
    <t>Indirectos</t>
  </si>
  <si>
    <t>Otros</t>
  </si>
  <si>
    <t>Tendencias</t>
  </si>
  <si>
    <t>Horas</t>
  </si>
  <si>
    <t>PPTO Estimado</t>
  </si>
  <si>
    <t>Actividades Proyecto</t>
  </si>
  <si>
    <t xml:space="preserve">Indicadores </t>
  </si>
  <si>
    <t>Estimación Actual</t>
  </si>
  <si>
    <t>Cobrado</t>
  </si>
  <si>
    <t>Fase 1</t>
  </si>
  <si>
    <t>Fase 2</t>
  </si>
  <si>
    <t>Fase 3</t>
  </si>
  <si>
    <t>Total del círculo</t>
  </si>
  <si>
    <t>Valor fin</t>
  </si>
  <si>
    <t>Velocímetro</t>
  </si>
  <si>
    <t>Rojo (mal)</t>
  </si>
  <si>
    <t>Verde (bien)</t>
  </si>
  <si>
    <t>Amarillo (aten.)</t>
  </si>
  <si>
    <t>Blanco (auxil)</t>
  </si>
  <si>
    <t>Naranja (exceso)</t>
  </si>
  <si>
    <t>EXCEL GAUGE CHART</t>
  </si>
  <si>
    <t>NOTA:</t>
  </si>
  <si>
    <t>Indicadores del velocímetro</t>
  </si>
  <si>
    <t>Valor Planificado</t>
  </si>
  <si>
    <t>ANALISIS VALOR GANADO</t>
  </si>
  <si>
    <t>EARN VALUE ANALYSIS</t>
  </si>
  <si>
    <t>Ingresado Situación Actual</t>
  </si>
  <si>
    <t>DESGLOSE VALOR PLANIFICADO</t>
  </si>
  <si>
    <t>PLANNED VALUE DETAIL</t>
  </si>
  <si>
    <t>DESGLOSE VALOR GANADO</t>
  </si>
  <si>
    <t>EARNED VALUE DETAIL</t>
  </si>
  <si>
    <t>COSTE ACTUALIZADO</t>
  </si>
  <si>
    <t>ACTUAL COST</t>
  </si>
  <si>
    <t>Euros</t>
  </si>
  <si>
    <t>Debe tener, al menos, un detalle mensual</t>
  </si>
  <si>
    <t>Estimación del coste/hora medio del perfil</t>
  </si>
  <si>
    <t>Estimación Progreso Actividades</t>
  </si>
  <si>
    <t>Descripción_1</t>
  </si>
  <si>
    <t>Descripción_2</t>
  </si>
  <si>
    <t>Descripción_3</t>
  </si>
  <si>
    <t>Sustituir por el método elegido de:</t>
  </si>
  <si>
    <t>PLANIFICACIÓN DE PRESUPUESTO</t>
  </si>
  <si>
    <t>Sustituir por el método elegido para estimar:</t>
  </si>
  <si>
    <t>CONSECUCIÓN DE OBJETIVOS</t>
  </si>
  <si>
    <t>CALCULO DE INDICADORES</t>
  </si>
  <si>
    <t>Estimación del coste por actividad</t>
  </si>
  <si>
    <t>Introducir mes (1-12):</t>
  </si>
  <si>
    <t>Valor ind1</t>
  </si>
  <si>
    <t>Valor ind2</t>
  </si>
  <si>
    <t>Grosor1</t>
  </si>
  <si>
    <t>Grosor2</t>
  </si>
  <si>
    <t>Etiquetas para indicadores</t>
  </si>
  <si>
    <t>Visualizar Etiquetas</t>
  </si>
  <si>
    <t>1,40 se considera un valor demasiado alto asociado a una mala estimación inicial</t>
  </si>
  <si>
    <t>Sistema de:</t>
  </si>
  <si>
    <t>Indirectos Estándar (Dato de contabilidad)</t>
  </si>
  <si>
    <t>Debe obtenerse del ERP mensualmente</t>
  </si>
  <si>
    <t>Margen Bruto sobre Ventas</t>
  </si>
  <si>
    <t xml:space="preserve">Gastos Generales </t>
  </si>
  <si>
    <t>Margen Neto Sobre Ingresos</t>
  </si>
  <si>
    <t>Ingresado/Facturado</t>
  </si>
  <si>
    <t>Margen Bruto/Ingresos</t>
  </si>
  <si>
    <t>Gastos Grales.</t>
  </si>
  <si>
    <t>Margen Neto/Ingresos</t>
  </si>
  <si>
    <t>Finanzas establece el porcentaje de gastos generales:</t>
  </si>
  <si>
    <t>Fase 4</t>
  </si>
  <si>
    <t>Fase 5</t>
  </si>
  <si>
    <t>Fase 6</t>
  </si>
  <si>
    <t>Fase 7</t>
  </si>
  <si>
    <t>Descripción_4</t>
  </si>
  <si>
    <t>Descripción_5</t>
  </si>
  <si>
    <t>Descripción_6</t>
  </si>
  <si>
    <t>Descripción_7</t>
  </si>
  <si>
    <t>Jefe de Área</t>
  </si>
  <si>
    <t>Administrativo</t>
  </si>
  <si>
    <t>Analista-prog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</si>
</sst>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164" formatCode="0.0%"/>
    <numFmt numFmtId="165" formatCode="#,##0\ &quot;€&quot;"/>
    <numFmt numFmtId="166" formatCode="_-* #,##0.00\ [$€-C0A]_-;\-* #,##0.00\ [$€-C0A]_-;_-* &quot;-&quot;??\ [$€-C0A]_-;_-@_-"/>
  </numFmts>
  <fonts count="26">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Helv"/>
      <charset val="204"/>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b/>
      <sz val="10"/>
      <color theme="0"/>
      <name val="Arial"/>
      <family val="2"/>
    </font>
    <font>
      <b/>
      <sz val="9"/>
      <color theme="0"/>
      <name val="Trebuchet MS"/>
      <family val="2"/>
    </font>
    <font>
      <sz val="9"/>
      <name val="Trebuchet MS"/>
      <family val="2"/>
    </font>
    <font>
      <sz val="9"/>
      <color rgb="FFC00000"/>
      <name val="Trebuchet MS"/>
      <family val="2"/>
    </font>
    <font>
      <b/>
      <sz val="11"/>
      <color theme="1"/>
      <name val="Calibri"/>
      <family val="2"/>
      <scheme val="minor"/>
    </font>
    <font>
      <sz val="11"/>
      <color rgb="FFFF0000"/>
      <name val="Calibri"/>
      <family val="2"/>
      <scheme val="minor"/>
    </font>
    <font>
      <sz val="11"/>
      <color theme="0"/>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23"/>
      </right>
      <top style="thin">
        <color indexed="23"/>
      </top>
      <bottom style="thin">
        <color indexed="23"/>
      </bottom>
      <diagonal/>
    </border>
  </borders>
  <cellStyleXfs count="55">
    <xf numFmtId="0" fontId="0" fillId="0" borderId="0"/>
    <xf numFmtId="0" fontId="1"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20" borderId="0" applyNumberFormat="0" applyBorder="0" applyAlignment="0" applyProtection="0"/>
    <xf numFmtId="0" fontId="5" fillId="4" borderId="0" applyNumberFormat="0" applyBorder="0" applyAlignment="0" applyProtection="0"/>
    <xf numFmtId="0" fontId="6" fillId="21" borderId="3" applyNumberFormat="0" applyAlignment="0" applyProtection="0"/>
    <xf numFmtId="0" fontId="7" fillId="22" borderId="4" applyNumberFormat="0" applyAlignment="0" applyProtection="0"/>
    <xf numFmtId="0" fontId="8" fillId="0" borderId="0"/>
    <xf numFmtId="44" fontId="1" fillId="0" borderId="0" applyFont="0" applyFill="0" applyBorder="0" applyAlignment="0" applyProtection="0"/>
    <xf numFmtId="0" fontId="9" fillId="0" borderId="0" applyNumberFormat="0" applyFill="0" applyBorder="0" applyAlignment="0" applyProtection="0"/>
    <xf numFmtId="0" fontId="10" fillId="5" borderId="0" applyNumberFormat="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8" borderId="3" applyNumberFormat="0" applyAlignment="0" applyProtection="0"/>
    <xf numFmtId="0" fontId="15" fillId="0" borderId="8" applyNumberFormat="0" applyFill="0" applyAlignment="0" applyProtection="0"/>
    <xf numFmtId="0" fontId="1" fillId="0" borderId="0"/>
    <xf numFmtId="0" fontId="1" fillId="0" borderId="0"/>
    <xf numFmtId="166" fontId="1" fillId="0" borderId="0"/>
    <xf numFmtId="0" fontId="1" fillId="0" borderId="0"/>
    <xf numFmtId="0" fontId="1" fillId="0" borderId="0"/>
    <xf numFmtId="0" fontId="1" fillId="0" borderId="0"/>
    <xf numFmtId="0" fontId="3" fillId="23" borderId="9" applyNumberFormat="0" applyFont="0" applyAlignment="0" applyProtection="0"/>
    <xf numFmtId="0" fontId="16" fillId="21" borderId="1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07">
    <xf numFmtId="0" fontId="0" fillId="0" borderId="0" xfId="0"/>
    <xf numFmtId="0" fontId="1" fillId="0" borderId="0" xfId="1" applyFont="1"/>
    <xf numFmtId="0" fontId="1" fillId="0" borderId="0" xfId="1"/>
    <xf numFmtId="0" fontId="1" fillId="0" borderId="0" xfId="1" applyAlignment="1">
      <alignment horizontal="center"/>
    </xf>
    <xf numFmtId="0" fontId="1" fillId="0" borderId="1" xfId="1" applyFont="1" applyBorder="1" applyAlignment="1">
      <alignment horizontal="center"/>
    </xf>
    <xf numFmtId="3" fontId="1" fillId="0" borderId="1" xfId="1" applyNumberFormat="1" applyBorder="1" applyAlignment="1">
      <alignment horizontal="center"/>
    </xf>
    <xf numFmtId="3" fontId="1" fillId="0" borderId="1" xfId="1" applyNumberFormat="1" applyBorder="1" applyAlignment="1">
      <alignment vertical="center"/>
    </xf>
    <xf numFmtId="0" fontId="1" fillId="0" borderId="1" xfId="1" applyBorder="1" applyAlignment="1">
      <alignment vertical="center"/>
    </xf>
    <xf numFmtId="164" fontId="1" fillId="0" borderId="1" xfId="1" applyNumberFormat="1" applyBorder="1" applyAlignment="1">
      <alignment vertical="center"/>
    </xf>
    <xf numFmtId="0" fontId="1" fillId="0" borderId="0" xfId="1" applyFont="1" applyAlignment="1">
      <alignment horizontal="right"/>
    </xf>
    <xf numFmtId="0" fontId="1" fillId="0" borderId="0" xfId="1" applyFont="1" applyBorder="1"/>
    <xf numFmtId="0" fontId="1" fillId="0" borderId="0" xfId="1" applyBorder="1"/>
    <xf numFmtId="0" fontId="1" fillId="0" borderId="0" xfId="1" applyFont="1" applyFill="1" applyBorder="1" applyAlignment="1">
      <alignment horizontal="right"/>
    </xf>
    <xf numFmtId="2" fontId="1" fillId="0" borderId="1" xfId="1" applyNumberFormat="1" applyBorder="1" applyAlignment="1">
      <alignment horizontal="center"/>
    </xf>
    <xf numFmtId="3" fontId="1" fillId="0" borderId="0" xfId="1" applyNumberFormat="1"/>
    <xf numFmtId="0" fontId="1" fillId="0" borderId="1" xfId="1" applyFont="1" applyBorder="1" applyAlignment="1">
      <alignment horizontal="left"/>
    </xf>
    <xf numFmtId="3" fontId="1" fillId="2" borderId="1" xfId="1" applyNumberFormat="1" applyFill="1" applyBorder="1" applyAlignment="1">
      <alignment horizontal="center"/>
    </xf>
    <xf numFmtId="3" fontId="2" fillId="2" borderId="1" xfId="1" applyNumberFormat="1" applyFont="1" applyFill="1" applyBorder="1" applyAlignment="1">
      <alignment horizontal="center"/>
    </xf>
    <xf numFmtId="0" fontId="19" fillId="26" borderId="1" xfId="1" applyFont="1" applyFill="1" applyBorder="1" applyAlignment="1">
      <alignment horizontal="center"/>
    </xf>
    <xf numFmtId="3" fontId="1" fillId="27" borderId="1" xfId="1" applyNumberFormat="1" applyFill="1" applyBorder="1" applyAlignment="1">
      <alignment horizontal="center"/>
    </xf>
    <xf numFmtId="0" fontId="20" fillId="28" borderId="0" xfId="1" applyFont="1" applyFill="1" applyAlignment="1">
      <alignment horizontal="center"/>
    </xf>
    <xf numFmtId="0" fontId="21" fillId="0" borderId="0" xfId="1" applyFont="1"/>
    <xf numFmtId="0" fontId="21" fillId="0" borderId="0" xfId="1" applyFont="1" applyAlignment="1">
      <alignment horizontal="right"/>
    </xf>
    <xf numFmtId="4" fontId="22" fillId="0" borderId="0" xfId="1" applyNumberFormat="1" applyFont="1" applyAlignment="1">
      <alignment horizontal="center"/>
    </xf>
    <xf numFmtId="0" fontId="21" fillId="0" borderId="0" xfId="1" applyFont="1" applyAlignment="1">
      <alignment horizontal="center"/>
    </xf>
    <xf numFmtId="14" fontId="22" fillId="0" borderId="0" xfId="1" applyNumberFormat="1" applyFont="1" applyAlignment="1">
      <alignment horizontal="center"/>
    </xf>
    <xf numFmtId="0" fontId="21" fillId="0" borderId="0" xfId="1" applyFont="1" applyAlignment="1">
      <alignment horizontal="left"/>
    </xf>
    <xf numFmtId="0" fontId="21" fillId="0" borderId="0" xfId="1" applyFont="1" applyBorder="1" applyAlignment="1">
      <alignment horizontal="right" vertical="center"/>
    </xf>
    <xf numFmtId="0" fontId="1" fillId="25" borderId="1" xfId="1" applyFont="1" applyFill="1" applyBorder="1" applyAlignment="1">
      <alignment horizontal="center"/>
    </xf>
    <xf numFmtId="0" fontId="1" fillId="25" borderId="2" xfId="1" applyFont="1" applyFill="1" applyBorder="1" applyAlignment="1">
      <alignment horizontal="center"/>
    </xf>
    <xf numFmtId="165" fontId="1" fillId="27" borderId="1" xfId="1" applyNumberFormat="1" applyFill="1" applyBorder="1" applyAlignment="1">
      <alignment horizontal="center"/>
    </xf>
    <xf numFmtId="165" fontId="1" fillId="24" borderId="1" xfId="1" applyNumberFormat="1" applyFill="1" applyBorder="1" applyAlignment="1">
      <alignment horizontal="center"/>
    </xf>
    <xf numFmtId="4" fontId="0" fillId="0" borderId="0" xfId="0" applyNumberFormat="1"/>
    <xf numFmtId="4" fontId="0" fillId="29" borderId="0" xfId="0" applyNumberFormat="1" applyFill="1" applyAlignment="1">
      <alignment horizontal="left"/>
    </xf>
    <xf numFmtId="0" fontId="23" fillId="0" borderId="11" xfId="0" applyFont="1" applyBorder="1"/>
    <xf numFmtId="0" fontId="0" fillId="0" borderId="12" xfId="0" applyBorder="1" applyAlignment="1">
      <alignment horizontal="center"/>
    </xf>
    <xf numFmtId="0" fontId="0" fillId="0" borderId="13" xfId="0" applyBorder="1"/>
    <xf numFmtId="0" fontId="0" fillId="0" borderId="14" xfId="0" applyBorder="1" applyAlignment="1">
      <alignment horizontal="center"/>
    </xf>
    <xf numFmtId="0" fontId="0" fillId="0" borderId="14" xfId="0" applyBorder="1"/>
    <xf numFmtId="0" fontId="0" fillId="0" borderId="15" xfId="0" applyBorder="1"/>
    <xf numFmtId="0" fontId="0" fillId="0" borderId="16" xfId="0" applyBorder="1"/>
    <xf numFmtId="0" fontId="23" fillId="0" borderId="11" xfId="0" applyFont="1" applyBorder="1" applyAlignment="1">
      <alignment horizontal="center"/>
    </xf>
    <xf numFmtId="4" fontId="0" fillId="0" borderId="14" xfId="0" applyNumberFormat="1" applyBorder="1"/>
    <xf numFmtId="4" fontId="0" fillId="0" borderId="16" xfId="0" applyNumberFormat="1" applyBorder="1"/>
    <xf numFmtId="0" fontId="25" fillId="30" borderId="0" xfId="0" applyFont="1" applyFill="1"/>
    <xf numFmtId="0" fontId="0" fillId="0" borderId="1" xfId="0" applyBorder="1"/>
    <xf numFmtId="0" fontId="2" fillId="0" borderId="1" xfId="1" applyFont="1" applyBorder="1" applyAlignment="1">
      <alignment horizontal="right" vertical="center"/>
    </xf>
    <xf numFmtId="0" fontId="0" fillId="0" borderId="0" xfId="0" applyBorder="1"/>
    <xf numFmtId="0" fontId="1" fillId="0" borderId="0" xfId="1" applyBorder="1" applyAlignment="1">
      <alignment horizontal="right" vertical="center"/>
    </xf>
    <xf numFmtId="4" fontId="0" fillId="2" borderId="1" xfId="0" applyNumberFormat="1" applyFill="1" applyBorder="1"/>
    <xf numFmtId="3" fontId="14" fillId="8" borderId="3" xfId="38" applyNumberFormat="1" applyAlignment="1">
      <alignment vertical="center"/>
    </xf>
    <xf numFmtId="3" fontId="1" fillId="2" borderId="1" xfId="1" applyNumberFormat="1" applyFill="1" applyBorder="1" applyAlignment="1">
      <alignment vertical="center"/>
    </xf>
    <xf numFmtId="0" fontId="2" fillId="0" borderId="1" xfId="1" applyFont="1" applyBorder="1"/>
    <xf numFmtId="0" fontId="1" fillId="0" borderId="19" xfId="1" applyBorder="1"/>
    <xf numFmtId="0" fontId="1" fillId="0" borderId="12" xfId="1" applyBorder="1"/>
    <xf numFmtId="0" fontId="1" fillId="0" borderId="14" xfId="1" applyBorder="1"/>
    <xf numFmtId="0" fontId="1" fillId="0" borderId="13" xfId="1" applyBorder="1"/>
    <xf numFmtId="0" fontId="1" fillId="0" borderId="0" xfId="1" applyFont="1" applyBorder="1" applyAlignment="1">
      <alignment horizontal="right"/>
    </xf>
    <xf numFmtId="0" fontId="1" fillId="0" borderId="13" xfId="1" applyFont="1" applyBorder="1"/>
    <xf numFmtId="0" fontId="1" fillId="0" borderId="13" xfId="1" applyFont="1" applyBorder="1" applyAlignment="1">
      <alignment horizontal="right"/>
    </xf>
    <xf numFmtId="0" fontId="1" fillId="0" borderId="14" xfId="1" applyBorder="1" applyAlignment="1">
      <alignment horizontal="center"/>
    </xf>
    <xf numFmtId="0" fontId="1" fillId="0" borderId="14" xfId="1" applyFont="1" applyBorder="1" applyAlignment="1">
      <alignment horizontal="right"/>
    </xf>
    <xf numFmtId="0" fontId="1" fillId="0" borderId="15" xfId="1" applyBorder="1"/>
    <xf numFmtId="0" fontId="1" fillId="0" borderId="17" xfId="1" applyBorder="1"/>
    <xf numFmtId="0" fontId="1" fillId="0" borderId="16" xfId="1" applyBorder="1"/>
    <xf numFmtId="0" fontId="1" fillId="0" borderId="13" xfId="1" applyBorder="1" applyAlignment="1">
      <alignment horizontal="right"/>
    </xf>
    <xf numFmtId="9" fontId="1" fillId="0" borderId="0" xfId="1" applyNumberFormat="1" applyBorder="1"/>
    <xf numFmtId="3" fontId="1" fillId="0" borderId="14" xfId="1" applyNumberFormat="1" applyBorder="1"/>
    <xf numFmtId="0" fontId="2" fillId="0" borderId="20" xfId="1" applyFont="1" applyBorder="1"/>
    <xf numFmtId="3" fontId="14" fillId="8" borderId="3" xfId="38" applyNumberFormat="1" applyAlignment="1">
      <alignment horizontal="center"/>
    </xf>
    <xf numFmtId="0" fontId="1" fillId="0" borderId="0" xfId="41"/>
    <xf numFmtId="0" fontId="14" fillId="8" borderId="3" xfId="38" applyAlignment="1">
      <alignment horizontal="center"/>
    </xf>
    <xf numFmtId="0" fontId="14" fillId="8" borderId="3" xfId="38"/>
    <xf numFmtId="0" fontId="2" fillId="0" borderId="1" xfId="1" applyFont="1" applyBorder="1" applyAlignment="1">
      <alignment horizontal="center"/>
    </xf>
    <xf numFmtId="9" fontId="14" fillId="8" borderId="3" xfId="38" applyNumberFormat="1" applyAlignment="1">
      <alignment horizontal="center"/>
    </xf>
    <xf numFmtId="0" fontId="1" fillId="25" borderId="1" xfId="1" applyFont="1" applyFill="1" applyBorder="1" applyAlignment="1">
      <alignment horizontal="right"/>
    </xf>
    <xf numFmtId="0" fontId="2" fillId="31" borderId="1" xfId="1" applyFont="1" applyFill="1" applyBorder="1"/>
    <xf numFmtId="0" fontId="14" fillId="8" borderId="21" xfId="38" applyBorder="1" applyAlignment="1">
      <alignment horizontal="center"/>
    </xf>
    <xf numFmtId="3" fontId="1" fillId="0" borderId="1" xfId="41" applyNumberFormat="1" applyBorder="1"/>
    <xf numFmtId="165" fontId="2" fillId="27" borderId="1" xfId="1" applyNumberFormat="1" applyFont="1" applyFill="1" applyBorder="1" applyAlignment="1">
      <alignment horizontal="center"/>
    </xf>
    <xf numFmtId="0" fontId="1" fillId="32" borderId="1" xfId="1" applyFill="1" applyBorder="1"/>
    <xf numFmtId="3" fontId="22" fillId="2" borderId="1" xfId="1" applyNumberFormat="1" applyFont="1" applyFill="1" applyBorder="1" applyAlignment="1">
      <alignment horizontal="center"/>
    </xf>
    <xf numFmtId="0" fontId="21" fillId="0" borderId="1" xfId="1" applyFont="1" applyBorder="1" applyAlignment="1">
      <alignment horizontal="left"/>
    </xf>
    <xf numFmtId="3" fontId="22" fillId="0" borderId="1" xfId="1" applyNumberFormat="1" applyFont="1" applyBorder="1" applyAlignment="1">
      <alignment horizontal="center"/>
    </xf>
    <xf numFmtId="164" fontId="22" fillId="0" borderId="1" xfId="1" applyNumberFormat="1" applyFont="1" applyBorder="1" applyAlignment="1">
      <alignment horizontal="left"/>
    </xf>
    <xf numFmtId="165" fontId="22" fillId="0" borderId="1" xfId="1" applyNumberFormat="1" applyFont="1" applyBorder="1" applyAlignment="1">
      <alignment horizontal="center"/>
    </xf>
    <xf numFmtId="4" fontId="22" fillId="0" borderId="1" xfId="1" applyNumberFormat="1" applyFont="1" applyBorder="1" applyAlignment="1">
      <alignment horizontal="center"/>
    </xf>
    <xf numFmtId="3" fontId="22" fillId="0" borderId="1" xfId="1" applyNumberFormat="1" applyFont="1" applyBorder="1"/>
    <xf numFmtId="0" fontId="21" fillId="33" borderId="0" xfId="1" applyFont="1" applyFill="1"/>
    <xf numFmtId="4" fontId="22" fillId="0" borderId="1" xfId="1" applyNumberFormat="1" applyFont="1" applyBorder="1"/>
    <xf numFmtId="9" fontId="14" fillId="8" borderId="3" xfId="38" applyNumberFormat="1"/>
    <xf numFmtId="164" fontId="22" fillId="2" borderId="1" xfId="1" applyNumberFormat="1" applyFont="1" applyFill="1" applyBorder="1" applyAlignment="1">
      <alignment horizontal="left"/>
    </xf>
    <xf numFmtId="4" fontId="0" fillId="0" borderId="0" xfId="0" applyNumberFormat="1" applyBorder="1"/>
    <xf numFmtId="0" fontId="0" fillId="0" borderId="19" xfId="0" applyBorder="1" applyAlignment="1">
      <alignment horizontal="center"/>
    </xf>
    <xf numFmtId="0" fontId="0" fillId="0" borderId="0" xfId="0" applyBorder="1" applyAlignment="1">
      <alignment horizontal="center"/>
    </xf>
    <xf numFmtId="0" fontId="0" fillId="0" borderId="13" xfId="0" applyFill="1" applyBorder="1"/>
    <xf numFmtId="4" fontId="0" fillId="29" borderId="1" xfId="0" applyNumberFormat="1" applyFill="1" applyBorder="1" applyAlignment="1">
      <alignment horizontal="center"/>
    </xf>
    <xf numFmtId="3" fontId="1" fillId="0" borderId="0" xfId="1" applyNumberFormat="1" applyBorder="1"/>
    <xf numFmtId="4" fontId="0" fillId="29" borderId="2" xfId="0" applyNumberFormat="1" applyFill="1" applyBorder="1" applyAlignment="1">
      <alignment horizontal="center"/>
    </xf>
    <xf numFmtId="0" fontId="0" fillId="0" borderId="18" xfId="0" applyBorder="1" applyAlignment="1">
      <alignment horizontal="center"/>
    </xf>
    <xf numFmtId="0" fontId="1" fillId="0" borderId="1" xfId="1" applyFont="1" applyBorder="1" applyAlignment="1">
      <alignment horizontal="right" vertical="center"/>
    </xf>
    <xf numFmtId="0" fontId="0" fillId="0" borderId="1" xfId="0" applyBorder="1" applyAlignment="1"/>
    <xf numFmtId="0" fontId="1" fillId="0" borderId="2" xfId="1" applyBorder="1" applyAlignment="1">
      <alignment horizontal="center" vertical="center"/>
    </xf>
    <xf numFmtId="0" fontId="1" fillId="0" borderId="18" xfId="1" applyBorder="1" applyAlignment="1">
      <alignment horizontal="center" vertical="center"/>
    </xf>
    <xf numFmtId="0" fontId="0" fillId="0" borderId="1" xfId="0" applyBorder="1" applyAlignment="1">
      <alignment horizontal="right"/>
    </xf>
    <xf numFmtId="0" fontId="1" fillId="0" borderId="1" xfId="1" applyBorder="1" applyAlignment="1">
      <alignment horizontal="right" vertical="center"/>
    </xf>
    <xf numFmtId="0" fontId="24" fillId="0" borderId="1" xfId="0" applyFont="1" applyBorder="1" applyAlignment="1"/>
  </cellXfs>
  <cellStyles count="55">
    <cellStyle name="20% - Accent1" xfId="3"/>
    <cellStyle name="20% - Accent2" xfId="4"/>
    <cellStyle name="20% - Accent3" xfId="5"/>
    <cellStyle name="20% - Accent4" xfId="6"/>
    <cellStyle name="20% - Accent5" xfId="7"/>
    <cellStyle name="20% - Accent6" xfId="8"/>
    <cellStyle name="40% - Accent1" xfId="9"/>
    <cellStyle name="40% - Accent2" xfId="10"/>
    <cellStyle name="40% - Accent3" xfId="11"/>
    <cellStyle name="40% - Accent4" xfId="12"/>
    <cellStyle name="40% - Accent5" xfId="13"/>
    <cellStyle name="40% - Accent6" xfId="14"/>
    <cellStyle name="60% - Accent1" xfId="15"/>
    <cellStyle name="60% - Accent2" xfId="16"/>
    <cellStyle name="60% - Accent3" xfId="17"/>
    <cellStyle name="60% - Accent4" xfId="18"/>
    <cellStyle name="60% - Accent5" xfId="19"/>
    <cellStyle name="60% - Accent6" xfId="20"/>
    <cellStyle name="Accent1" xfId="21"/>
    <cellStyle name="Accent2" xfId="22"/>
    <cellStyle name="Accent3" xfId="23"/>
    <cellStyle name="Accent4" xfId="24"/>
    <cellStyle name="Accent5" xfId="25"/>
    <cellStyle name="Accent6" xfId="26"/>
    <cellStyle name="Bad" xfId="27"/>
    <cellStyle name="Calculation" xfId="28"/>
    <cellStyle name="Check Cell" xfId="29"/>
    <cellStyle name="Estilo 1" xfId="30"/>
    <cellStyle name="Euro" xfId="31"/>
    <cellStyle name="Explanatory Text" xfId="32"/>
    <cellStyle name="Good" xfId="33"/>
    <cellStyle name="Heading 1" xfId="34"/>
    <cellStyle name="Heading 2" xfId="35"/>
    <cellStyle name="Heading 3" xfId="36"/>
    <cellStyle name="Heading 4" xfId="37"/>
    <cellStyle name="Input" xfId="38"/>
    <cellStyle name="Linked Cell" xfId="39"/>
    <cellStyle name="Normal" xfId="0" builtinId="0"/>
    <cellStyle name="Normal 2" xfId="1"/>
    <cellStyle name="Normal 2 2" xfId="2"/>
    <cellStyle name="Normal 3" xfId="40"/>
    <cellStyle name="Normal 3 2" xfId="41"/>
    <cellStyle name="Normal 3_Cuadro de Mando 5 enero 2009_2" xfId="42"/>
    <cellStyle name="Normal 4" xfId="43"/>
    <cellStyle name="Normal 5" xfId="44"/>
    <cellStyle name="Normal 6" xfId="45"/>
    <cellStyle name="Note" xfId="46"/>
    <cellStyle name="Output" xfId="47"/>
    <cellStyle name="Porcentual 2" xfId="48"/>
    <cellStyle name="Porcentual 3" xfId="49"/>
    <cellStyle name="Porcentual 3 2" xfId="50"/>
    <cellStyle name="Porcentual 4" xfId="51"/>
    <cellStyle name="Porcentual 5" xfId="52"/>
    <cellStyle name="Title" xfId="53"/>
    <cellStyle name="Warning Text" xfId="54"/>
  </cellStyles>
  <dxfs count="0"/>
  <tableStyles count="0" defaultTableStyle="TableStyleMedium9" defaultPivotStyle="PivotStyleLight16"/>
  <colors>
    <mruColors>
      <color rgb="FFFE300E"/>
      <color rgb="FFFFFF00"/>
      <color rgb="FF009900"/>
      <color rgb="FFF8FD35"/>
      <color rgb="FF0080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Análisis Valor Ganado - Proyecto</a:t>
            </a:r>
            <a:r>
              <a:rPr lang="en-US" sz="1200" baseline="0"/>
              <a:t> Piloto</a:t>
            </a:r>
            <a:endParaRPr lang="en-US" sz="1200"/>
          </a:p>
        </c:rich>
      </c:tx>
      <c:layout>
        <c:manualLayout>
          <c:xMode val="edge"/>
          <c:yMode val="edge"/>
          <c:x val="0.12167646370936307"/>
          <c:y val="2.539681693227782E-2"/>
        </c:manualLayout>
      </c:layout>
      <c:overlay val="0"/>
    </c:title>
    <c:autoTitleDeleted val="0"/>
    <c:plotArea>
      <c:layout/>
      <c:lineChart>
        <c:grouping val="standard"/>
        <c:varyColors val="0"/>
        <c:ser>
          <c:idx val="0"/>
          <c:order val="0"/>
          <c:tx>
            <c:strRef>
              <c:f>EVA!$D$6</c:f>
              <c:strCache>
                <c:ptCount val="1"/>
                <c:pt idx="0">
                  <c:v>Valor Planificado</c:v>
                </c:pt>
              </c:strCache>
            </c:strRef>
          </c:tx>
          <c:cat>
            <c:numRef>
              <c:f>EVA!$E$5:$I$5</c:f>
              <c:numCache>
                <c:formatCode>General</c:formatCode>
                <c:ptCount val="5"/>
                <c:pt idx="0">
                  <c:v>1</c:v>
                </c:pt>
                <c:pt idx="1">
                  <c:v>2</c:v>
                </c:pt>
                <c:pt idx="2">
                  <c:v>3</c:v>
                </c:pt>
                <c:pt idx="3">
                  <c:v>4</c:v>
                </c:pt>
                <c:pt idx="4">
                  <c:v>5</c:v>
                </c:pt>
              </c:numCache>
            </c:numRef>
          </c:cat>
          <c:val>
            <c:numRef>
              <c:f>EVA!$E$6:$I$6</c:f>
              <c:numCache>
                <c:formatCode>#,##0\ "€"</c:formatCode>
                <c:ptCount val="5"/>
                <c:pt idx="0">
                  <c:v>9066.5</c:v>
                </c:pt>
                <c:pt idx="1">
                  <c:v>18367.5</c:v>
                </c:pt>
                <c:pt idx="2">
                  <c:v>30192.5</c:v>
                </c:pt>
                <c:pt idx="3">
                  <c:v>34125</c:v>
                </c:pt>
                <c:pt idx="4">
                  <c:v>48340</c:v>
                </c:pt>
              </c:numCache>
            </c:numRef>
          </c:val>
          <c:smooth val="0"/>
        </c:ser>
        <c:ser>
          <c:idx val="1"/>
          <c:order val="1"/>
          <c:tx>
            <c:strRef>
              <c:f>EVA!$D$8</c:f>
              <c:strCache>
                <c:ptCount val="1"/>
                <c:pt idx="0">
                  <c:v>Coste Actual</c:v>
                </c:pt>
              </c:strCache>
            </c:strRef>
          </c:tx>
          <c:cat>
            <c:numRef>
              <c:f>EVA!$E$5:$I$5</c:f>
              <c:numCache>
                <c:formatCode>General</c:formatCode>
                <c:ptCount val="5"/>
                <c:pt idx="0">
                  <c:v>1</c:v>
                </c:pt>
                <c:pt idx="1">
                  <c:v>2</c:v>
                </c:pt>
                <c:pt idx="2">
                  <c:v>3</c:v>
                </c:pt>
                <c:pt idx="3">
                  <c:v>4</c:v>
                </c:pt>
                <c:pt idx="4">
                  <c:v>5</c:v>
                </c:pt>
              </c:numCache>
            </c:numRef>
          </c:cat>
          <c:val>
            <c:numRef>
              <c:f>EVA!$E$8:$I$8</c:f>
              <c:numCache>
                <c:formatCode>#,##0\ "€"</c:formatCode>
                <c:ptCount val="5"/>
                <c:pt idx="0">
                  <c:v>8900</c:v>
                </c:pt>
                <c:pt idx="1">
                  <c:v>17710</c:v>
                </c:pt>
                <c:pt idx="2">
                  <c:v>28790</c:v>
                </c:pt>
                <c:pt idx="3">
                  <c:v>33286</c:v>
                </c:pt>
                <c:pt idx="4">
                  <c:v>45958</c:v>
                </c:pt>
              </c:numCache>
            </c:numRef>
          </c:val>
          <c:smooth val="0"/>
        </c:ser>
        <c:ser>
          <c:idx val="2"/>
          <c:order val="2"/>
          <c:tx>
            <c:strRef>
              <c:f>EVA!$D$7</c:f>
              <c:strCache>
                <c:ptCount val="1"/>
                <c:pt idx="0">
                  <c:v>Valor Ganado</c:v>
                </c:pt>
              </c:strCache>
            </c:strRef>
          </c:tx>
          <c:cat>
            <c:numRef>
              <c:f>EVA!$E$5:$I$5</c:f>
              <c:numCache>
                <c:formatCode>General</c:formatCode>
                <c:ptCount val="5"/>
                <c:pt idx="0">
                  <c:v>1</c:v>
                </c:pt>
                <c:pt idx="1">
                  <c:v>2</c:v>
                </c:pt>
                <c:pt idx="2">
                  <c:v>3</c:v>
                </c:pt>
                <c:pt idx="3">
                  <c:v>4</c:v>
                </c:pt>
                <c:pt idx="4">
                  <c:v>5</c:v>
                </c:pt>
              </c:numCache>
            </c:numRef>
          </c:cat>
          <c:val>
            <c:numRef>
              <c:f>EVA!$E$7:$I$7</c:f>
              <c:numCache>
                <c:formatCode>#,##0</c:formatCode>
                <c:ptCount val="5"/>
                <c:pt idx="0">
                  <c:v>8773.6</c:v>
                </c:pt>
                <c:pt idx="1">
                  <c:v>16099.25</c:v>
                </c:pt>
                <c:pt idx="2">
                  <c:v>25761.75</c:v>
                </c:pt>
                <c:pt idx="3">
                  <c:v>36449.51</c:v>
                </c:pt>
                <c:pt idx="4">
                  <c:v>48340</c:v>
                </c:pt>
              </c:numCache>
            </c:numRef>
          </c:val>
          <c:smooth val="0"/>
        </c:ser>
        <c:dLbls>
          <c:showLegendKey val="0"/>
          <c:showVal val="0"/>
          <c:showCatName val="0"/>
          <c:showSerName val="0"/>
          <c:showPercent val="0"/>
          <c:showBubbleSize val="0"/>
        </c:dLbls>
        <c:marker val="1"/>
        <c:smooth val="0"/>
        <c:axId val="334272272"/>
        <c:axId val="334274624"/>
      </c:lineChart>
      <c:catAx>
        <c:axId val="334272272"/>
        <c:scaling>
          <c:orientation val="minMax"/>
        </c:scaling>
        <c:delete val="0"/>
        <c:axPos val="b"/>
        <c:numFmt formatCode="General" sourceLinked="1"/>
        <c:majorTickMark val="none"/>
        <c:minorTickMark val="none"/>
        <c:tickLblPos val="nextTo"/>
        <c:crossAx val="334274624"/>
        <c:crosses val="autoZero"/>
        <c:auto val="1"/>
        <c:lblAlgn val="ctr"/>
        <c:lblOffset val="100"/>
        <c:noMultiLvlLbl val="0"/>
      </c:catAx>
      <c:valAx>
        <c:axId val="334274624"/>
        <c:scaling>
          <c:orientation val="minMax"/>
        </c:scaling>
        <c:delete val="0"/>
        <c:axPos val="l"/>
        <c:majorGridlines/>
        <c:numFmt formatCode="#,##0\ &quot;€&quot;" sourceLinked="1"/>
        <c:majorTickMark val="none"/>
        <c:minorTickMark val="none"/>
        <c:tickLblPos val="nextTo"/>
        <c:crossAx val="334272272"/>
        <c:crosses val="autoZero"/>
        <c:crossBetween val="between"/>
      </c:valAx>
    </c:plotArea>
    <c:legend>
      <c:legendPos val="b"/>
      <c:layout/>
      <c:overlay val="0"/>
    </c:legend>
    <c:plotVisOnly val="1"/>
    <c:dispBlanksAs val="gap"/>
    <c:showDLblsOverMax val="0"/>
  </c:chart>
  <c:printSettings>
    <c:headerFooter/>
    <c:pageMargins b="0.75000000000000155" l="0.70000000000000062" r="0.70000000000000062" t="0.7500000000000015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1988640127410978"/>
          <c:y val="0.20782336236127136"/>
          <c:w val="0.65597098017659949"/>
          <c:h val="0.76081763728195839"/>
        </c:manualLayout>
      </c:layout>
      <c:doughnutChart>
        <c:varyColors val="1"/>
        <c:ser>
          <c:idx val="0"/>
          <c:order val="0"/>
          <c:tx>
            <c:strRef>
              <c:f>'SPEED+ESCENARIOS MES1'!$C$7</c:f>
              <c:strCache>
                <c:ptCount val="1"/>
                <c:pt idx="0">
                  <c:v>Velocímetro</c:v>
                </c:pt>
              </c:strCache>
            </c:strRef>
          </c:tx>
          <c:dPt>
            <c:idx val="2"/>
            <c:bubble3D val="0"/>
            <c:spPr>
              <a:solidFill>
                <a:srgbClr val="FFC000"/>
              </a:solidFill>
            </c:spPr>
          </c:dPt>
          <c:dPt>
            <c:idx val="3"/>
            <c:bubble3D val="0"/>
            <c:spPr>
              <a:solidFill>
                <a:srgbClr val="009900"/>
              </a:solidFill>
            </c:spPr>
          </c:dPt>
          <c:dPt>
            <c:idx val="4"/>
            <c:bubble3D val="0"/>
            <c:spPr>
              <a:solidFill>
                <a:schemeClr val="accent6">
                  <a:lumMod val="75000"/>
                </a:schemeClr>
              </a:solidFill>
            </c:spPr>
          </c:dPt>
          <c:dPt>
            <c:idx val="5"/>
            <c:bubble3D val="0"/>
            <c:spPr>
              <a:noFill/>
              <a:effectLst/>
            </c:spPr>
          </c:dPt>
          <c:val>
            <c:numRef>
              <c:f>'SPEED+ESCENARIOS MES1'!$D$9:$D$14</c:f>
              <c:numCache>
                <c:formatCode>General</c:formatCode>
                <c:ptCount val="6"/>
                <c:pt idx="0">
                  <c:v>0</c:v>
                </c:pt>
                <c:pt idx="1">
                  <c:v>50</c:v>
                </c:pt>
                <c:pt idx="2">
                  <c:v>35</c:v>
                </c:pt>
                <c:pt idx="3">
                  <c:v>55</c:v>
                </c:pt>
                <c:pt idx="4">
                  <c:v>8</c:v>
                </c:pt>
                <c:pt idx="5">
                  <c:v>148</c:v>
                </c:pt>
              </c:numCache>
            </c:numRef>
          </c:val>
        </c:ser>
        <c:dLbls>
          <c:showLegendKey val="0"/>
          <c:showVal val="0"/>
          <c:showCatName val="0"/>
          <c:showSerName val="0"/>
          <c:showPercent val="0"/>
          <c:showBubbleSize val="0"/>
          <c:showLeaderLines val="1"/>
        </c:dLbls>
        <c:firstSliceAng val="270"/>
        <c:holeSize val="60"/>
      </c:doughnutChart>
      <c:pieChart>
        <c:varyColors val="1"/>
        <c:ser>
          <c:idx val="1"/>
          <c:order val="1"/>
          <c:tx>
            <c:strRef>
              <c:f>'SPEED+ESCENARIOS MES1'!$E$7</c:f>
              <c:strCache>
                <c:ptCount val="1"/>
                <c:pt idx="0">
                  <c:v>Tendencias</c:v>
                </c:pt>
              </c:strCache>
            </c:strRef>
          </c:tx>
          <c:dPt>
            <c:idx val="0"/>
            <c:bubble3D val="0"/>
            <c:spPr>
              <a:noFill/>
              <a:effectLst/>
            </c:spPr>
          </c:dPt>
          <c:dPt>
            <c:idx val="1"/>
            <c:bubble3D val="0"/>
            <c:spPr>
              <a:solidFill>
                <a:schemeClr val="tx2">
                  <a:lumMod val="75000"/>
                </a:schemeClr>
              </a:solidFill>
            </c:spPr>
          </c:dPt>
          <c:dPt>
            <c:idx val="2"/>
            <c:bubble3D val="0"/>
            <c:spPr>
              <a:noFill/>
            </c:spPr>
          </c:dPt>
          <c:dPt>
            <c:idx val="3"/>
            <c:bubble3D val="0"/>
            <c:spPr>
              <a:solidFill>
                <a:srgbClr val="FE300E"/>
              </a:solidFill>
            </c:spPr>
          </c:dPt>
          <c:dPt>
            <c:idx val="4"/>
            <c:bubble3D val="0"/>
            <c:spPr>
              <a:noFill/>
              <a:effectLst/>
            </c:spPr>
          </c:dPt>
          <c:dLbls>
            <c:dLbl>
              <c:idx val="1"/>
              <c:layout>
                <c:manualLayout>
                  <c:x val="-8.4740985039075983E-2"/>
                  <c:y val="-3.7642733636485869E-2"/>
                </c:manualLayout>
              </c:layout>
              <c:tx>
                <c:strRef>
                  <c:f>'SPEED+ESCENARIOS MES1'!$G$10</c:f>
                  <c:strCache>
                    <c:ptCount val="1"/>
                    <c:pt idx="0">
                      <c:v>SPI: 1</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{078761EF-3DCC-4C8A-AEB0-BC34BCC37F23}</c15:txfldGUID>
                      <c15:f>'SPEED+ESCENARIOS MES1'!$G$10</c15:f>
                      <c15:dlblFieldTableCache>
                        <c:ptCount val="1"/>
                        <c:pt idx="0">
                          <c:v>SPI: 1</c:v>
                        </c:pt>
                      </c15:dlblFieldTableCache>
                    </c15:dlblFTEntry>
                  </c15:dlblFieldTable>
                  <c15:showDataLabelsRange val="0"/>
                </c:ext>
              </c:extLst>
            </c:dLbl>
            <c:dLbl>
              <c:idx val="3"/>
              <c:layout>
                <c:manualLayout>
                  <c:x val="3.7582538776488164E-2"/>
                  <c:y val="3.4293261864858052E-2"/>
                </c:manualLayout>
              </c:layout>
              <c:tx>
                <c:strRef>
                  <c:f>'SPEED+ESCENARIOS MES1'!$G$12</c:f>
                  <c:strCache>
                    <c:ptCount val="1"/>
                    <c:pt idx="0">
                      <c:v>CPI: 1,05</c:v>
                    </c:pt>
                  </c:strCache>
                </c:strRef>
              </c:tx>
              <c:spPr/>
              <c:txPr>
                <a:bodyPr/>
                <a:lstStyle/>
                <a:p>
                  <a:pPr>
                    <a:defRPr>
                      <a:solidFill>
                        <a:srgbClr val="FF0000"/>
                      </a:solidFill>
                    </a:defRPr>
                  </a:pPr>
                  <a:endParaRPr lang="es-ES"/>
                </a:p>
              </c:txPr>
              <c:showLegendKey val="0"/>
              <c:showVal val="1"/>
              <c:showCatName val="0"/>
              <c:showSerName val="0"/>
              <c:showPercent val="0"/>
              <c:showBubbleSize val="0"/>
              <c:extLst>
                <c:ext xmlns:c15="http://schemas.microsoft.com/office/drawing/2012/chart" uri="{CE6537A1-D6FC-4f65-9D91-7224C49458BB}">
                  <c15:layout/>
                  <c15:dlblFieldTable>
                    <c15:dlblFTEntry>
                      <c15:txfldGUID>{95EA4C51-2B7B-4516-9141-11525D492295}</c15:txfldGUID>
                      <c15:f>'SPEED+ESCENARIOS MES1'!$G$12</c15:f>
                      <c15:dlblFieldTableCache>
                        <c:ptCount val="1"/>
                        <c:pt idx="0">
                          <c:v>CPI: 1,05</c:v>
                        </c:pt>
                      </c15:dlblFieldTableCache>
                    </c15:dlblFTEntry>
                  </c15:dlblFieldTable>
                  <c15:showDataLabelsRange val="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val>
            <c:numRef>
              <c:f>'SPEED+ESCENARIOS MES1'!$F$9:$F$13</c:f>
              <c:numCache>
                <c:formatCode>General</c:formatCode>
                <c:ptCount val="5"/>
                <c:pt idx="0" formatCode="#,##0.00">
                  <c:v>100</c:v>
                </c:pt>
                <c:pt idx="1">
                  <c:v>1</c:v>
                </c:pt>
                <c:pt idx="2" formatCode="#,##0.00">
                  <c:v>4</c:v>
                </c:pt>
                <c:pt idx="3">
                  <c:v>1</c:v>
                </c:pt>
                <c:pt idx="4" formatCode="#,##0.00">
                  <c:v>190</c:v>
                </c:pt>
              </c:numCache>
            </c:numRef>
          </c:val>
        </c:ser>
        <c:dLbls>
          <c:showLegendKey val="0"/>
          <c:showVal val="0"/>
          <c:showCatName val="0"/>
          <c:showSerName val="0"/>
          <c:showPercent val="0"/>
          <c:showBubbleSize val="0"/>
          <c:showLeaderLines val="1"/>
        </c:dLbls>
        <c:firstSliceAng val="270"/>
      </c:pieChart>
    </c:plotArea>
    <c:plotVisOnly val="1"/>
    <c:dispBlanksAs val="gap"/>
    <c:showDLblsOverMax val="0"/>
  </c:chart>
  <c:spPr>
    <a:ln>
      <a:noFill/>
    </a:ln>
  </c:sp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752475</xdr:colOff>
      <xdr:row>22</xdr:row>
      <xdr:rowOff>19051</xdr:rowOff>
    </xdr:from>
    <xdr:to>
      <xdr:col>18</xdr:col>
      <xdr:colOff>285750</xdr:colOff>
      <xdr:row>52</xdr:row>
      <xdr:rowOff>54429</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xdr:colOff>
      <xdr:row>5</xdr:row>
      <xdr:rowOff>0</xdr:rowOff>
    </xdr:from>
    <xdr:to>
      <xdr:col>12</xdr:col>
      <xdr:colOff>563725</xdr:colOff>
      <xdr:row>17</xdr:row>
      <xdr:rowOff>114300</xdr:rowOff>
    </xdr:to>
    <xdr:graphicFrame macro="">
      <xdr:nvGraphicFramePr>
        <xdr:cNvPr id="2" name="Velocímetr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cuentra.tracasa.es/DOCUME~1/CLARA/CONFIG~1/Temp/Resultados%2099/RTDOY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cuentra.tracasa.es/Documents%20and%20Settings/elecea/Configuraci&#243;n%20local/Archivos%20temporales%20de%20Internet/Content.Outlook/1S9EO404/Oferta%20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s"/>
      <sheetName val="Proyectos"/>
      <sheetName val="Estimaciones"/>
      <sheetName val="Alava"/>
      <sheetName val="Internos"/>
      <sheetName val="Mantenimiento RT"/>
      <sheetName val="C.P."/>
      <sheetName val="Manten. y Ponencias"/>
      <sheetName val="gráficos"/>
    </sheetNames>
    <sheetDataSet>
      <sheetData sheetId="0">
        <row r="1">
          <cell r="A1" t="str">
            <v>codigo</v>
          </cell>
          <cell r="B1" t="str">
            <v>des_codigo</v>
          </cell>
          <cell r="C1" t="str">
            <v>SumaDepesetas_año</v>
          </cell>
          <cell r="D1" t="str">
            <v>SumaDeSumaDeImporte</v>
          </cell>
          <cell r="E1" t="str">
            <v>SumaDeFacturado</v>
          </cell>
          <cell r="F1" t="str">
            <v>Costos no devengados</v>
          </cell>
          <cell r="G1" t="str">
            <v>Existencias</v>
          </cell>
          <cell r="H1" t="str">
            <v>Cobros Anticipados</v>
          </cell>
        </row>
        <row r="3">
          <cell r="A3">
            <v>15</v>
          </cell>
          <cell r="B3" t="str">
            <v>ABAIGAR - MANTENIMIENTO DE URBANA</v>
          </cell>
          <cell r="C3">
            <v>1954.0734262278879</v>
          </cell>
        </row>
        <row r="4">
          <cell r="A4">
            <v>16</v>
          </cell>
          <cell r="B4" t="str">
            <v>ABAIGAR - MANTENIMIENTO DE RUSTICA</v>
          </cell>
          <cell r="C4">
            <v>4957.8916624040912</v>
          </cell>
        </row>
        <row r="5">
          <cell r="A5">
            <v>25</v>
          </cell>
          <cell r="B5" t="str">
            <v>ABARZUZA - MANTENIMIENTO DE URBANA</v>
          </cell>
          <cell r="C5">
            <v>2399.4191656670669</v>
          </cell>
        </row>
        <row r="6">
          <cell r="A6">
            <v>26</v>
          </cell>
          <cell r="B6" t="str">
            <v>ABARZUZA - MANTENIMIENTO DE RUSTICA</v>
          </cell>
          <cell r="C6">
            <v>11809.676662668267</v>
          </cell>
        </row>
        <row r="7">
          <cell r="A7">
            <v>35</v>
          </cell>
          <cell r="B7" t="str">
            <v>ABAURREA ALTA - MANTENIMIENTO DE URBANA</v>
          </cell>
          <cell r="C7">
            <v>1062.995134108711</v>
          </cell>
        </row>
        <row r="8">
          <cell r="A8">
            <v>45</v>
          </cell>
          <cell r="B8" t="str">
            <v>ABAURREA BAJA - MANTENIMIENTO DE URBANA</v>
          </cell>
          <cell r="C8">
            <v>3188.9854023261332</v>
          </cell>
        </row>
        <row r="9">
          <cell r="A9">
            <v>46</v>
          </cell>
          <cell r="B9" t="str">
            <v>ABAURREA BAJA - MANTENIMIENTO DE RUSTICA</v>
          </cell>
          <cell r="C9">
            <v>1180.495134108711</v>
          </cell>
        </row>
        <row r="10">
          <cell r="A10">
            <v>55</v>
          </cell>
          <cell r="B10" t="str">
            <v>ABERIN - MANTENIMIENTO DE URBANA</v>
          </cell>
          <cell r="C10">
            <v>50770.063439864549</v>
          </cell>
        </row>
        <row r="11">
          <cell r="A11">
            <v>56</v>
          </cell>
          <cell r="B11" t="str">
            <v>ABERIN - MANTENIMIENTO DE RUSTICA</v>
          </cell>
          <cell r="C11">
            <v>10857.378911056066</v>
          </cell>
        </row>
        <row r="12">
          <cell r="A12">
            <v>65</v>
          </cell>
          <cell r="B12" t="str">
            <v>ABLITAS - MANTENIMIENTO DE URBANA</v>
          </cell>
          <cell r="C12">
            <v>124875.89409255682</v>
          </cell>
        </row>
        <row r="13">
          <cell r="A13">
            <v>66</v>
          </cell>
          <cell r="B13" t="str">
            <v>ABLITAS - MANTENIMIENTO DE RUSTICA</v>
          </cell>
          <cell r="C13">
            <v>1199.7095828335334</v>
          </cell>
        </row>
        <row r="14">
          <cell r="A14">
            <v>76</v>
          </cell>
          <cell r="B14" t="str">
            <v>ADIOS - MANTENIMIENTO DE RUSTICA</v>
          </cell>
          <cell r="C14">
            <v>1236.0367131139442</v>
          </cell>
        </row>
        <row r="15">
          <cell r="A15">
            <v>85</v>
          </cell>
          <cell r="B15" t="str">
            <v>AGUILAR DE CODES - MANTENIMIENTO URBANA</v>
          </cell>
          <cell r="C15">
            <v>3739.1687468030696</v>
          </cell>
        </row>
        <row r="16">
          <cell r="A16">
            <v>86</v>
          </cell>
          <cell r="B16" t="str">
            <v>AGUILAR DE CODES - MANTENIMIENTO RUSTICA</v>
          </cell>
          <cell r="C16">
            <v>1259.995134108711</v>
          </cell>
        </row>
        <row r="17">
          <cell r="A17">
            <v>95</v>
          </cell>
          <cell r="B17" t="str">
            <v>AIBAR - MANTENIMIENTO URBANA</v>
          </cell>
          <cell r="C17">
            <v>2362.4191656670669</v>
          </cell>
        </row>
        <row r="18">
          <cell r="A18">
            <v>96</v>
          </cell>
          <cell r="B18" t="str">
            <v>AIBAR - MANTENIMIENTO DE RUSTICA</v>
          </cell>
          <cell r="C18">
            <v>3431.796341828911</v>
          </cell>
        </row>
        <row r="19">
          <cell r="A19">
            <v>105</v>
          </cell>
          <cell r="B19" t="str">
            <v>ALSASUA - MANTENIMIENTO DE URBANA</v>
          </cell>
          <cell r="C19">
            <v>96731.053537734639</v>
          </cell>
        </row>
        <row r="20">
          <cell r="A20">
            <v>106</v>
          </cell>
          <cell r="B20" t="str">
            <v>ALSASUA - MANTENIMIENTO DE RUSTICA</v>
          </cell>
          <cell r="C20">
            <v>56572.026034820054</v>
          </cell>
        </row>
        <row r="21">
          <cell r="A21">
            <v>115</v>
          </cell>
          <cell r="B21" t="str">
            <v>ALLIN - MANTENIMIENTO DE URBANA</v>
          </cell>
          <cell r="C21">
            <v>65206.326063719622</v>
          </cell>
        </row>
        <row r="22">
          <cell r="A22">
            <v>116</v>
          </cell>
          <cell r="B22" t="str">
            <v>ALLIN - MANTENIMIENTO DE RUSTICA</v>
          </cell>
          <cell r="C22">
            <v>18501.554859828957</v>
          </cell>
        </row>
        <row r="23">
          <cell r="A23">
            <v>125</v>
          </cell>
          <cell r="B23" t="str">
            <v>ALLO - MANTENIMIENTO DE URBANA</v>
          </cell>
          <cell r="C23">
            <v>58402.956478362576</v>
          </cell>
        </row>
        <row r="24">
          <cell r="A24">
            <v>135</v>
          </cell>
          <cell r="B24" t="str">
            <v>AMESCOA BAJA - MANTENIMIENTO DE URBANA</v>
          </cell>
          <cell r="C24">
            <v>16543.030143434669</v>
          </cell>
        </row>
        <row r="25">
          <cell r="A25">
            <v>136</v>
          </cell>
          <cell r="B25" t="str">
            <v>AMESCOA BAJA - MANTENIMIENTO DE RUSTICA</v>
          </cell>
          <cell r="C25">
            <v>5244.8970886705556</v>
          </cell>
        </row>
        <row r="26">
          <cell r="A26">
            <v>145</v>
          </cell>
          <cell r="B26" t="str">
            <v>ANCIN - MANTENIMIENTO DE URBANA</v>
          </cell>
          <cell r="C26">
            <v>45678.948096925051</v>
          </cell>
        </row>
        <row r="27">
          <cell r="A27">
            <v>146</v>
          </cell>
          <cell r="B27" t="str">
            <v>ANCIN - MANTENIMIENTO DE RUSTICA</v>
          </cell>
          <cell r="C27">
            <v>5276.0192574299344</v>
          </cell>
        </row>
        <row r="28">
          <cell r="A28">
            <v>155</v>
          </cell>
          <cell r="B28" t="str">
            <v>ANDOSILLA - MANTENIMIENTO DE URBANA</v>
          </cell>
          <cell r="C28">
            <v>172450.54653778786</v>
          </cell>
        </row>
        <row r="29">
          <cell r="A29">
            <v>156</v>
          </cell>
          <cell r="B29" t="str">
            <v>ANDOSILLA - MANTENIMIENTO DE RUSTICA</v>
          </cell>
          <cell r="C29">
            <v>26633.69301387584</v>
          </cell>
        </row>
        <row r="30">
          <cell r="A30">
            <v>165</v>
          </cell>
          <cell r="B30" t="str">
            <v>ANSOAIN - MANTENIMIENTO DE URBANA</v>
          </cell>
          <cell r="C30">
            <v>137559.15211515134</v>
          </cell>
        </row>
        <row r="31">
          <cell r="A31">
            <v>175</v>
          </cell>
          <cell r="B31" t="str">
            <v>ANUE - MANTENIMIENTO URBANA</v>
          </cell>
          <cell r="C31">
            <v>22551.12412293705</v>
          </cell>
        </row>
        <row r="32">
          <cell r="A32">
            <v>176</v>
          </cell>
          <cell r="B32" t="str">
            <v>ANUE - MANTENIMIENTO RUSTICA</v>
          </cell>
          <cell r="C32">
            <v>40951.345081661799</v>
          </cell>
        </row>
        <row r="33">
          <cell r="A33">
            <v>185</v>
          </cell>
          <cell r="B33" t="str">
            <v>AÑORBE - MANTENIMIENTO DE URBANA</v>
          </cell>
          <cell r="C33">
            <v>1227.2095828335334</v>
          </cell>
        </row>
        <row r="34">
          <cell r="A34">
            <v>186</v>
          </cell>
          <cell r="B34" t="str">
            <v>AÑORBE - MANTENIMIENTO DE RUSTICA</v>
          </cell>
          <cell r="C34">
            <v>5431.980536434844</v>
          </cell>
        </row>
        <row r="35">
          <cell r="A35">
            <v>195</v>
          </cell>
          <cell r="B35" t="str">
            <v>AOIZ - MANTENIMIENTO DE URBANA</v>
          </cell>
          <cell r="C35">
            <v>2920.8236624426672</v>
          </cell>
        </row>
        <row r="36">
          <cell r="A36">
            <v>196</v>
          </cell>
          <cell r="B36" t="str">
            <v>AOIZ - MANTENIMIENTO RUSTICA</v>
          </cell>
          <cell r="C36">
            <v>7445.1835655697205</v>
          </cell>
        </row>
        <row r="37">
          <cell r="A37">
            <v>205</v>
          </cell>
          <cell r="B37" t="str">
            <v>ARAITZ - MANTENIMIENTO DE URBANA</v>
          </cell>
          <cell r="C37">
            <v>70548.112607482573</v>
          </cell>
        </row>
        <row r="38">
          <cell r="A38">
            <v>206</v>
          </cell>
          <cell r="B38" t="str">
            <v>ARAITZ - MANTENIMIENTO DE RUSTICA</v>
          </cell>
          <cell r="C38">
            <v>8206.0539626627342</v>
          </cell>
        </row>
        <row r="39">
          <cell r="A39">
            <v>226</v>
          </cell>
          <cell r="B39" t="str">
            <v>ARANTZA - MANTENIMIENTO DE RUSTICA</v>
          </cell>
          <cell r="C39">
            <v>9047.4709873280026</v>
          </cell>
        </row>
        <row r="40">
          <cell r="A40">
            <v>235</v>
          </cell>
          <cell r="B40" t="str">
            <v>ARANGUREN - MANTENIMIENTO DE URBANA</v>
          </cell>
          <cell r="C40">
            <v>229678.26332681839</v>
          </cell>
        </row>
        <row r="41">
          <cell r="A41">
            <v>236</v>
          </cell>
          <cell r="B41" t="str">
            <v>ARANGUREN - MANTENIMIENTO DE RUSTICA</v>
          </cell>
          <cell r="C41">
            <v>52159.341661261155</v>
          </cell>
        </row>
        <row r="42">
          <cell r="A42">
            <v>255</v>
          </cell>
          <cell r="B42" t="str">
            <v>ARAKIL - MANTENIMIENTO URBANA</v>
          </cell>
          <cell r="C42">
            <v>6474.242173030957</v>
          </cell>
        </row>
        <row r="43">
          <cell r="A43">
            <v>266</v>
          </cell>
          <cell r="B43" t="str">
            <v>ARAS - MANTENIMIENTO DE RUSTICA</v>
          </cell>
          <cell r="C43">
            <v>3007.8236624426672</v>
          </cell>
        </row>
        <row r="44">
          <cell r="A44">
            <v>275</v>
          </cell>
          <cell r="B44" t="str">
            <v>ARBIZU - MANTENIMIENTO DE URBANA</v>
          </cell>
          <cell r="C44">
            <v>37276.826934851881</v>
          </cell>
        </row>
        <row r="45">
          <cell r="A45">
            <v>276</v>
          </cell>
          <cell r="B45" t="str">
            <v>ARBIZU - MANTENIMIENTO DE RUSTICA</v>
          </cell>
          <cell r="C45">
            <v>18174.13939484868</v>
          </cell>
        </row>
        <row r="46">
          <cell r="A46">
            <v>285</v>
          </cell>
          <cell r="B46" t="str">
            <v>ARCE - MANTENIMIENTO DE URBANA</v>
          </cell>
          <cell r="C46">
            <v>24827.001130762666</v>
          </cell>
        </row>
        <row r="47">
          <cell r="A47">
            <v>295</v>
          </cell>
          <cell r="B47" t="str">
            <v>ARCOS LOS - MANTENIMIENTO DE URBANA</v>
          </cell>
          <cell r="C47">
            <v>5317.1468524557768</v>
          </cell>
        </row>
        <row r="48">
          <cell r="A48">
            <v>296</v>
          </cell>
          <cell r="B48" t="str">
            <v>ARCOS LOS - MANTENIMIENTO DE RUSTICA</v>
          </cell>
          <cell r="C48">
            <v>8250.6880042330031</v>
          </cell>
        </row>
        <row r="49">
          <cell r="A49">
            <v>305</v>
          </cell>
          <cell r="B49" t="str">
            <v>ARELLANO - MANTENIMIENTO DE URBANA</v>
          </cell>
          <cell r="C49">
            <v>17400.288951086233</v>
          </cell>
        </row>
        <row r="50">
          <cell r="A50">
            <v>306</v>
          </cell>
          <cell r="B50" t="str">
            <v>ARELLANO - MANTENIMIENTO DE RUSTICA</v>
          </cell>
          <cell r="C50">
            <v>15680.613263646313</v>
          </cell>
        </row>
        <row r="51">
          <cell r="A51">
            <v>315</v>
          </cell>
          <cell r="B51" t="str">
            <v>ARESO - MANTENIMIENTO DE URBANA</v>
          </cell>
          <cell r="C51">
            <v>5928.6473248853345</v>
          </cell>
        </row>
        <row r="52">
          <cell r="A52">
            <v>316</v>
          </cell>
          <cell r="B52" t="str">
            <v>ARESO - MANTENIMIENTO DE RUSTICA</v>
          </cell>
          <cell r="C52">
            <v>44027.594361347481</v>
          </cell>
        </row>
        <row r="53">
          <cell r="A53">
            <v>325</v>
          </cell>
          <cell r="B53" t="str">
            <v>ARGUEDAS - MANTENIMIENTO DE URBANA</v>
          </cell>
          <cell r="C53">
            <v>47796.62525369972</v>
          </cell>
        </row>
        <row r="54">
          <cell r="A54">
            <v>326</v>
          </cell>
          <cell r="B54" t="str">
            <v>ARGUEDAS - MANTENIMIENTO DE RUSTICA</v>
          </cell>
          <cell r="C54">
            <v>16466.812962341486</v>
          </cell>
        </row>
        <row r="55">
          <cell r="A55">
            <v>335</v>
          </cell>
          <cell r="B55" t="str">
            <v>ARIA - MANTENIMIENTO DE URBANA</v>
          </cell>
          <cell r="C55">
            <v>1227.2095828335334</v>
          </cell>
        </row>
        <row r="56">
          <cell r="A56">
            <v>356</v>
          </cell>
          <cell r="B56" t="str">
            <v>ARMAÑANZAS - MANTENIMIENTO DE RUSTICA</v>
          </cell>
          <cell r="C56">
            <v>1429.495134108711</v>
          </cell>
        </row>
        <row r="57">
          <cell r="A57">
            <v>365</v>
          </cell>
          <cell r="B57" t="str">
            <v>ARRONIZ - MANTENIMIENTO DE URBANA</v>
          </cell>
          <cell r="C57">
            <v>68992.411942392733</v>
          </cell>
        </row>
        <row r="58">
          <cell r="A58">
            <v>366</v>
          </cell>
          <cell r="B58" t="str">
            <v>ARRONIZ - MANTENIMIENTO DE RUSTICA</v>
          </cell>
          <cell r="C58">
            <v>15885.340572709065</v>
          </cell>
        </row>
        <row r="59">
          <cell r="A59">
            <v>385</v>
          </cell>
          <cell r="B59" t="str">
            <v>ARTAJONA - MANTENIMIENTO DE URBANA</v>
          </cell>
          <cell r="C59">
            <v>86368.34357299254</v>
          </cell>
        </row>
        <row r="60">
          <cell r="A60">
            <v>386</v>
          </cell>
          <cell r="B60" t="str">
            <v>ARTAJONA - MANTENIMIENTO DE RUSTICA</v>
          </cell>
          <cell r="C60">
            <v>65073.818503282986</v>
          </cell>
          <cell r="D60">
            <v>992</v>
          </cell>
        </row>
        <row r="61">
          <cell r="A61">
            <v>396</v>
          </cell>
          <cell r="B61" t="str">
            <v>ARTAZU - MANTENIMIENTO DE RUSTICA</v>
          </cell>
          <cell r="C61">
            <v>2422.4191656670669</v>
          </cell>
        </row>
        <row r="62">
          <cell r="A62">
            <v>405</v>
          </cell>
          <cell r="B62" t="str">
            <v>ATEZ - MANTENIMIENTO DE URBANA</v>
          </cell>
          <cell r="C62">
            <v>158191.11215396744</v>
          </cell>
        </row>
        <row r="63">
          <cell r="A63">
            <v>406</v>
          </cell>
          <cell r="B63" t="str">
            <v>ATEZ - MANTENIMIENTO DE RUSTICA</v>
          </cell>
          <cell r="C63">
            <v>2399.4191656670669</v>
          </cell>
        </row>
        <row r="64">
          <cell r="A64">
            <v>415</v>
          </cell>
          <cell r="B64" t="str">
            <v>AYEGUI - MANTENIMIENTO URBANA</v>
          </cell>
          <cell r="C64">
            <v>82759.020852951493</v>
          </cell>
        </row>
        <row r="65">
          <cell r="A65">
            <v>416</v>
          </cell>
          <cell r="B65" t="str">
            <v>AYEGUI - MANTENIMIENTO DE RUSTICA</v>
          </cell>
          <cell r="C65">
            <v>4197.4852574492215</v>
          </cell>
        </row>
        <row r="66">
          <cell r="A66">
            <v>425</v>
          </cell>
          <cell r="B66" t="str">
            <v>AZAGRA - MANTENIMIENTO DE URBANA</v>
          </cell>
          <cell r="C66">
            <v>67466.051439231815</v>
          </cell>
        </row>
        <row r="67">
          <cell r="A67">
            <v>426</v>
          </cell>
          <cell r="B67" t="str">
            <v>AZAGRA - MANTENIMIENTO DE RUSTICA</v>
          </cell>
          <cell r="C67">
            <v>60280.528548599155</v>
          </cell>
        </row>
        <row r="68">
          <cell r="A68">
            <v>445</v>
          </cell>
          <cell r="B68" t="str">
            <v>BACAICOA - MANTENIMIENTO DE URBANA</v>
          </cell>
          <cell r="C68">
            <v>12302.080654240275</v>
          </cell>
        </row>
        <row r="69">
          <cell r="A69">
            <v>455</v>
          </cell>
          <cell r="B69" t="str">
            <v>BARASOAIN - MANTENIMIENTO DE URBANA</v>
          </cell>
          <cell r="C69">
            <v>32608.045071889002</v>
          </cell>
        </row>
        <row r="70">
          <cell r="A70">
            <v>466</v>
          </cell>
          <cell r="B70" t="str">
            <v>BARBARIN - MANTENIMIENTO DE RUSTICA</v>
          </cell>
          <cell r="C70">
            <v>69818.519647006455</v>
          </cell>
        </row>
        <row r="71">
          <cell r="A71">
            <v>475</v>
          </cell>
          <cell r="B71" t="str">
            <v>BARGOTA - MANTENIMIENTO DE URBANA</v>
          </cell>
          <cell r="C71">
            <v>12772.450346081203</v>
          </cell>
        </row>
        <row r="72">
          <cell r="A72">
            <v>476</v>
          </cell>
          <cell r="B72" t="str">
            <v>BARGOTA - MANTENIMIENTO DE RUSTICA</v>
          </cell>
          <cell r="C72">
            <v>4985.4360994194685</v>
          </cell>
        </row>
        <row r="73">
          <cell r="A73">
            <v>485</v>
          </cell>
          <cell r="B73" t="str">
            <v>BARILLAS - MANTENIMIENTO DE URBANA</v>
          </cell>
          <cell r="C73">
            <v>35993.296075714818</v>
          </cell>
        </row>
        <row r="74">
          <cell r="A74">
            <v>486</v>
          </cell>
          <cell r="B74" t="str">
            <v>BARILLAS - MANTENIMIENTO DE RUSTICA</v>
          </cell>
          <cell r="C74">
            <v>3007.8236624426672</v>
          </cell>
        </row>
        <row r="75">
          <cell r="A75">
            <v>495</v>
          </cell>
          <cell r="B75" t="str">
            <v>BASABURUA MAYOR - MANTENIMIENTO URBANA</v>
          </cell>
          <cell r="C75">
            <v>1180.495134108711</v>
          </cell>
        </row>
        <row r="76">
          <cell r="A76">
            <v>496</v>
          </cell>
          <cell r="B76" t="str">
            <v>BASABURUA MAYOR - MANTENIMIENTO RUSTICA</v>
          </cell>
          <cell r="C76">
            <v>66635.765857710488</v>
          </cell>
        </row>
        <row r="77">
          <cell r="A77">
            <v>505</v>
          </cell>
          <cell r="B77" t="str">
            <v>BAZTAN - MANTENIMIENTO DE URBANA</v>
          </cell>
          <cell r="C77">
            <v>116406.5225004094</v>
          </cell>
        </row>
        <row r="78">
          <cell r="A78">
            <v>506</v>
          </cell>
          <cell r="B78" t="str">
            <v>BAZTAN - MANTENIMIENTO DE RUSTICA</v>
          </cell>
          <cell r="C78">
            <v>120172.54453773847</v>
          </cell>
        </row>
        <row r="79">
          <cell r="A79">
            <v>515</v>
          </cell>
          <cell r="B79" t="str">
            <v>BEIRE - MANTENIMIENTO DE URBANA</v>
          </cell>
          <cell r="C79">
            <v>2920.8236624426672</v>
          </cell>
        </row>
        <row r="80">
          <cell r="A80">
            <v>525</v>
          </cell>
          <cell r="B80" t="str">
            <v>BELASCOAIN - MANTENIMIENTO DE URBANA</v>
          </cell>
          <cell r="C80">
            <v>44612.801113703455</v>
          </cell>
        </row>
        <row r="81">
          <cell r="A81">
            <v>526</v>
          </cell>
          <cell r="B81" t="str">
            <v>BELASCOAIN - MANTENIMIENTO DE RUSTICA</v>
          </cell>
          <cell r="C81">
            <v>9852.3309232290885</v>
          </cell>
        </row>
        <row r="82">
          <cell r="A82">
            <v>535</v>
          </cell>
          <cell r="B82" t="str">
            <v>BERBINZANA - MANTENIMIENTO DE URBANA</v>
          </cell>
          <cell r="C82">
            <v>54715.048774955874</v>
          </cell>
        </row>
        <row r="83">
          <cell r="A83">
            <v>536</v>
          </cell>
          <cell r="B83" t="str">
            <v>BERBINZANA - MANTENIMIENTO DE RUSTICA</v>
          </cell>
          <cell r="C83">
            <v>18865.271063262477</v>
          </cell>
        </row>
        <row r="84">
          <cell r="A84">
            <v>546</v>
          </cell>
          <cell r="B84" t="str">
            <v>BERTIZARANA - MANTENIMIENTO DE RUSTICA</v>
          </cell>
          <cell r="C84">
            <v>8032.1048462225372</v>
          </cell>
        </row>
        <row r="85">
          <cell r="A85">
            <v>555</v>
          </cell>
          <cell r="B85" t="str">
            <v>BETELU - MANTENIMIENTO DE URBANA</v>
          </cell>
          <cell r="C85">
            <v>9996.4997938647793</v>
          </cell>
        </row>
        <row r="86">
          <cell r="A86">
            <v>556</v>
          </cell>
          <cell r="B86" t="str">
            <v>BETELU - MANTENIMIENTO DE RUSTICA</v>
          </cell>
          <cell r="C86">
            <v>25362.626012655281</v>
          </cell>
        </row>
        <row r="87">
          <cell r="A87">
            <v>565</v>
          </cell>
          <cell r="B87" t="str">
            <v>BIURRUN OLCOZ - MANTENIMIENTO DE URBANA</v>
          </cell>
          <cell r="C87">
            <v>11780.000325110934</v>
          </cell>
        </row>
        <row r="88">
          <cell r="A88">
            <v>566</v>
          </cell>
          <cell r="B88" t="str">
            <v>BIURRUN OLCOZ - MANTENIMIENTO DE RUSTICA</v>
          </cell>
          <cell r="C88">
            <v>5128.8817465424918</v>
          </cell>
        </row>
        <row r="89">
          <cell r="A89">
            <v>575</v>
          </cell>
          <cell r="B89" t="str">
            <v>BUÑUEL - MANTENIMIENTO DE URBANA</v>
          </cell>
          <cell r="C89">
            <v>67919.623044264314</v>
          </cell>
        </row>
        <row r="90">
          <cell r="A90">
            <v>576</v>
          </cell>
          <cell r="B90" t="str">
            <v>BUÑUEL - MANTENIMIENTO DE RUSTICA</v>
          </cell>
          <cell r="C90">
            <v>23773.320339874888</v>
          </cell>
        </row>
        <row r="91">
          <cell r="A91">
            <v>585</v>
          </cell>
          <cell r="B91" t="str">
            <v>BURGUETE - MANTENIMIENTO DE URBANA</v>
          </cell>
          <cell r="C91">
            <v>18405.764749170849</v>
          </cell>
        </row>
        <row r="92">
          <cell r="A92">
            <v>596</v>
          </cell>
          <cell r="B92" t="str">
            <v>BURGUI - MANTENIMIENTO DE RUSTICA</v>
          </cell>
          <cell r="C92">
            <v>23937.482073837131</v>
          </cell>
        </row>
        <row r="93">
          <cell r="A93">
            <v>605</v>
          </cell>
          <cell r="B93" t="str">
            <v>BURLADA - MANTENIMIENTO DE URBANA</v>
          </cell>
          <cell r="C93">
            <v>14374.014994002398</v>
          </cell>
        </row>
        <row r="94">
          <cell r="A94">
            <v>625</v>
          </cell>
          <cell r="B94" t="str">
            <v>CABANILLAS - MANTENIMIENTO URBANA</v>
          </cell>
          <cell r="C94">
            <v>179926.21615216162</v>
          </cell>
        </row>
        <row r="95">
          <cell r="A95">
            <v>626</v>
          </cell>
          <cell r="B95" t="str">
            <v>CABANILLAS - MANTENIMIENTO RUSTICA</v>
          </cell>
          <cell r="C95">
            <v>43093.739305886513</v>
          </cell>
        </row>
        <row r="96">
          <cell r="A96">
            <v>635</v>
          </cell>
          <cell r="B96" t="str">
            <v>CABREDO - MANTENIMIENTO DE URBANA</v>
          </cell>
          <cell r="C96">
            <v>25108.147983218449</v>
          </cell>
        </row>
        <row r="97">
          <cell r="A97">
            <v>645</v>
          </cell>
          <cell r="B97" t="str">
            <v>CADREITA - MANTENIMIENTO DE URBANA</v>
          </cell>
          <cell r="C97">
            <v>10233.382818549335</v>
          </cell>
        </row>
        <row r="98">
          <cell r="A98">
            <v>646</v>
          </cell>
          <cell r="B98" t="str">
            <v>CADREITA - MANTENIMIENTO DE RUSTICA</v>
          </cell>
          <cell r="C98">
            <v>12047.294649770669</v>
          </cell>
        </row>
        <row r="99">
          <cell r="A99">
            <v>655</v>
          </cell>
          <cell r="B99" t="str">
            <v>CAPARROSO - MANTENIMIENTO DE URBANA</v>
          </cell>
          <cell r="C99">
            <v>122136.67472301493</v>
          </cell>
        </row>
        <row r="100">
          <cell r="A100">
            <v>656</v>
          </cell>
          <cell r="B100" t="str">
            <v>CAPARROSO - MANTENIMIENTO DE RUSTICA</v>
          </cell>
          <cell r="C100">
            <v>455103.48310678359</v>
          </cell>
          <cell r="D100">
            <v>2656</v>
          </cell>
        </row>
        <row r="101">
          <cell r="A101">
            <v>666</v>
          </cell>
          <cell r="B101" t="str">
            <v>CARCAR - MANTENIMIENTO DE RUSTICA</v>
          </cell>
          <cell r="C101">
            <v>26981.368707465565</v>
          </cell>
        </row>
        <row r="102">
          <cell r="A102">
            <v>675</v>
          </cell>
          <cell r="B102" t="str">
            <v>CARCASTILLO - MANTENIMIENTO DE URBANA</v>
          </cell>
          <cell r="C102">
            <v>6606.9756705435548</v>
          </cell>
        </row>
        <row r="103">
          <cell r="A103">
            <v>676</v>
          </cell>
          <cell r="B103" t="str">
            <v>CARCASTILLO - MANTENIMIENTO DE RUSTICA</v>
          </cell>
          <cell r="C103">
            <v>4067.4825443159903</v>
          </cell>
        </row>
        <row r="104">
          <cell r="A104">
            <v>685</v>
          </cell>
          <cell r="B104" t="str">
            <v>CASCANTE - MANTENIMIENTO DE URBANA</v>
          </cell>
          <cell r="C104">
            <v>2570.4485443352778</v>
          </cell>
        </row>
        <row r="105">
          <cell r="A105">
            <v>686</v>
          </cell>
          <cell r="B105" t="str">
            <v>CASCANTE - MANTENIMIENTO DE RUSTICA</v>
          </cell>
          <cell r="C105">
            <v>11473.794177341111</v>
          </cell>
        </row>
        <row r="106">
          <cell r="A106">
            <v>695</v>
          </cell>
          <cell r="B106" t="str">
            <v>CASEDA - MANTENIMIENTO DE URBANA</v>
          </cell>
          <cell r="C106">
            <v>2219.4191656670669</v>
          </cell>
        </row>
        <row r="107">
          <cell r="A107">
            <v>696</v>
          </cell>
          <cell r="B107" t="str">
            <v>CASEDA - MANTENIMIENTO RUSTICA</v>
          </cell>
          <cell r="C107">
            <v>16040.733167544755</v>
          </cell>
        </row>
        <row r="108">
          <cell r="A108">
            <v>705</v>
          </cell>
          <cell r="B108" t="str">
            <v>CASTEJON - MANTENIMIENTO DE URBANA</v>
          </cell>
          <cell r="C108">
            <v>83911.823791965275</v>
          </cell>
        </row>
        <row r="109">
          <cell r="A109">
            <v>725</v>
          </cell>
          <cell r="B109" t="str">
            <v>CINTRUENIGO - MANTENIMIENTO DE URBANA</v>
          </cell>
          <cell r="C109">
            <v>47946.302020942545</v>
          </cell>
        </row>
        <row r="110">
          <cell r="A110">
            <v>726</v>
          </cell>
          <cell r="B110" t="str">
            <v>CINTRUENIGO - MANTENIMIENTO DE RUSTICA</v>
          </cell>
          <cell r="C110">
            <v>59517.995994656078</v>
          </cell>
        </row>
        <row r="111">
          <cell r="A111">
            <v>736</v>
          </cell>
          <cell r="B111" t="str">
            <v>CIORDIA - MANTENIMIENTO DE RUSTICA</v>
          </cell>
          <cell r="C111">
            <v>65160.813846394398</v>
          </cell>
        </row>
        <row r="112">
          <cell r="A112">
            <v>745</v>
          </cell>
          <cell r="B112" t="str">
            <v>CIRAUQUI - MANTENIMIENTO DE URBANA</v>
          </cell>
          <cell r="C112">
            <v>41242.214367337503</v>
          </cell>
        </row>
        <row r="113">
          <cell r="A113">
            <v>746</v>
          </cell>
          <cell r="B113" t="str">
            <v>CIRAUQUI - MANTENIMIENTO DE RUSTICA</v>
          </cell>
          <cell r="C113">
            <v>203122.74576541607</v>
          </cell>
        </row>
        <row r="114">
          <cell r="A114">
            <v>755</v>
          </cell>
          <cell r="B114" t="str">
            <v>CIRIZA - MANTENIMIENTO DE URBANA</v>
          </cell>
          <cell r="C114">
            <v>9188.0882901960904</v>
          </cell>
        </row>
        <row r="115">
          <cell r="A115">
            <v>756</v>
          </cell>
          <cell r="B115" t="str">
            <v>CIRIZA - MANTENIMIENTO DE RUSTICA</v>
          </cell>
          <cell r="C115">
            <v>7539.5591561066676</v>
          </cell>
        </row>
        <row r="116">
          <cell r="A116">
            <v>765</v>
          </cell>
          <cell r="B116" t="str">
            <v>CIZUR - MANTENIMIENTO DE URBANA</v>
          </cell>
          <cell r="C116">
            <v>1118.5367131139442</v>
          </cell>
        </row>
        <row r="117">
          <cell r="A117">
            <v>766</v>
          </cell>
          <cell r="B117" t="str">
            <v>CIZUR - MANTENIMIENTO DE RUSTICA</v>
          </cell>
          <cell r="C117">
            <v>85699.837185158831</v>
          </cell>
        </row>
        <row r="118">
          <cell r="A118">
            <v>775</v>
          </cell>
          <cell r="B118" t="str">
            <v>CORELLA - MANTENIMIENTO DE URBANA</v>
          </cell>
          <cell r="C118">
            <v>155965.20763990525</v>
          </cell>
        </row>
        <row r="119">
          <cell r="A119">
            <v>776</v>
          </cell>
          <cell r="B119" t="str">
            <v>CORELLA - MANTENIMIENTO DE RUSTICA</v>
          </cell>
          <cell r="C119">
            <v>70036.621797639848</v>
          </cell>
        </row>
        <row r="120">
          <cell r="A120">
            <v>785</v>
          </cell>
          <cell r="B120" t="str">
            <v>CORTES - MANTENIMIENTO DE URBANA</v>
          </cell>
          <cell r="C120">
            <v>69838.959554278888</v>
          </cell>
        </row>
        <row r="121">
          <cell r="A121">
            <v>786</v>
          </cell>
          <cell r="B121" t="str">
            <v>CORTES - MANTENIMIENTO DE RUSTICA</v>
          </cell>
          <cell r="C121">
            <v>24614.05317638749</v>
          </cell>
        </row>
        <row r="122">
          <cell r="A122">
            <v>796</v>
          </cell>
          <cell r="B122" t="str">
            <v>DESOJO - MANTENIMIENTO DE RUSTICA</v>
          </cell>
          <cell r="C122">
            <v>9430.64155933648</v>
          </cell>
        </row>
        <row r="123">
          <cell r="A123">
            <v>805</v>
          </cell>
          <cell r="B123" t="str">
            <v>DICASTILLO - MANTENIMIENTO DE URBANA</v>
          </cell>
          <cell r="C123">
            <v>298097.81469695055</v>
          </cell>
        </row>
        <row r="124">
          <cell r="A124">
            <v>806</v>
          </cell>
          <cell r="B124" t="str">
            <v>DICASTILLO - MANTENIMIENTO DE RUSTICA</v>
          </cell>
          <cell r="C124">
            <v>33467.461158300859</v>
          </cell>
        </row>
        <row r="125">
          <cell r="A125">
            <v>815</v>
          </cell>
          <cell r="B125" t="str">
            <v>DONAMARIA - MANTENIMIENTO URBANA</v>
          </cell>
          <cell r="C125">
            <v>12031.294649770669</v>
          </cell>
        </row>
        <row r="126">
          <cell r="A126">
            <v>826</v>
          </cell>
          <cell r="B126" t="str">
            <v>ECHALAR - MANTENIMIENTO RUSTICA</v>
          </cell>
          <cell r="C126">
            <v>55466.940501973128</v>
          </cell>
        </row>
        <row r="127">
          <cell r="A127">
            <v>835</v>
          </cell>
          <cell r="B127" t="str">
            <v>ECHARRI - MANTENIMIENTO DE URBANAÑ</v>
          </cell>
          <cell r="C127">
            <v>3844.296341828911</v>
          </cell>
        </row>
        <row r="128">
          <cell r="A128">
            <v>845</v>
          </cell>
          <cell r="B128" t="str">
            <v>ECHARRI-ARANAZ - MANTENIMIENTO DE URBANA</v>
          </cell>
          <cell r="C128">
            <v>98315.668550115559</v>
          </cell>
        </row>
        <row r="129">
          <cell r="A129">
            <v>846</v>
          </cell>
          <cell r="B129" t="str">
            <v>ECHARRI-ARANAZ - MANTENIMIENTO DE RUSTIC</v>
          </cell>
          <cell r="C129">
            <v>6031.6473248853345</v>
          </cell>
        </row>
        <row r="130">
          <cell r="A130">
            <v>855</v>
          </cell>
          <cell r="B130" t="str">
            <v>ECHAURI - MANTENIMIENTO DE URBANAÑ</v>
          </cell>
          <cell r="C130">
            <v>68386.335388862572</v>
          </cell>
        </row>
        <row r="131">
          <cell r="A131">
            <v>856</v>
          </cell>
          <cell r="B131" t="str">
            <v>ECHAURI - MANTENIMIENTO DE RUSTICA</v>
          </cell>
          <cell r="C131">
            <v>2454.4191656670669</v>
          </cell>
        </row>
        <row r="132">
          <cell r="A132">
            <v>865</v>
          </cell>
          <cell r="B132" t="str">
            <v>EGÜES - MANTENIMIENTO DE URBANA</v>
          </cell>
          <cell r="C132">
            <v>207442.12527227736</v>
          </cell>
        </row>
        <row r="133">
          <cell r="A133">
            <v>866</v>
          </cell>
          <cell r="B133" t="str">
            <v>EGÜES - MANTENIMIENTO DE RUSTICA</v>
          </cell>
          <cell r="C133">
            <v>28156.557195907495</v>
          </cell>
        </row>
        <row r="134">
          <cell r="A134">
            <v>876</v>
          </cell>
          <cell r="B134" t="str">
            <v>ELGORRIAGA - MANTENIMIENTO RUSTICA</v>
          </cell>
          <cell r="C134">
            <v>3007.8236624426672</v>
          </cell>
        </row>
        <row r="135">
          <cell r="A135">
            <v>885</v>
          </cell>
          <cell r="B135" t="str">
            <v>ELORZ - MANTENIMIENTO DE URBANA</v>
          </cell>
          <cell r="C135">
            <v>46143.788606934213</v>
          </cell>
        </row>
        <row r="136">
          <cell r="A136">
            <v>886</v>
          </cell>
          <cell r="B136" t="str">
            <v>ELORZ - MANTENIMIENTO RUSTICA</v>
          </cell>
          <cell r="C136">
            <v>60728.22327055435</v>
          </cell>
        </row>
        <row r="137">
          <cell r="A137">
            <v>895</v>
          </cell>
          <cell r="B137" t="str">
            <v>ENERIZ - MANTENIMIENTO DE URBANA</v>
          </cell>
          <cell r="C137">
            <v>5786.2428281097327</v>
          </cell>
        </row>
        <row r="138">
          <cell r="A138">
            <v>896</v>
          </cell>
          <cell r="B138" t="str">
            <v>ENERIZ - MANTENIMIENTO DE RUSTICA</v>
          </cell>
          <cell r="C138">
            <v>7266.4203776924005</v>
          </cell>
        </row>
        <row r="139">
          <cell r="A139">
            <v>905</v>
          </cell>
          <cell r="B139" t="str">
            <v>ERATSUN - MANTENIMIENTO URBANA</v>
          </cell>
          <cell r="C139">
            <v>11290.886245501801</v>
          </cell>
        </row>
        <row r="140">
          <cell r="A140">
            <v>906</v>
          </cell>
          <cell r="B140" t="str">
            <v>ERATSUN - MANTENIMIENTO RUSTICA</v>
          </cell>
          <cell r="C140">
            <v>28411.681227621484</v>
          </cell>
        </row>
        <row r="141">
          <cell r="A141">
            <v>915</v>
          </cell>
          <cell r="B141" t="str">
            <v>ERGOYENA - MANTENIMIENTO DE URBANA</v>
          </cell>
          <cell r="C141">
            <v>214480.25744789361</v>
          </cell>
        </row>
        <row r="142">
          <cell r="A142">
            <v>916</v>
          </cell>
          <cell r="B142" t="str">
            <v>ERGOYENA - MANTENIMIENTO DE RUSTICA</v>
          </cell>
          <cell r="C142">
            <v>6914.9283755180368</v>
          </cell>
        </row>
        <row r="143">
          <cell r="A143">
            <v>926</v>
          </cell>
          <cell r="B143" t="str">
            <v>ERRO - MANTENIMIENTO DE RUSTICA</v>
          </cell>
          <cell r="C143">
            <v>84681.777129872338</v>
          </cell>
        </row>
        <row r="144">
          <cell r="A144">
            <v>936</v>
          </cell>
          <cell r="B144" t="str">
            <v>EZCAROZ - MANTENIMIENTO DE RUSTICA</v>
          </cell>
          <cell r="C144">
            <v>11954.139916780288</v>
          </cell>
        </row>
        <row r="145">
          <cell r="A145">
            <v>945</v>
          </cell>
          <cell r="B145" t="str">
            <v>ESLAVA - MANTENIMIENTO DE URBANA</v>
          </cell>
          <cell r="C145">
            <v>62225.202802681109</v>
          </cell>
        </row>
        <row r="146">
          <cell r="A146">
            <v>966</v>
          </cell>
          <cell r="B146" t="str">
            <v>ESPRONCEDA - MANTENIMIENTO DE RUSTICA</v>
          </cell>
          <cell r="C146">
            <v>52202.721356208982</v>
          </cell>
        </row>
        <row r="147">
          <cell r="A147">
            <v>975</v>
          </cell>
          <cell r="B147" t="str">
            <v>ESTELLA - MANTENIMIENTO DE URBANA</v>
          </cell>
          <cell r="C147">
            <v>429287.81469293876</v>
          </cell>
        </row>
        <row r="148">
          <cell r="A148">
            <v>976</v>
          </cell>
          <cell r="B148" t="str">
            <v>ESTELLA - MANTENIMIENTO DE RUSTICA</v>
          </cell>
          <cell r="C148">
            <v>10726.044230880156</v>
          </cell>
        </row>
        <row r="149">
          <cell r="A149">
            <v>985</v>
          </cell>
          <cell r="B149" t="str">
            <v>ESTERIBAR - MANTENIMIENTO DE URBANA</v>
          </cell>
          <cell r="C149">
            <v>85675.721436401946</v>
          </cell>
        </row>
        <row r="150">
          <cell r="A150">
            <v>986</v>
          </cell>
          <cell r="B150" t="str">
            <v>ESTERIBAR - MANTENIMIENTO DE RUSTICA</v>
          </cell>
          <cell r="C150">
            <v>23865.692595328033</v>
          </cell>
        </row>
        <row r="151">
          <cell r="A151">
            <v>995</v>
          </cell>
          <cell r="B151" t="str">
            <v>ETAYO - MANTENIMIENTO DE URBANA</v>
          </cell>
          <cell r="C151">
            <v>29455.091113635233</v>
          </cell>
        </row>
        <row r="152">
          <cell r="A152">
            <v>996</v>
          </cell>
          <cell r="B152" t="str">
            <v>ETAYO - MANTENIMIENTO DE RUSTICA</v>
          </cell>
          <cell r="C152">
            <v>3500.1687468030696</v>
          </cell>
        </row>
        <row r="153">
          <cell r="A153">
            <v>1005</v>
          </cell>
          <cell r="B153" t="str">
            <v>EULATE - MANTENIMIENTO DE URBANA</v>
          </cell>
          <cell r="C153">
            <v>8365.5185027254229</v>
          </cell>
        </row>
        <row r="154">
          <cell r="A154">
            <v>1015</v>
          </cell>
          <cell r="B154" t="str">
            <v>EZCABARTE - MANTENIMIENTO DE URBANA</v>
          </cell>
          <cell r="C154">
            <v>119272.91199339568</v>
          </cell>
        </row>
        <row r="155">
          <cell r="A155">
            <v>1016</v>
          </cell>
          <cell r="B155" t="str">
            <v>EZCABARTE - MANTENIMIENTO DE RUSTICA</v>
          </cell>
          <cell r="C155">
            <v>144541.88766231498</v>
          </cell>
        </row>
        <row r="156">
          <cell r="A156">
            <v>1025</v>
          </cell>
          <cell r="B156" t="str">
            <v>EZCURRA - MANTENIMIENTO DE URBANA</v>
          </cell>
          <cell r="C156">
            <v>19149.643742502994</v>
          </cell>
        </row>
        <row r="157">
          <cell r="A157">
            <v>1026</v>
          </cell>
          <cell r="B157" t="str">
            <v>EZCURRA - MANTENIMIENTO-RUSTICA</v>
          </cell>
          <cell r="C157">
            <v>23431.985815283435</v>
          </cell>
        </row>
        <row r="158">
          <cell r="A158">
            <v>1035</v>
          </cell>
          <cell r="B158" t="str">
            <v>EZPROGUI - MANTENIMIENTO DE URBANA</v>
          </cell>
          <cell r="C158">
            <v>15597.295679386289</v>
          </cell>
        </row>
        <row r="159">
          <cell r="A159">
            <v>1046</v>
          </cell>
          <cell r="B159" t="str">
            <v>FALCES - MANTENIMIENTO DE RUSTICA</v>
          </cell>
          <cell r="C159">
            <v>2952.4191656670669</v>
          </cell>
        </row>
        <row r="160">
          <cell r="A160">
            <v>1055</v>
          </cell>
          <cell r="B160" t="str">
            <v>FITERO - MANTENIMIENTO DE URBANA</v>
          </cell>
          <cell r="C160">
            <v>8932.961072869688</v>
          </cell>
        </row>
        <row r="161">
          <cell r="A161">
            <v>1056</v>
          </cell>
          <cell r="B161" t="str">
            <v>FITERO - MANTENIMIENTO DE RUSTICA</v>
          </cell>
          <cell r="C161">
            <v>64401.497275938294</v>
          </cell>
        </row>
        <row r="162">
          <cell r="A162">
            <v>1075</v>
          </cell>
          <cell r="B162" t="str">
            <v>FUNES - MANTENIMIENTO DE URBANA</v>
          </cell>
          <cell r="C162">
            <v>125545.43074414285</v>
          </cell>
        </row>
        <row r="163">
          <cell r="A163">
            <v>1076</v>
          </cell>
          <cell r="B163" t="str">
            <v>FUNES - MANTENIMIENTO DE RUSTICA</v>
          </cell>
          <cell r="C163">
            <v>36899.104502765236</v>
          </cell>
        </row>
        <row r="164">
          <cell r="A164">
            <v>1085</v>
          </cell>
          <cell r="B164" t="str">
            <v>FUSTIÑANA - MANTENIMIENTO DE URBANA</v>
          </cell>
          <cell r="C164">
            <v>101968.17185512163</v>
          </cell>
        </row>
        <row r="165">
          <cell r="A165">
            <v>1095</v>
          </cell>
          <cell r="B165" t="str">
            <v>GALAR - MANTENIMIENTO DE URBANAÑ</v>
          </cell>
          <cell r="C165">
            <v>70177.802223828112</v>
          </cell>
        </row>
        <row r="166">
          <cell r="A166">
            <v>1096</v>
          </cell>
          <cell r="B166" t="str">
            <v>GALAR - MANTENIMIENTO DE RUSTICA</v>
          </cell>
          <cell r="C166">
            <v>45480.16082961089</v>
          </cell>
        </row>
        <row r="167">
          <cell r="A167">
            <v>1105</v>
          </cell>
          <cell r="B167" t="str">
            <v>GALLIPIENZO - MANTENIMIENTO DE URBANA</v>
          </cell>
          <cell r="C167">
            <v>19278.352861018222</v>
          </cell>
        </row>
        <row r="168">
          <cell r="A168">
            <v>1106</v>
          </cell>
          <cell r="B168" t="str">
            <v>GALLIPIENZO - MANTENIMIENTO DE RUSTICA</v>
          </cell>
          <cell r="C168">
            <v>4067.4825443159903</v>
          </cell>
        </row>
        <row r="169">
          <cell r="A169">
            <v>1115</v>
          </cell>
          <cell r="B169" t="str">
            <v>GALLUES - MANTENIMIENTO DE URBANA</v>
          </cell>
          <cell r="C169">
            <v>53330.797914713381</v>
          </cell>
        </row>
        <row r="170">
          <cell r="A170">
            <v>1136</v>
          </cell>
          <cell r="B170" t="str">
            <v>GARDE - MANTENIMIENTO DE RUSTICA</v>
          </cell>
          <cell r="C170">
            <v>30855.472118090671</v>
          </cell>
        </row>
        <row r="171">
          <cell r="A171">
            <v>1145</v>
          </cell>
          <cell r="B171" t="str">
            <v>GARINOAIN - MANTENIMIENTO DE URBANA</v>
          </cell>
          <cell r="C171">
            <v>2274.8236624426672</v>
          </cell>
        </row>
        <row r="172">
          <cell r="A172">
            <v>1146</v>
          </cell>
          <cell r="B172" t="str">
            <v>GARINOAIN - MANTENIMIENTO DE RUSTICA</v>
          </cell>
          <cell r="C172">
            <v>8600.9708046522665</v>
          </cell>
        </row>
        <row r="173">
          <cell r="A173">
            <v>1165</v>
          </cell>
          <cell r="B173" t="str">
            <v>GENEVILLA - MANTENIMIENTO DE URBANA</v>
          </cell>
          <cell r="C173">
            <v>21004.272491003601</v>
          </cell>
        </row>
        <row r="174">
          <cell r="A174">
            <v>1166</v>
          </cell>
          <cell r="B174" t="str">
            <v>GENEVILLA - MANTENIMIENTO DE RUSTICA</v>
          </cell>
          <cell r="C174">
            <v>1236.0367131139442</v>
          </cell>
        </row>
        <row r="175">
          <cell r="A175">
            <v>1186</v>
          </cell>
          <cell r="B175" t="str">
            <v>GOÑI - MANTENIMIENTO DE RUSTICA</v>
          </cell>
          <cell r="C175">
            <v>21054.76563709867</v>
          </cell>
        </row>
        <row r="176">
          <cell r="A176">
            <v>1205</v>
          </cell>
          <cell r="B176" t="str">
            <v>GUESALAZ - MANTENIMIENTO DE URBANA</v>
          </cell>
          <cell r="C176">
            <v>4721.980536434844</v>
          </cell>
        </row>
        <row r="177">
          <cell r="A177">
            <v>1206</v>
          </cell>
          <cell r="B177" t="str">
            <v>GUESALAZ - MANTENIMIENTO DE RUSTICA</v>
          </cell>
          <cell r="C177">
            <v>66167.38250057766</v>
          </cell>
        </row>
        <row r="178">
          <cell r="A178">
            <v>1225</v>
          </cell>
          <cell r="B178" t="str">
            <v>HUARTE - MANTENIMIENTO DE URBANA</v>
          </cell>
          <cell r="C178">
            <v>48744.251225412387</v>
          </cell>
        </row>
        <row r="179">
          <cell r="A179">
            <v>1226</v>
          </cell>
          <cell r="B179" t="str">
            <v>HUARTE - MANTENIMIENTO DE RUSTICA</v>
          </cell>
          <cell r="C179">
            <v>31641.117434244807</v>
          </cell>
        </row>
        <row r="180">
          <cell r="A180">
            <v>1235</v>
          </cell>
          <cell r="B180" t="str">
            <v>HUARTE ARAQUIL - MANTENIMIENTO DE URBANA</v>
          </cell>
          <cell r="C180">
            <v>1180.495134108711</v>
          </cell>
        </row>
        <row r="181">
          <cell r="A181">
            <v>1245</v>
          </cell>
          <cell r="B181" t="str">
            <v>IBARGOITI - MANTENIMIENTO DE URBANA</v>
          </cell>
          <cell r="C181">
            <v>4798.8383313341337</v>
          </cell>
        </row>
        <row r="182">
          <cell r="A182">
            <v>1246</v>
          </cell>
          <cell r="B182" t="str">
            <v>IBARGOITI - MANTENIMIENTO DE RUSTICA</v>
          </cell>
          <cell r="C182">
            <v>12282.431014991955</v>
          </cell>
        </row>
        <row r="183">
          <cell r="A183">
            <v>1255</v>
          </cell>
          <cell r="B183" t="str">
            <v>IGUZQUIZA - MANTENIMIENTO DE URBANA</v>
          </cell>
          <cell r="C183">
            <v>7309.5591561066676</v>
          </cell>
        </row>
        <row r="184">
          <cell r="A184">
            <v>1256</v>
          </cell>
          <cell r="B184" t="str">
            <v>IGUZQUIZA - MANTENIMIENTO DE RUSTICA</v>
          </cell>
          <cell r="C184">
            <v>7437.5926836578219</v>
          </cell>
        </row>
        <row r="185">
          <cell r="A185">
            <v>1276</v>
          </cell>
          <cell r="B185" t="str">
            <v>IRAÑETA - MANTENIMIENTO DE RUSTICA</v>
          </cell>
          <cell r="C185">
            <v>4203.2131838184459</v>
          </cell>
        </row>
        <row r="186">
          <cell r="A186">
            <v>1285</v>
          </cell>
          <cell r="B186" t="str">
            <v>ISABA - MANTENIMIENTO DE URBANA</v>
          </cell>
          <cell r="C186">
            <v>12736.706008562443</v>
          </cell>
        </row>
        <row r="187">
          <cell r="A187">
            <v>1286</v>
          </cell>
          <cell r="B187" t="str">
            <v>ISABA - MANTEMIENTO DE RUSTICA</v>
          </cell>
          <cell r="C187">
            <v>8747.637593102756</v>
          </cell>
        </row>
        <row r="188">
          <cell r="A188">
            <v>1295</v>
          </cell>
          <cell r="B188" t="str">
            <v>ITUREN - MANTENIMIENTO DE URBANA</v>
          </cell>
          <cell r="C188">
            <v>10686.386245501801</v>
          </cell>
        </row>
        <row r="189">
          <cell r="A189">
            <v>1296</v>
          </cell>
          <cell r="B189" t="str">
            <v>ITUREN - MANTENIMIENTO DE RUSTICA</v>
          </cell>
          <cell r="C189">
            <v>19797.432608046096</v>
          </cell>
        </row>
        <row r="190">
          <cell r="A190">
            <v>1305</v>
          </cell>
          <cell r="B190" t="str">
            <v>ITURMENDI - MANTENIMIENTO DE URBANA</v>
          </cell>
          <cell r="C190">
            <v>7101.6852533770889</v>
          </cell>
        </row>
        <row r="191">
          <cell r="A191">
            <v>1315</v>
          </cell>
          <cell r="B191" t="str">
            <v>IZA - MANTENIMIENTO DE URBANA</v>
          </cell>
          <cell r="C191">
            <v>96509.787793009978</v>
          </cell>
        </row>
        <row r="192">
          <cell r="A192">
            <v>1316</v>
          </cell>
          <cell r="B192" t="str">
            <v>IZA - MANTENIMIENTO DE RUSTICA</v>
          </cell>
          <cell r="C192">
            <v>6015.6473248853345</v>
          </cell>
        </row>
        <row r="193">
          <cell r="A193">
            <v>1325</v>
          </cell>
          <cell r="B193" t="str">
            <v>IZAGAONDOA - MANTENIMIENTO DE URBANA</v>
          </cell>
          <cell r="C193">
            <v>5504.4584092650239</v>
          </cell>
        </row>
        <row r="194">
          <cell r="A194">
            <v>1326</v>
          </cell>
          <cell r="B194" t="str">
            <v>IZAGAONDOA - MANTENIMIENTO DE RUSTICA</v>
          </cell>
          <cell r="C194">
            <v>10875.585809885388</v>
          </cell>
        </row>
        <row r="195">
          <cell r="A195">
            <v>1356</v>
          </cell>
          <cell r="B195" t="str">
            <v>JAVIER - MANTENIMIENTO DE RUSTICA</v>
          </cell>
          <cell r="C195">
            <v>4174.5465780436907</v>
          </cell>
        </row>
        <row r="196">
          <cell r="A196">
            <v>1365</v>
          </cell>
          <cell r="B196" t="str">
            <v>JUSLAPEÑA - MANTENIMIENTO DE URBANA</v>
          </cell>
          <cell r="C196">
            <v>11799.599553152868</v>
          </cell>
        </row>
        <row r="197">
          <cell r="A197">
            <v>1366</v>
          </cell>
          <cell r="B197" t="str">
            <v>JUSLAPEÑA - MANTENIMIENTO DE RUSTICA</v>
          </cell>
          <cell r="C197">
            <v>4243.8603755566119</v>
          </cell>
        </row>
        <row r="198">
          <cell r="A198">
            <v>1375</v>
          </cell>
          <cell r="B198" t="str">
            <v>LABAYEN - MANTENIMIENTO DE URBANA</v>
          </cell>
          <cell r="C198">
            <v>14996.896649712804</v>
          </cell>
        </row>
        <row r="199">
          <cell r="A199">
            <v>1376</v>
          </cell>
          <cell r="B199" t="str">
            <v>LABAYEN - MANTENIMIENTO DE RUSTICA</v>
          </cell>
          <cell r="C199">
            <v>8422.4263676368919</v>
          </cell>
        </row>
        <row r="200">
          <cell r="A200">
            <v>1386</v>
          </cell>
          <cell r="B200" t="str">
            <v>LACUNZA - MANTENIMIENTO DE RUSTICA</v>
          </cell>
          <cell r="C200">
            <v>1180.495134108711</v>
          </cell>
        </row>
        <row r="201">
          <cell r="A201">
            <v>1406</v>
          </cell>
          <cell r="B201" t="str">
            <v>LANTZ - MANTENIMIENTO DE RUSTICA</v>
          </cell>
          <cell r="C201">
            <v>3007.8236624426672</v>
          </cell>
        </row>
        <row r="202">
          <cell r="A202">
            <v>1415</v>
          </cell>
          <cell r="B202" t="str">
            <v>LAPOBLACION - MANTENIMIENTO DE URBANA</v>
          </cell>
          <cell r="C202">
            <v>10105.882818549335</v>
          </cell>
        </row>
        <row r="203">
          <cell r="A203">
            <v>1425</v>
          </cell>
          <cell r="B203" t="str">
            <v>LARRAGA - MANTENIMIENTO DE URBANA</v>
          </cell>
          <cell r="C203">
            <v>116404.56866646606</v>
          </cell>
        </row>
        <row r="204">
          <cell r="A204">
            <v>1426</v>
          </cell>
          <cell r="B204" t="str">
            <v>LARRAGA - MANTENIMIENTO DE RUSTICA</v>
          </cell>
          <cell r="C204">
            <v>16715.435748407333</v>
          </cell>
        </row>
        <row r="205">
          <cell r="A205">
            <v>1445</v>
          </cell>
          <cell r="B205" t="str">
            <v>LARRAUN - MANTENIMIENTO DE URBANA</v>
          </cell>
          <cell r="C205">
            <v>77649.917977311983</v>
          </cell>
        </row>
        <row r="206">
          <cell r="A206">
            <v>1446</v>
          </cell>
          <cell r="B206" t="str">
            <v>LARRAUN - MANTENIMIENTO DE RUSTICA</v>
          </cell>
          <cell r="C206">
            <v>12043.208571820489</v>
          </cell>
        </row>
        <row r="207">
          <cell r="A207">
            <v>1486</v>
          </cell>
          <cell r="B207" t="str">
            <v>LEGARIA - MANTENIMIENTO DE RUSTICA</v>
          </cell>
          <cell r="C207">
            <v>6914.9283755180368</v>
          </cell>
        </row>
        <row r="208">
          <cell r="A208">
            <v>1496</v>
          </cell>
          <cell r="B208" t="str">
            <v>LEIZA - MANTENIMIENTO DE RUSTICA</v>
          </cell>
          <cell r="C208">
            <v>76174.307734471324</v>
          </cell>
        </row>
        <row r="209">
          <cell r="A209">
            <v>1505</v>
          </cell>
          <cell r="B209" t="str">
            <v>LEOZ - MANTENIMIENTO DE URBANA</v>
          </cell>
          <cell r="C209">
            <v>78952.501668374185</v>
          </cell>
        </row>
        <row r="210">
          <cell r="A210">
            <v>1506</v>
          </cell>
          <cell r="B210" t="str">
            <v>LEOZ - MANTENIMIENTO DE RUSTICA</v>
          </cell>
          <cell r="C210">
            <v>50218.800806080304</v>
          </cell>
        </row>
        <row r="211">
          <cell r="A211">
            <v>1515</v>
          </cell>
          <cell r="B211" t="str">
            <v>LERGA - MANTENIMIENTO DE URBANA</v>
          </cell>
          <cell r="C211">
            <v>54915.663782568023</v>
          </cell>
        </row>
        <row r="212">
          <cell r="A212">
            <v>1516</v>
          </cell>
          <cell r="B212" t="str">
            <v>LERGA - MANTENIMIENTO DE RUSTICA</v>
          </cell>
          <cell r="C212">
            <v>6481.2034520358675</v>
          </cell>
        </row>
        <row r="213">
          <cell r="A213">
            <v>1525</v>
          </cell>
          <cell r="B213" t="str">
            <v>LERIN - MANTENIMIENTO DE URBANA</v>
          </cell>
          <cell r="C213">
            <v>7946.8285995515553</v>
          </cell>
        </row>
        <row r="214">
          <cell r="A214">
            <v>1526</v>
          </cell>
          <cell r="B214" t="str">
            <v>LERIN - MANTENIMIENTO DE RUSTICA</v>
          </cell>
          <cell r="C214">
            <v>44265.368520614924</v>
          </cell>
        </row>
        <row r="215">
          <cell r="A215">
            <v>1535</v>
          </cell>
          <cell r="B215" t="str">
            <v>LESAKA - MANTENIMIENTO DE URBANA</v>
          </cell>
          <cell r="C215">
            <v>2360.990268217422</v>
          </cell>
        </row>
        <row r="216">
          <cell r="A216">
            <v>1536</v>
          </cell>
          <cell r="B216" t="str">
            <v>LESAKA - MANTENIMIENTO DE RUSTICA</v>
          </cell>
          <cell r="C216">
            <v>36529.504230757615</v>
          </cell>
        </row>
        <row r="217">
          <cell r="A217">
            <v>1545</v>
          </cell>
          <cell r="B217" t="str">
            <v>LEZAUN - MANTENIMIENTO DE URBANA</v>
          </cell>
          <cell r="C217">
            <v>25262.162253339662</v>
          </cell>
        </row>
        <row r="218">
          <cell r="A218">
            <v>1546</v>
          </cell>
          <cell r="B218" t="str">
            <v>LEZAUN - MANTENIMIENTO DE RUSTICA</v>
          </cell>
          <cell r="C218">
            <v>8890.9117575620203</v>
          </cell>
        </row>
        <row r="219">
          <cell r="A219">
            <v>1555</v>
          </cell>
          <cell r="B219" t="str">
            <v>LIEDENA - MANTENIMIENTO DE URBANA</v>
          </cell>
          <cell r="C219">
            <v>53796.901295842908</v>
          </cell>
        </row>
        <row r="220">
          <cell r="A220">
            <v>1556</v>
          </cell>
          <cell r="B220" t="str">
            <v>LIEDENA - MANTENIMIENTO DE RUSTICA</v>
          </cell>
          <cell r="C220">
            <v>2970.0734262278884</v>
          </cell>
        </row>
        <row r="221">
          <cell r="A221">
            <v>1565</v>
          </cell>
          <cell r="B221" t="str">
            <v>LIZOAIN - MANTENIMIENTO DE URBANA</v>
          </cell>
          <cell r="C221">
            <v>1373.7229156010228</v>
          </cell>
        </row>
        <row r="222">
          <cell r="A222">
            <v>1566</v>
          </cell>
          <cell r="B222" t="str">
            <v>LIZOAIN - MANTENIMIENTO DE RUSTICA</v>
          </cell>
          <cell r="C222">
            <v>10423.256991797609</v>
          </cell>
        </row>
        <row r="223">
          <cell r="A223">
            <v>1575</v>
          </cell>
          <cell r="B223" t="str">
            <v>LODOSA - MANTENIMIENTO DE URBANA</v>
          </cell>
          <cell r="C223">
            <v>81813.397773698016</v>
          </cell>
        </row>
        <row r="224">
          <cell r="A224">
            <v>1576</v>
          </cell>
          <cell r="B224" t="str">
            <v>LODOSA - MANTENIMIENTO DE RUSTICA</v>
          </cell>
          <cell r="C224">
            <v>93477.279268593222</v>
          </cell>
        </row>
        <row r="225">
          <cell r="A225">
            <v>1585</v>
          </cell>
          <cell r="B225" t="str">
            <v>LONGUIDA - MANTENIMIENTO DE URBANA</v>
          </cell>
          <cell r="C225">
            <v>42592.268020961834</v>
          </cell>
        </row>
        <row r="226">
          <cell r="A226">
            <v>1586</v>
          </cell>
          <cell r="B226" t="str">
            <v>LONGUIDA - MANTENIMIENTO DE RUSTICA</v>
          </cell>
          <cell r="C226">
            <v>38874.635464643325</v>
          </cell>
        </row>
        <row r="227">
          <cell r="A227">
            <v>1596</v>
          </cell>
          <cell r="B227" t="str">
            <v>LUMBIER - MANTENIMIENTO DE RUSTICA</v>
          </cell>
          <cell r="C227">
            <v>15186.686312148244</v>
          </cell>
        </row>
        <row r="228">
          <cell r="A228">
            <v>1605</v>
          </cell>
          <cell r="B228" t="str">
            <v>LUQUIN - MANTENIMIENTO DE URBANA</v>
          </cell>
          <cell r="C228">
            <v>2923.8236624426672</v>
          </cell>
        </row>
        <row r="229">
          <cell r="A229">
            <v>1606</v>
          </cell>
          <cell r="B229" t="str">
            <v>LUQUIN - MANTENIMIENTO DE RUSTICA</v>
          </cell>
          <cell r="C229">
            <v>4844.8383313341337</v>
          </cell>
        </row>
        <row r="230">
          <cell r="A230">
            <v>1615</v>
          </cell>
          <cell r="B230" t="str">
            <v>MAÑERU - MANTENIMIENTO DE URBANA</v>
          </cell>
          <cell r="C230">
            <v>34621.118970546442</v>
          </cell>
        </row>
        <row r="231">
          <cell r="A231">
            <v>1616</v>
          </cell>
          <cell r="B231" t="str">
            <v>MAÑERU - MANTENIMIENTO RUSTICA</v>
          </cell>
          <cell r="C231">
            <v>105042.35941245795</v>
          </cell>
        </row>
        <row r="232">
          <cell r="A232">
            <v>1625</v>
          </cell>
          <cell r="B232" t="str">
            <v>MARAÑON - MANTENIMIENTO DE URBANA</v>
          </cell>
          <cell r="C232">
            <v>43848.053573927056</v>
          </cell>
        </row>
        <row r="233">
          <cell r="A233">
            <v>1636</v>
          </cell>
          <cell r="B233" t="str">
            <v>MARCILLA - MANTENIMIENTO DE RUSTICA</v>
          </cell>
          <cell r="C233">
            <v>48820.955499957541</v>
          </cell>
        </row>
        <row r="234">
          <cell r="A234">
            <v>1645</v>
          </cell>
          <cell r="B234" t="str">
            <v>MELIDA - MANTENIMIENTO DE URBANA</v>
          </cell>
          <cell r="C234">
            <v>13444.436548363024</v>
          </cell>
        </row>
        <row r="235">
          <cell r="A235">
            <v>1646</v>
          </cell>
          <cell r="B235" t="str">
            <v>MELIDA - MANTENIMIENTO DE RUSTICA</v>
          </cell>
          <cell r="C235">
            <v>9443.961072869688</v>
          </cell>
        </row>
        <row r="236">
          <cell r="A236">
            <v>1655</v>
          </cell>
          <cell r="B236" t="str">
            <v>MENDAVIA - MANTENIMIENTO DE URBANA</v>
          </cell>
          <cell r="C236">
            <v>285802.34623749927</v>
          </cell>
        </row>
        <row r="237">
          <cell r="A237">
            <v>1656</v>
          </cell>
          <cell r="B237" t="str">
            <v>MENDAVIA - MANTENIMIENTO DE RUSTICA</v>
          </cell>
          <cell r="C237">
            <v>122990.03115993137</v>
          </cell>
        </row>
        <row r="238">
          <cell r="A238">
            <v>1675</v>
          </cell>
          <cell r="B238" t="str">
            <v>MENDIGORRIA - MANTENIMIENTO DE URBANA</v>
          </cell>
          <cell r="C238">
            <v>10743.670655703223</v>
          </cell>
        </row>
        <row r="239">
          <cell r="A239">
            <v>1685</v>
          </cell>
          <cell r="B239" t="str">
            <v>METAUTEN - MANTENIMIENTO DE URBANA</v>
          </cell>
          <cell r="C239">
            <v>43919.835399173659</v>
          </cell>
        </row>
        <row r="240">
          <cell r="A240">
            <v>1686</v>
          </cell>
          <cell r="B240" t="str">
            <v>METAUTEN - MANTENIMIENTO DE RUSTICA</v>
          </cell>
          <cell r="C240">
            <v>10273.961072869688</v>
          </cell>
        </row>
        <row r="241">
          <cell r="A241">
            <v>1695</v>
          </cell>
          <cell r="B241" t="str">
            <v>MILAGRO - MANTENIMIENTO DE URBANA</v>
          </cell>
          <cell r="C241">
            <v>5628.8750444480766</v>
          </cell>
        </row>
        <row r="242">
          <cell r="A242">
            <v>1696</v>
          </cell>
          <cell r="B242" t="str">
            <v>MILAGRO - MANTENIMIENTO DE RUSTICA</v>
          </cell>
          <cell r="C242">
            <v>15105.688730529379</v>
          </cell>
        </row>
        <row r="243">
          <cell r="A243">
            <v>1705</v>
          </cell>
          <cell r="B243" t="str">
            <v>MIRAFUENTES - MANTENIMIENTO DE URBANA</v>
          </cell>
          <cell r="C243">
            <v>2472.0734262278884</v>
          </cell>
        </row>
        <row r="244">
          <cell r="A244">
            <v>1715</v>
          </cell>
          <cell r="B244" t="str">
            <v>MIRANDA DE ARGA - MANTENIMIENTO URBANA</v>
          </cell>
          <cell r="C244">
            <v>20879.214845053353</v>
          </cell>
        </row>
        <row r="245">
          <cell r="A245">
            <v>1716</v>
          </cell>
          <cell r="B245" t="str">
            <v>MIRANDA DE ARGA - MANTENIMIENTO RUSTICA</v>
          </cell>
          <cell r="C245">
            <v>25767.075403209561</v>
          </cell>
        </row>
        <row r="246">
          <cell r="A246">
            <v>1725</v>
          </cell>
          <cell r="B246" t="str">
            <v>MONREAL - MANTENIMIENTO DE URBANA</v>
          </cell>
          <cell r="C246">
            <v>5701.272206777945</v>
          </cell>
        </row>
        <row r="247">
          <cell r="A247">
            <v>1726</v>
          </cell>
          <cell r="B247" t="str">
            <v>MONREAL - MANTENIMIENTO DE RUSTICA</v>
          </cell>
          <cell r="C247">
            <v>3334.9825443159903</v>
          </cell>
        </row>
        <row r="248">
          <cell r="A248">
            <v>1735</v>
          </cell>
          <cell r="B248" t="str">
            <v>MONTEAGUDO - MANTENIMIENTO DE URBANA</v>
          </cell>
          <cell r="C248">
            <v>8236.4709873280008</v>
          </cell>
        </row>
        <row r="249">
          <cell r="A249">
            <v>1736</v>
          </cell>
          <cell r="B249" t="str">
            <v>MONTEAGUDO - MANTENIMIENTO DE RUSTICA</v>
          </cell>
          <cell r="C249">
            <v>6909.9338017844993</v>
          </cell>
        </row>
        <row r="250">
          <cell r="A250">
            <v>1745</v>
          </cell>
          <cell r="B250" t="str">
            <v>MORENTIN - MANTENIMIENTO DE URBANA</v>
          </cell>
          <cell r="C250">
            <v>1461.9118312213336</v>
          </cell>
        </row>
        <row r="251">
          <cell r="A251">
            <v>1746</v>
          </cell>
          <cell r="B251" t="str">
            <v>MORENTIN - MANTENIMIENTO DE RUSTICA</v>
          </cell>
          <cell r="C251">
            <v>9643.6766626682675</v>
          </cell>
        </row>
        <row r="252">
          <cell r="A252">
            <v>1755</v>
          </cell>
          <cell r="B252" t="str">
            <v>MUES - MANTENIMIENTO DE URBANA</v>
          </cell>
          <cell r="C252">
            <v>1166.7229156010228</v>
          </cell>
        </row>
        <row r="253">
          <cell r="A253">
            <v>1756</v>
          </cell>
          <cell r="B253" t="str">
            <v>MUES - MANTENIMIENTO DE RUSTICA</v>
          </cell>
          <cell r="C253">
            <v>71112.258118780912</v>
          </cell>
        </row>
        <row r="254">
          <cell r="A254">
            <v>1765</v>
          </cell>
          <cell r="B254" t="str">
            <v>MURCHANTE - MANTENIMIENTO DE URBANA</v>
          </cell>
          <cell r="C254">
            <v>5118.3532404960006</v>
          </cell>
        </row>
        <row r="255">
          <cell r="A255">
            <v>1766</v>
          </cell>
          <cell r="B255" t="str">
            <v>MURCHANTE - MANTENIMIENTO DE RUSTICA</v>
          </cell>
          <cell r="C255">
            <v>23957.919225826183</v>
          </cell>
        </row>
        <row r="256">
          <cell r="A256">
            <v>1775</v>
          </cell>
          <cell r="B256" t="str">
            <v>MURIETA - MANTENIMIENTO DE URBANA</v>
          </cell>
          <cell r="C256">
            <v>18985.353805877334</v>
          </cell>
        </row>
        <row r="257">
          <cell r="A257">
            <v>1776</v>
          </cell>
          <cell r="B257" t="str">
            <v>MURIETA - MANTENIMIENTO DE RUSTICA</v>
          </cell>
          <cell r="C257">
            <v>5733.980536434844</v>
          </cell>
        </row>
        <row r="258">
          <cell r="A258">
            <v>1785</v>
          </cell>
          <cell r="B258" t="str">
            <v>MURILLO EL CUENDE - MANTENIMIENTO URBANA</v>
          </cell>
          <cell r="C258">
            <v>201592.82385876426</v>
          </cell>
        </row>
        <row r="259">
          <cell r="A259">
            <v>1786</v>
          </cell>
          <cell r="B259" t="str">
            <v>MURILLO EL CUENDE - MANTENIMIENTO RUSTIC</v>
          </cell>
          <cell r="C259">
            <v>15502.779434790333</v>
          </cell>
        </row>
        <row r="260">
          <cell r="A260">
            <v>1795</v>
          </cell>
          <cell r="B260" t="str">
            <v>MURILLO EL FRUTO - MANTENIMIENTO URBANA</v>
          </cell>
          <cell r="C260">
            <v>67110.002161796598</v>
          </cell>
        </row>
        <row r="261">
          <cell r="A261">
            <v>1796</v>
          </cell>
          <cell r="B261" t="str">
            <v>MURILLO EL FRUTO - MANTENIMIENTO RUSTICA</v>
          </cell>
          <cell r="C261">
            <v>7445.1835655697205</v>
          </cell>
        </row>
        <row r="262">
          <cell r="A262">
            <v>1805</v>
          </cell>
          <cell r="B262" t="str">
            <v>MURUZABAL - MANTENIMIENTO DE URBANA</v>
          </cell>
          <cell r="C262">
            <v>37151.900427249813</v>
          </cell>
        </row>
        <row r="263">
          <cell r="A263">
            <v>1806</v>
          </cell>
          <cell r="B263" t="str">
            <v>MURUZABAL - MANTENIMIENTO DE RUSTICA</v>
          </cell>
          <cell r="C263">
            <v>2126.4458312020456</v>
          </cell>
        </row>
        <row r="264">
          <cell r="A264">
            <v>1815</v>
          </cell>
          <cell r="B264" t="str">
            <v>NAVASCUES - MANTENIMIENTO DE URBANA</v>
          </cell>
          <cell r="C264">
            <v>4721.980536434844</v>
          </cell>
        </row>
        <row r="265">
          <cell r="A265">
            <v>1816</v>
          </cell>
          <cell r="B265" t="str">
            <v>NAVASCUES - MANTENIMIENTO DE RUSTICA</v>
          </cell>
          <cell r="C265">
            <v>56760.251195550489</v>
          </cell>
        </row>
        <row r="266">
          <cell r="A266">
            <v>1835</v>
          </cell>
          <cell r="B266" t="str">
            <v>OBANOS - MANTENIMIENTO DE URBANA</v>
          </cell>
          <cell r="C266">
            <v>1109.7095828335334</v>
          </cell>
        </row>
        <row r="267">
          <cell r="A267">
            <v>1836</v>
          </cell>
          <cell r="B267" t="str">
            <v>OBANOS - MANTENIMIENTO DE RUSTICA</v>
          </cell>
          <cell r="C267">
            <v>7278.8334654428436</v>
          </cell>
        </row>
        <row r="268">
          <cell r="A268">
            <v>1856</v>
          </cell>
          <cell r="B268" t="str">
            <v>OCHAGAVIA - MANTENIMIENTO DE RUSTICA</v>
          </cell>
          <cell r="C268">
            <v>5920.8383313341337</v>
          </cell>
        </row>
        <row r="269">
          <cell r="A269">
            <v>1866</v>
          </cell>
          <cell r="B269" t="str">
            <v>ODIETA - MANTENIMIENTO DE RUSTICA</v>
          </cell>
          <cell r="C269">
            <v>49849.30823376427</v>
          </cell>
        </row>
        <row r="270">
          <cell r="A270">
            <v>1875</v>
          </cell>
          <cell r="B270" t="str">
            <v>OIZ - MANTENIMIENTO DE URBANA</v>
          </cell>
          <cell r="C270">
            <v>6015.6473248853345</v>
          </cell>
        </row>
        <row r="271">
          <cell r="A271">
            <v>1876</v>
          </cell>
          <cell r="B271" t="str">
            <v>OIZ - MANTENIMIENTO DE RUSTICA</v>
          </cell>
          <cell r="C271">
            <v>10235.783324808182</v>
          </cell>
        </row>
        <row r="272">
          <cell r="A272">
            <v>1885</v>
          </cell>
          <cell r="B272" t="str">
            <v>OLAIBAR - MANTENIMIENTO DE URBANA</v>
          </cell>
          <cell r="C272">
            <v>24967.741321181129</v>
          </cell>
        </row>
        <row r="273">
          <cell r="A273">
            <v>1886</v>
          </cell>
          <cell r="B273" t="str">
            <v>OLAIBAR - MANTENIMIENTO DE RUSTICA</v>
          </cell>
          <cell r="C273">
            <v>34957.918534810779</v>
          </cell>
        </row>
        <row r="274">
          <cell r="A274">
            <v>1895</v>
          </cell>
          <cell r="B274" t="str">
            <v>OLAZAGUTIA - MANTENIMIENTO DE URBANA</v>
          </cell>
          <cell r="C274">
            <v>16673.83751537131</v>
          </cell>
        </row>
        <row r="275">
          <cell r="A275">
            <v>1896</v>
          </cell>
          <cell r="B275" t="str">
            <v>OLAZAGUTIA - MANTENIMIENTO DE RUSTICA</v>
          </cell>
          <cell r="C275">
            <v>31321.363010779482</v>
          </cell>
        </row>
        <row r="276">
          <cell r="A276">
            <v>1905</v>
          </cell>
          <cell r="B276" t="str">
            <v>OLEJUA - MANTENIMIENTO DE URBANA</v>
          </cell>
          <cell r="C276">
            <v>9421.461072869688</v>
          </cell>
        </row>
        <row r="277">
          <cell r="A277">
            <v>1915</v>
          </cell>
          <cell r="B277" t="str">
            <v>OLITE - MANTENIMIENTO DE URBANA</v>
          </cell>
          <cell r="C277">
            <v>462502.84433248581</v>
          </cell>
        </row>
        <row r="278">
          <cell r="A278">
            <v>1916</v>
          </cell>
          <cell r="B278" t="str">
            <v>OLITE - MANTENIMIENTO DE RUSTICA</v>
          </cell>
          <cell r="C278">
            <v>43986.362574302322</v>
          </cell>
        </row>
        <row r="279">
          <cell r="A279">
            <v>1935</v>
          </cell>
          <cell r="B279" t="str">
            <v>OLZA - MANTENIMIENTO DE URBANA</v>
          </cell>
          <cell r="C279">
            <v>13143.706480992001</v>
          </cell>
        </row>
        <row r="280">
          <cell r="A280">
            <v>1936</v>
          </cell>
          <cell r="B280" t="str">
            <v>OLZA - MANTENIMIENTO DE RUSTICA</v>
          </cell>
          <cell r="C280">
            <v>14335.02878307729</v>
          </cell>
        </row>
        <row r="281">
          <cell r="A281">
            <v>1946</v>
          </cell>
          <cell r="B281" t="str">
            <v>OLLO - MANTENIMIENTO DE RUSTICA</v>
          </cell>
          <cell r="C281">
            <v>28163.768807716089</v>
          </cell>
        </row>
        <row r="282">
          <cell r="A282">
            <v>1976</v>
          </cell>
          <cell r="B282" t="str">
            <v>ORISOAIN - MANTENIMIENTO DE RUSTICA</v>
          </cell>
          <cell r="C282">
            <v>1357.995134108711</v>
          </cell>
        </row>
        <row r="283">
          <cell r="A283">
            <v>1985</v>
          </cell>
          <cell r="B283" t="str">
            <v>ORONZ - MANTENIMIENTO DE URBANA</v>
          </cell>
          <cell r="C283">
            <v>8114.8374936061391</v>
          </cell>
        </row>
        <row r="284">
          <cell r="A284">
            <v>1995</v>
          </cell>
          <cell r="B284" t="str">
            <v>OROZ BETELU - MANTENIMIENTO DE URBANA</v>
          </cell>
          <cell r="C284">
            <v>37744.788927676025</v>
          </cell>
        </row>
        <row r="285">
          <cell r="A285">
            <v>1996</v>
          </cell>
          <cell r="B285" t="str">
            <v>OROZ BETELU - MANTENIMIENTO DE RUSTICA</v>
          </cell>
          <cell r="C285">
            <v>8217.9670798347324</v>
          </cell>
        </row>
        <row r="286">
          <cell r="A286">
            <v>2005</v>
          </cell>
          <cell r="B286" t="str">
            <v>OTEIZA - MANTENIMIENTO DE URBANA</v>
          </cell>
          <cell r="C286">
            <v>20466.76563709867</v>
          </cell>
        </row>
        <row r="287">
          <cell r="A287">
            <v>2015</v>
          </cell>
          <cell r="B287" t="str">
            <v>PAMPLONA - MANTENIMIENTO DE URBANA</v>
          </cell>
          <cell r="C287">
            <v>1348972.8272805291</v>
          </cell>
        </row>
        <row r="288">
          <cell r="A288">
            <v>2016</v>
          </cell>
          <cell r="B288" t="str">
            <v>PAMPLONA - MANTENIMIENTO DE RUSTICA</v>
          </cell>
          <cell r="C288">
            <v>16110.502388729345</v>
          </cell>
        </row>
        <row r="289">
          <cell r="A289">
            <v>2025</v>
          </cell>
          <cell r="B289" t="str">
            <v>PERALTA - MANTENIMIENTO DE URBANA</v>
          </cell>
          <cell r="C289">
            <v>271531.99737421115</v>
          </cell>
        </row>
        <row r="290">
          <cell r="A290">
            <v>2026</v>
          </cell>
          <cell r="B290" t="str">
            <v>PERALTA - MANTENIMIENTO DE RUSTICA</v>
          </cell>
          <cell r="C290">
            <v>167187.51981369531</v>
          </cell>
        </row>
        <row r="291">
          <cell r="A291">
            <v>2045</v>
          </cell>
          <cell r="B291" t="str">
            <v>PIEDRAMILLERA - MANTENIMIENTO DE URBANA</v>
          </cell>
          <cell r="C291">
            <v>1109.7095828335334</v>
          </cell>
        </row>
        <row r="292">
          <cell r="A292">
            <v>2046</v>
          </cell>
          <cell r="B292" t="str">
            <v>PIEDRAMILLERA - MANTENIMIENTO DE RUSTICA</v>
          </cell>
          <cell r="C292">
            <v>10468.410919834027</v>
          </cell>
        </row>
        <row r="293">
          <cell r="A293">
            <v>2055</v>
          </cell>
          <cell r="B293" t="str">
            <v>PITILLAS - MANTENIMIENTO DE URBANA</v>
          </cell>
          <cell r="C293">
            <v>7302.0591561066676</v>
          </cell>
        </row>
        <row r="294">
          <cell r="A294">
            <v>2056</v>
          </cell>
          <cell r="B294" t="str">
            <v>PITILLAS - MANTENIMIENTO DE RUSTICA</v>
          </cell>
          <cell r="C294">
            <v>3007.8236624426672</v>
          </cell>
        </row>
        <row r="295">
          <cell r="A295">
            <v>2066</v>
          </cell>
          <cell r="B295" t="str">
            <v>PUENTE LA REINA - MANTENIMIENTO RUSTICA</v>
          </cell>
          <cell r="C295">
            <v>5124.0636944453099</v>
          </cell>
        </row>
        <row r="296">
          <cell r="A296">
            <v>2075</v>
          </cell>
          <cell r="B296" t="str">
            <v>PUEYO - MANTENIMIENTO DE URBANA</v>
          </cell>
          <cell r="C296">
            <v>3632.6284958988044</v>
          </cell>
        </row>
        <row r="297">
          <cell r="A297">
            <v>2076</v>
          </cell>
          <cell r="B297" t="str">
            <v>PUEYO - MANTENIMIENTO DE RUSTICA</v>
          </cell>
          <cell r="C297">
            <v>678.9975670543555</v>
          </cell>
        </row>
        <row r="298">
          <cell r="A298">
            <v>2085</v>
          </cell>
          <cell r="B298" t="str">
            <v>RIBAFORADA - MANTENIMIENTO DE URBANA</v>
          </cell>
          <cell r="C298">
            <v>215218.00212604471</v>
          </cell>
        </row>
        <row r="299">
          <cell r="A299">
            <v>2086</v>
          </cell>
          <cell r="B299" t="str">
            <v>RIBAFORADA - MANTENIMIENTO DE RUSTICA</v>
          </cell>
          <cell r="C299">
            <v>13954.857601165069</v>
          </cell>
        </row>
        <row r="300">
          <cell r="A300">
            <v>2106</v>
          </cell>
          <cell r="B300" t="str">
            <v>RONCAL - MANTENIMIENTO DE RUSTICA</v>
          </cell>
          <cell r="C300">
            <v>41131.602810706994</v>
          </cell>
        </row>
        <row r="301">
          <cell r="A301">
            <v>2125</v>
          </cell>
          <cell r="B301" t="str">
            <v>SADA DE SANGÜESA - MANTENIMIENTO URBANAA</v>
          </cell>
          <cell r="C301">
            <v>26532.511892160866</v>
          </cell>
        </row>
        <row r="302">
          <cell r="A302">
            <v>2126</v>
          </cell>
          <cell r="B302" t="str">
            <v>SADA DE SANGÜESA - MANTENIMIENTO RUSTICA</v>
          </cell>
          <cell r="C302">
            <v>14012.963724099867</v>
          </cell>
        </row>
        <row r="303">
          <cell r="A303">
            <v>2135</v>
          </cell>
          <cell r="B303" t="str">
            <v>SALDIAS - MANTENIMIENTO DE URBANA</v>
          </cell>
          <cell r="C303">
            <v>14926.632541449277</v>
          </cell>
        </row>
        <row r="304">
          <cell r="A304">
            <v>2136</v>
          </cell>
          <cell r="B304" t="str">
            <v>SALDIAS - MANTENIMIENTO DE RUSTICA</v>
          </cell>
          <cell r="C304">
            <v>32887.4569686584</v>
          </cell>
        </row>
        <row r="305">
          <cell r="A305">
            <v>2146</v>
          </cell>
          <cell r="B305" t="str">
            <v>SALINAS DE ORO - MANTENIMIENTO RUSTICA</v>
          </cell>
          <cell r="C305">
            <v>17580.872876008772</v>
          </cell>
        </row>
        <row r="306">
          <cell r="A306">
            <v>2155</v>
          </cell>
          <cell r="B306" t="str">
            <v>SAN ADRIAN - MANTENIMIENTO DE URBANA</v>
          </cell>
          <cell r="C306">
            <v>19974.772491003601</v>
          </cell>
        </row>
        <row r="307">
          <cell r="A307">
            <v>2156</v>
          </cell>
          <cell r="B307" t="str">
            <v>SAN ADRIAN - MANTENIMIENTO DE RUSTICA</v>
          </cell>
          <cell r="C307">
            <v>1344.2229156010228</v>
          </cell>
        </row>
        <row r="308">
          <cell r="A308">
            <v>2165</v>
          </cell>
          <cell r="B308" t="str">
            <v>SANGÜESA - MANTENIMIENTO DE URBANA</v>
          </cell>
          <cell r="C308">
            <v>3816.296341828911</v>
          </cell>
        </row>
        <row r="309">
          <cell r="A309">
            <v>2166</v>
          </cell>
          <cell r="B309" t="str">
            <v>SANGÜESA - MANTENIMIENTO DE RUSTICA</v>
          </cell>
          <cell r="C309">
            <v>247654.03705344594</v>
          </cell>
        </row>
        <row r="310">
          <cell r="A310">
            <v>2175</v>
          </cell>
          <cell r="B310" t="str">
            <v>SAN MARTIN DE UNX - MANTENIMIENTO URBANA</v>
          </cell>
          <cell r="C310">
            <v>16956.934159669465</v>
          </cell>
        </row>
        <row r="311">
          <cell r="A311">
            <v>2176</v>
          </cell>
          <cell r="B311" t="str">
            <v>SAN MARTIN DE UNX - MANTENIMIENTO RUSTIC</v>
          </cell>
          <cell r="C311">
            <v>49377.169307891621</v>
          </cell>
        </row>
        <row r="312">
          <cell r="A312">
            <v>2196</v>
          </cell>
          <cell r="B312" t="str">
            <v>SANSOL - MANTENIMIENTO DE RUSTICA</v>
          </cell>
          <cell r="C312">
            <v>6015.6473248853345</v>
          </cell>
        </row>
        <row r="313">
          <cell r="A313">
            <v>2205</v>
          </cell>
          <cell r="B313" t="str">
            <v>SANTACARA - MANTENIMIENTO DE URBANA</v>
          </cell>
          <cell r="C313">
            <v>84950.653795452541</v>
          </cell>
        </row>
        <row r="314">
          <cell r="A314">
            <v>2206</v>
          </cell>
          <cell r="B314" t="str">
            <v>SANTACARA - MANTENIMIENTO DE RUSTICA</v>
          </cell>
          <cell r="C314">
            <v>87348.899041912984</v>
          </cell>
        </row>
        <row r="315">
          <cell r="A315">
            <v>2215</v>
          </cell>
          <cell r="B315" t="str">
            <v>SANTESTEBAN - MANTENIMIENTO DE URBANA</v>
          </cell>
          <cell r="C315">
            <v>2647.490268217422</v>
          </cell>
        </row>
        <row r="316">
          <cell r="A316">
            <v>2216</v>
          </cell>
          <cell r="B316" t="str">
            <v>SANTESTEBAN - MANTENIMIMIENTO DE RUSTICA</v>
          </cell>
          <cell r="C316">
            <v>12031.294649770669</v>
          </cell>
        </row>
        <row r="317">
          <cell r="A317">
            <v>2235</v>
          </cell>
          <cell r="B317" t="str">
            <v>SARTAGUDA - MANTENIMIENTO DE URBANA</v>
          </cell>
          <cell r="C317">
            <v>66964.327419903348</v>
          </cell>
        </row>
        <row r="318">
          <cell r="A318">
            <v>2236</v>
          </cell>
          <cell r="B318" t="str">
            <v>SARTAGUDA - MANTENIMIENTO DE RUSTICA</v>
          </cell>
          <cell r="C318">
            <v>17925.561480428943</v>
          </cell>
        </row>
        <row r="319">
          <cell r="A319">
            <v>2245</v>
          </cell>
          <cell r="B319" t="str">
            <v>SESMA - MANTENIMIENTO DE URBANA</v>
          </cell>
          <cell r="C319">
            <v>54829.001188985596</v>
          </cell>
        </row>
        <row r="320">
          <cell r="A320">
            <v>2246</v>
          </cell>
          <cell r="B320" t="str">
            <v>SESMA - MANTENIMIENTO DE RUSTICA</v>
          </cell>
          <cell r="C320">
            <v>54380.192742800391</v>
          </cell>
        </row>
        <row r="321">
          <cell r="A321">
            <v>2256</v>
          </cell>
          <cell r="B321" t="str">
            <v>SORLADA - MANTENIMIENTO DE RUSTICA</v>
          </cell>
          <cell r="C321">
            <v>7000.3374936061391</v>
          </cell>
        </row>
        <row r="322">
          <cell r="A322">
            <v>2266</v>
          </cell>
          <cell r="B322" t="str">
            <v>SUMBILLA - MANTENIMIENTO DE RUSTICA</v>
          </cell>
          <cell r="C322">
            <v>18046.941974656005</v>
          </cell>
        </row>
        <row r="323">
          <cell r="A323">
            <v>2275</v>
          </cell>
          <cell r="B323" t="str">
            <v>TAFALLA - MANTENIMIENTO DE URBANA</v>
          </cell>
          <cell r="C323">
            <v>151203.69583167619</v>
          </cell>
        </row>
        <row r="324">
          <cell r="A324">
            <v>2276</v>
          </cell>
          <cell r="B324" t="str">
            <v>TAFALLA - MANTENIMIENTO DE RUSTICA</v>
          </cell>
          <cell r="C324">
            <v>28442.968692123828</v>
          </cell>
        </row>
        <row r="325">
          <cell r="A325">
            <v>2286</v>
          </cell>
          <cell r="B325" t="str">
            <v>TIEBAS-MURUARTE DE RETA - MANT.RUSTICA</v>
          </cell>
          <cell r="C325">
            <v>6255.6840379992782</v>
          </cell>
        </row>
        <row r="326">
          <cell r="A326">
            <v>2296</v>
          </cell>
          <cell r="B326" t="str">
            <v>TIRAPU - MANTENIMIENTO DE RUSTICA</v>
          </cell>
          <cell r="C326">
            <v>1063.2229156010228</v>
          </cell>
        </row>
        <row r="327">
          <cell r="A327">
            <v>2306</v>
          </cell>
          <cell r="B327" t="str">
            <v>TORRALBA DEL RIO - MANTENIMIENTO RUSTICA</v>
          </cell>
          <cell r="C327">
            <v>1180.495134108711</v>
          </cell>
        </row>
        <row r="328">
          <cell r="A328">
            <v>2316</v>
          </cell>
          <cell r="B328" t="str">
            <v>TORRES DEL RIO - MANTENIMIENTO RUSTICA</v>
          </cell>
          <cell r="C328">
            <v>1831.9927011630666</v>
          </cell>
        </row>
        <row r="329">
          <cell r="A329">
            <v>2325</v>
          </cell>
          <cell r="B329" t="str">
            <v>TUDELA - MANTENIMIENTO DE URBANA</v>
          </cell>
          <cell r="C329">
            <v>400815.37163445342</v>
          </cell>
        </row>
        <row r="330">
          <cell r="A330">
            <v>2326</v>
          </cell>
          <cell r="B330" t="str">
            <v>TUDELA - MANTENIMIENTO DE RUSTICA</v>
          </cell>
          <cell r="C330">
            <v>144629.53950247495</v>
          </cell>
        </row>
        <row r="331">
          <cell r="A331">
            <v>2335</v>
          </cell>
          <cell r="B331" t="str">
            <v>TULEBRAS - MANTENIMIENTO DE URBANA</v>
          </cell>
          <cell r="C331">
            <v>18459.65707527049</v>
          </cell>
        </row>
        <row r="332">
          <cell r="A332">
            <v>2336</v>
          </cell>
          <cell r="B332" t="str">
            <v>TULEBRAS - MANTENIMIENTO DE RUSTICA</v>
          </cell>
          <cell r="C332">
            <v>6015.6473248853345</v>
          </cell>
        </row>
        <row r="333">
          <cell r="A333">
            <v>2345</v>
          </cell>
          <cell r="B333" t="str">
            <v>UCAR - MANTENIMIENTO DE URBANA</v>
          </cell>
          <cell r="C333">
            <v>17915.977270481275</v>
          </cell>
        </row>
        <row r="334">
          <cell r="A334">
            <v>2346</v>
          </cell>
          <cell r="B334" t="str">
            <v>UCAR - MANTENIMIENTO DE RUSTICA</v>
          </cell>
          <cell r="C334">
            <v>3501.6848840283992</v>
          </cell>
        </row>
        <row r="335">
          <cell r="A335">
            <v>2356</v>
          </cell>
          <cell r="B335" t="str">
            <v>UJUE - MANTENIMIENTO DE RUSTICA</v>
          </cell>
          <cell r="C335">
            <v>25030.750894547891</v>
          </cell>
        </row>
        <row r="336">
          <cell r="A336">
            <v>2365</v>
          </cell>
          <cell r="B336" t="str">
            <v>ULZAMA - MANTENIMIENTO DE URBANA</v>
          </cell>
          <cell r="C336">
            <v>1306.7095828335334</v>
          </cell>
        </row>
        <row r="337">
          <cell r="A337">
            <v>2366</v>
          </cell>
          <cell r="B337" t="str">
            <v>ULZAMA - MANTENIMIENTO DE RUSTICA</v>
          </cell>
          <cell r="C337">
            <v>35573.479452536405</v>
          </cell>
        </row>
        <row r="338">
          <cell r="A338">
            <v>2375</v>
          </cell>
          <cell r="B338" t="str">
            <v>UNCITI - MANTENIMIENTO DE URBANA</v>
          </cell>
          <cell r="C338">
            <v>12487.830418025495</v>
          </cell>
        </row>
        <row r="339">
          <cell r="A339">
            <v>2376</v>
          </cell>
          <cell r="B339" t="str">
            <v>UNCITI - MANTENIMIENTO DE RUSTICA</v>
          </cell>
          <cell r="C339">
            <v>4067.4825443159903</v>
          </cell>
        </row>
        <row r="340">
          <cell r="A340">
            <v>2385</v>
          </cell>
          <cell r="B340" t="str">
            <v>UNZUE - MANTENIMIENTO DE URBANA</v>
          </cell>
          <cell r="C340">
            <v>2362.4191656670669</v>
          </cell>
        </row>
        <row r="341">
          <cell r="A341">
            <v>2396</v>
          </cell>
          <cell r="B341" t="str">
            <v>URDAX - MANTENIMIENTO DE RUSTICA</v>
          </cell>
          <cell r="C341">
            <v>16574.441974656005</v>
          </cell>
        </row>
        <row r="342">
          <cell r="A342">
            <v>2415</v>
          </cell>
          <cell r="B342" t="str">
            <v>URRAUL ALTO - MANTENIMIENTO DE URBANA</v>
          </cell>
          <cell r="C342">
            <v>8980.2160300988453</v>
          </cell>
        </row>
        <row r="343">
          <cell r="A343">
            <v>2425</v>
          </cell>
          <cell r="B343" t="str">
            <v>URRAUL BAJO - MANTENIMIENTO DE URBANA</v>
          </cell>
          <cell r="C343">
            <v>19022.510128111109</v>
          </cell>
        </row>
        <row r="344">
          <cell r="A344">
            <v>2426</v>
          </cell>
          <cell r="B344" t="str">
            <v>URRAUL BAJO - MANTENIMIENTO DE RUSTICA</v>
          </cell>
          <cell r="C344">
            <v>18365.392306397869</v>
          </cell>
        </row>
        <row r="345">
          <cell r="A345">
            <v>2435</v>
          </cell>
          <cell r="B345" t="str">
            <v>URROZ - MANTENIMIENTO DE URBANA</v>
          </cell>
          <cell r="C345">
            <v>10888.929276390998</v>
          </cell>
        </row>
        <row r="346">
          <cell r="A346">
            <v>2445</v>
          </cell>
          <cell r="B346" t="str">
            <v>URROZ SANTESTEBAN - MANT. URBANA</v>
          </cell>
          <cell r="C346">
            <v>6015.6473248853345</v>
          </cell>
        </row>
        <row r="347">
          <cell r="A347">
            <v>2446</v>
          </cell>
          <cell r="B347" t="str">
            <v>URROZ SANTESTEBAN - MANT. RUSTICA</v>
          </cell>
          <cell r="C347">
            <v>40802.411869806259</v>
          </cell>
        </row>
        <row r="348">
          <cell r="A348">
            <v>2456</v>
          </cell>
          <cell r="B348" t="str">
            <v>URZAINQUI - MANTENIMIENTO DE RUSTICA</v>
          </cell>
          <cell r="C348">
            <v>26281.235679567555</v>
          </cell>
        </row>
        <row r="349">
          <cell r="A349">
            <v>2486</v>
          </cell>
          <cell r="B349" t="str">
            <v>VALCARLOS - MANTENIMIENTO DE RUSTICA</v>
          </cell>
          <cell r="C349">
            <v>17146.704083655157</v>
          </cell>
        </row>
        <row r="350">
          <cell r="A350">
            <v>2495</v>
          </cell>
          <cell r="B350" t="str">
            <v>VALTIERRA - MANTENIMIENTO DE URBANA</v>
          </cell>
          <cell r="C350">
            <v>53771.296438866448</v>
          </cell>
        </row>
        <row r="351">
          <cell r="A351">
            <v>2496</v>
          </cell>
          <cell r="B351" t="str">
            <v>VALTIERRA - MANTENIMIENTO DE RUSTICA</v>
          </cell>
          <cell r="C351">
            <v>15388.707734092495</v>
          </cell>
        </row>
        <row r="352">
          <cell r="A352">
            <v>2505</v>
          </cell>
          <cell r="B352" t="str">
            <v>VERA BIDASOA - MANTENIMIENTO DE URBAN</v>
          </cell>
          <cell r="C352">
            <v>10483.973480982357</v>
          </cell>
        </row>
        <row r="353">
          <cell r="A353">
            <v>2506</v>
          </cell>
          <cell r="B353" t="str">
            <v>VERA BIDASOA - MANTENIMIENTO DE RUSTICA</v>
          </cell>
          <cell r="C353">
            <v>16543.030143434669</v>
          </cell>
        </row>
        <row r="354">
          <cell r="A354">
            <v>2515</v>
          </cell>
          <cell r="B354" t="str">
            <v>VIANA - MANTENIMIENTO DE URBANA</v>
          </cell>
          <cell r="C354">
            <v>8509.5774922210003</v>
          </cell>
        </row>
        <row r="355">
          <cell r="A355">
            <v>2516</v>
          </cell>
          <cell r="B355" t="str">
            <v>VIANA - MANTENIMIENTO DE RUSTICA</v>
          </cell>
          <cell r="C355">
            <v>64724.557632465643</v>
          </cell>
        </row>
        <row r="356">
          <cell r="A356">
            <v>2525</v>
          </cell>
          <cell r="B356" t="str">
            <v>VIDANGOZ - MANTENIMIENTO DE URBANA</v>
          </cell>
          <cell r="C356">
            <v>2219.4191656670669</v>
          </cell>
        </row>
        <row r="357">
          <cell r="A357">
            <v>2526</v>
          </cell>
          <cell r="B357" t="str">
            <v>VIDANGOZ - MANTENIMIENTO DE RUSTICA</v>
          </cell>
          <cell r="C357">
            <v>21718.062908170064</v>
          </cell>
        </row>
        <row r="358">
          <cell r="A358">
            <v>2535</v>
          </cell>
          <cell r="B358" t="str">
            <v>VIDAURRETA - MANTENIMIENTO DE URBANA</v>
          </cell>
          <cell r="C358">
            <v>5124.0192574299344</v>
          </cell>
        </row>
        <row r="359">
          <cell r="A359">
            <v>2536</v>
          </cell>
          <cell r="B359" t="str">
            <v>VIDAURRETA - MANTENIMIENTO DE RUSTICA</v>
          </cell>
          <cell r="C359">
            <v>4909.6473248853345</v>
          </cell>
        </row>
        <row r="360">
          <cell r="A360">
            <v>2545</v>
          </cell>
          <cell r="B360" t="str">
            <v>VILLAFRANCA - MANTENIMIENTO DE URBANA</v>
          </cell>
          <cell r="C360">
            <v>2219.4191656670669</v>
          </cell>
        </row>
        <row r="361">
          <cell r="A361">
            <v>2546</v>
          </cell>
          <cell r="B361" t="str">
            <v>VILLAFRANCA - MANTENIMIENTO DE RUSTICA</v>
          </cell>
          <cell r="C361">
            <v>10453.961072869688</v>
          </cell>
        </row>
        <row r="362">
          <cell r="A362">
            <v>2555</v>
          </cell>
          <cell r="B362" t="str">
            <v>VILLAMAYOR MONJARDIN - MANT. URBANA</v>
          </cell>
          <cell r="C362">
            <v>1461.9118312213336</v>
          </cell>
        </row>
        <row r="363">
          <cell r="A363">
            <v>2576</v>
          </cell>
          <cell r="B363" t="str">
            <v>VILLATUERTA - MANTENIMIENTO DE RUSTICA</v>
          </cell>
          <cell r="C363">
            <v>20485.721017407559</v>
          </cell>
        </row>
        <row r="364">
          <cell r="A364">
            <v>2585</v>
          </cell>
          <cell r="B364" t="str">
            <v>VILLAVA - MANTENIMIENTO DE URBANA</v>
          </cell>
          <cell r="C364">
            <v>49556.424144473684</v>
          </cell>
        </row>
        <row r="365">
          <cell r="A365">
            <v>2596</v>
          </cell>
          <cell r="B365" t="str">
            <v>YANCI - MANTENIMIENTO DE RUSTICA</v>
          </cell>
          <cell r="C365">
            <v>9023.4709873280026</v>
          </cell>
        </row>
        <row r="366">
          <cell r="A366">
            <v>2605</v>
          </cell>
          <cell r="B366" t="str">
            <v>YERRI - MANTENIMIENTO DE URBANA</v>
          </cell>
          <cell r="C366">
            <v>20466.76563709867</v>
          </cell>
        </row>
        <row r="367">
          <cell r="A367">
            <v>2606</v>
          </cell>
          <cell r="B367" t="str">
            <v>YERRI - MANTENIMIENTO DE RUSTICA</v>
          </cell>
          <cell r="C367">
            <v>141882.21257777157</v>
          </cell>
        </row>
        <row r="368">
          <cell r="A368">
            <v>2615</v>
          </cell>
          <cell r="B368" t="str">
            <v>YESA - MANTENIMIENTO DE URBANA</v>
          </cell>
          <cell r="C368">
            <v>22635.162253339662</v>
          </cell>
        </row>
        <row r="369">
          <cell r="A369">
            <v>2625</v>
          </cell>
          <cell r="B369" t="str">
            <v>ZABALZA - MANTENIMIENTO DE URBANA</v>
          </cell>
          <cell r="C369">
            <v>13900.576078102809</v>
          </cell>
        </row>
        <row r="370">
          <cell r="A370">
            <v>2626</v>
          </cell>
          <cell r="B370" t="str">
            <v>ZABALZA - MANTENIMIENTO DE RUSTICA</v>
          </cell>
          <cell r="C370">
            <v>41769.027234917754</v>
          </cell>
        </row>
        <row r="371">
          <cell r="A371">
            <v>2635</v>
          </cell>
          <cell r="B371" t="str">
            <v>ZUBIETA - MANTENIMIENTO DE URBANA</v>
          </cell>
          <cell r="C371">
            <v>7477.3374936061391</v>
          </cell>
        </row>
        <row r="372">
          <cell r="A372">
            <v>2636</v>
          </cell>
          <cell r="B372" t="str">
            <v>ZUBIETA - MANTENIMIENTO DE RUSTICA</v>
          </cell>
          <cell r="C372">
            <v>25627.479186089786</v>
          </cell>
        </row>
        <row r="373">
          <cell r="A373">
            <v>2646</v>
          </cell>
          <cell r="B373" t="str">
            <v>ZUGARRAMURDI - MANTENIMIENTO DE RUSTICA</v>
          </cell>
          <cell r="C373">
            <v>12063.294649770669</v>
          </cell>
        </row>
        <row r="374">
          <cell r="A374">
            <v>3038</v>
          </cell>
          <cell r="B374" t="str">
            <v>TRABAJOS ADMINISTRACION</v>
          </cell>
          <cell r="C374">
            <v>40277421.549916588</v>
          </cell>
          <cell r="D374">
            <v>25209629</v>
          </cell>
        </row>
        <row r="375">
          <cell r="A375">
            <v>3040</v>
          </cell>
          <cell r="B375" t="str">
            <v>PLOTS, COPIAS, VARIOS</v>
          </cell>
          <cell r="C375">
            <v>534542.59950328048</v>
          </cell>
          <cell r="D375">
            <v>98040</v>
          </cell>
          <cell r="E375">
            <v>702380</v>
          </cell>
        </row>
        <row r="376">
          <cell r="A376">
            <v>3126</v>
          </cell>
          <cell r="B376" t="str">
            <v>MANTENIMIENTO SOFT TCSA</v>
          </cell>
          <cell r="C376">
            <v>42767.944640443508</v>
          </cell>
        </row>
        <row r="377">
          <cell r="A377">
            <v>3202</v>
          </cell>
          <cell r="B377" t="str">
            <v>MANTENIMIENTO CATASTRO DE NAVARRA</v>
          </cell>
          <cell r="C377">
            <v>28869928.035072163</v>
          </cell>
          <cell r="D377">
            <v>6625883</v>
          </cell>
          <cell r="E377">
            <v>66372199</v>
          </cell>
          <cell r="F377">
            <v>8740000</v>
          </cell>
        </row>
        <row r="378">
          <cell r="A378">
            <v>3239</v>
          </cell>
          <cell r="B378" t="str">
            <v>ATENCION A CLIENTES</v>
          </cell>
          <cell r="C378">
            <v>207827.76638524249</v>
          </cell>
          <cell r="D378">
            <v>104582</v>
          </cell>
        </row>
        <row r="379">
          <cell r="A379">
            <v>3320</v>
          </cell>
          <cell r="B379" t="str">
            <v>CURSILLOS FORMACION DE PERSONAL</v>
          </cell>
          <cell r="C379">
            <v>3541981.3977974076</v>
          </cell>
          <cell r="D379">
            <v>295973</v>
          </cell>
        </row>
        <row r="380">
          <cell r="A380">
            <v>3375</v>
          </cell>
          <cell r="B380" t="str">
            <v>EXPLOTACION FOTOGRAFICA O.P.</v>
          </cell>
          <cell r="C380">
            <v>63235.332213426169</v>
          </cell>
          <cell r="D380">
            <v>53325</v>
          </cell>
        </row>
        <row r="381">
          <cell r="A381">
            <v>3403</v>
          </cell>
          <cell r="B381" t="str">
            <v>LISTADOS AYUNTAMIENTOS</v>
          </cell>
          <cell r="C381">
            <v>79899.35928003407</v>
          </cell>
          <cell r="D381">
            <v>48084</v>
          </cell>
          <cell r="E381">
            <v>815209</v>
          </cell>
        </row>
        <row r="382">
          <cell r="A382">
            <v>3660</v>
          </cell>
          <cell r="B382" t="str">
            <v>ATENCION RECLAMACIONES DE COMUNALES</v>
          </cell>
          <cell r="C382">
            <v>2739615.3183002677</v>
          </cell>
          <cell r="D382">
            <v>50720</v>
          </cell>
          <cell r="E382">
            <v>2659375</v>
          </cell>
        </row>
        <row r="383">
          <cell r="A383">
            <v>3699</v>
          </cell>
          <cell r="B383" t="str">
            <v>MANTENIMIENTO CATASTRO DE VITORIA</v>
          </cell>
          <cell r="C383">
            <v>21883021.268591944</v>
          </cell>
          <cell r="D383">
            <v>5450572</v>
          </cell>
          <cell r="E383">
            <v>38551660</v>
          </cell>
          <cell r="F383">
            <v>1200000</v>
          </cell>
        </row>
        <row r="384">
          <cell r="A384">
            <v>3785</v>
          </cell>
          <cell r="B384" t="str">
            <v>PREMANTENIMIENTO ANUAL DE CASTEJON</v>
          </cell>
          <cell r="C384">
            <v>270413.94148445455</v>
          </cell>
          <cell r="D384">
            <v>76372</v>
          </cell>
        </row>
        <row r="385">
          <cell r="A385">
            <v>3808</v>
          </cell>
          <cell r="B385" t="str">
            <v>PREMANTENIMIENTO ANUAL DE CINTRUENIGO</v>
          </cell>
          <cell r="C385">
            <v>776595.13429844484</v>
          </cell>
          <cell r="D385">
            <v>304656</v>
          </cell>
        </row>
        <row r="386">
          <cell r="A386">
            <v>3820</v>
          </cell>
          <cell r="B386" t="str">
            <v>PREMANTENIMIENTO ANUAL DE VILLAVA</v>
          </cell>
          <cell r="C386">
            <v>447969.40126009053</v>
          </cell>
          <cell r="D386">
            <v>56672</v>
          </cell>
        </row>
        <row r="387">
          <cell r="A387">
            <v>3821</v>
          </cell>
          <cell r="B387" t="str">
            <v>PREMANTENIMIENTO ANUAL DE LERIN</v>
          </cell>
          <cell r="D387">
            <v>1580</v>
          </cell>
          <cell r="E387">
            <v>409383</v>
          </cell>
          <cell r="G387">
            <v>227858</v>
          </cell>
        </row>
        <row r="388">
          <cell r="A388">
            <v>3822</v>
          </cell>
          <cell r="B388" t="str">
            <v>VENTAS DE HARD Y SOFT</v>
          </cell>
          <cell r="C388">
            <v>536898.97132737387</v>
          </cell>
          <cell r="D388">
            <v>4015924</v>
          </cell>
          <cell r="E388">
            <v>4060266</v>
          </cell>
          <cell r="H388">
            <v>300000</v>
          </cell>
        </row>
        <row r="389">
          <cell r="A389">
            <v>3824</v>
          </cell>
          <cell r="B389" t="str">
            <v>ORTO Y CARTOGRAFIA C. P.</v>
          </cell>
          <cell r="C389">
            <v>5815426.7709028469</v>
          </cell>
          <cell r="D389">
            <v>328481</v>
          </cell>
          <cell r="E389">
            <v>6905912</v>
          </cell>
          <cell r="F389">
            <v>5000000</v>
          </cell>
        </row>
        <row r="390">
          <cell r="A390">
            <v>3825</v>
          </cell>
          <cell r="B390" t="str">
            <v>TRABAJOS VARIOS C. P.</v>
          </cell>
          <cell r="C390">
            <v>806307.40450668742</v>
          </cell>
          <cell r="D390">
            <v>90735</v>
          </cell>
          <cell r="E390">
            <v>519429</v>
          </cell>
        </row>
        <row r="391">
          <cell r="A391">
            <v>3833</v>
          </cell>
          <cell r="B391" t="str">
            <v>PREMANTENIMIENTO ANUAL DE AYEGUI</v>
          </cell>
          <cell r="C391">
            <v>237808.88308177728</v>
          </cell>
          <cell r="D391">
            <v>62077</v>
          </cell>
          <cell r="G391">
            <v>10762</v>
          </cell>
        </row>
        <row r="392">
          <cell r="A392">
            <v>3834</v>
          </cell>
          <cell r="B392" t="str">
            <v>MANTENIMIENTO CATASTRO DE PAMPLONA</v>
          </cell>
          <cell r="C392">
            <v>17766445.568227433</v>
          </cell>
          <cell r="D392">
            <v>1008029</v>
          </cell>
          <cell r="E392">
            <v>24265500</v>
          </cell>
        </row>
        <row r="393">
          <cell r="A393">
            <v>3838</v>
          </cell>
          <cell r="B393" t="str">
            <v>PREMANTENIMIENTO ANUAL DE ELORZ</v>
          </cell>
          <cell r="C393">
            <v>994666.2313488042</v>
          </cell>
          <cell r="D393">
            <v>124152</v>
          </cell>
        </row>
        <row r="394">
          <cell r="A394">
            <v>3847</v>
          </cell>
          <cell r="B394" t="str">
            <v>PREMANTENIMIENTO ANUAL DE CENDEA DE GALAR</v>
          </cell>
          <cell r="C394">
            <v>251311.35176977783</v>
          </cell>
          <cell r="D394">
            <v>58352</v>
          </cell>
          <cell r="G394">
            <v>134967</v>
          </cell>
        </row>
        <row r="395">
          <cell r="A395">
            <v>3852</v>
          </cell>
          <cell r="B395" t="str">
            <v>PREMANTENIMIENTO ANUAL DE SANTESTEBAN</v>
          </cell>
          <cell r="C395">
            <v>615688.82850385143</v>
          </cell>
          <cell r="D395">
            <v>103868</v>
          </cell>
        </row>
        <row r="396">
          <cell r="A396">
            <v>3862</v>
          </cell>
          <cell r="B396" t="str">
            <v>MANTENIMIENTO CATASTRO MUNICIPIOS DE ALAVA</v>
          </cell>
          <cell r="C396">
            <v>16916933.973202989</v>
          </cell>
          <cell r="D396">
            <v>746824</v>
          </cell>
          <cell r="E396">
            <v>10682885</v>
          </cell>
          <cell r="H396">
            <v>592340</v>
          </cell>
        </row>
        <row r="397">
          <cell r="A397">
            <v>3864</v>
          </cell>
          <cell r="B397" t="str">
            <v>PREMANTENIMIENTO ANUAL DE ELGORRIAGA</v>
          </cell>
          <cell r="C397">
            <v>74811.650037556945</v>
          </cell>
          <cell r="D397">
            <v>16124</v>
          </cell>
        </row>
        <row r="398">
          <cell r="A398">
            <v>3865</v>
          </cell>
          <cell r="B398" t="str">
            <v>PREMANTENIMIENTO ANUAL DE ARANGUREN</v>
          </cell>
          <cell r="C398">
            <v>695436.27035250026</v>
          </cell>
          <cell r="D398">
            <v>196740</v>
          </cell>
        </row>
        <row r="399">
          <cell r="A399">
            <v>3871</v>
          </cell>
          <cell r="B399" t="str">
            <v>PREMANTENIMIENTO ANUAL DE ESTELLA</v>
          </cell>
          <cell r="G399">
            <v>946060</v>
          </cell>
        </row>
        <row r="400">
          <cell r="A400">
            <v>3874</v>
          </cell>
          <cell r="B400" t="str">
            <v>PREMANTENIMIENTO ANUAL DE CENDEA CIZUR</v>
          </cell>
          <cell r="C400">
            <v>238555.79264837978</v>
          </cell>
          <cell r="D400">
            <v>32880</v>
          </cell>
        </row>
        <row r="401">
          <cell r="A401">
            <v>3875</v>
          </cell>
          <cell r="B401" t="str">
            <v>PREMANTENIMIENTO ANUAL DE HUARTE</v>
          </cell>
          <cell r="C401">
            <v>158997.23359102444</v>
          </cell>
          <cell r="D401">
            <v>40640</v>
          </cell>
          <cell r="G401">
            <v>45473</v>
          </cell>
        </row>
        <row r="402">
          <cell r="A402">
            <v>3877</v>
          </cell>
          <cell r="B402" t="str">
            <v>PREMANTENIMIENTO ANUAL DE CABANILLAS</v>
          </cell>
          <cell r="D402">
            <v>892</v>
          </cell>
          <cell r="E402">
            <v>534256</v>
          </cell>
          <cell r="G402">
            <v>356914</v>
          </cell>
        </row>
        <row r="403">
          <cell r="A403">
            <v>3878</v>
          </cell>
          <cell r="B403" t="str">
            <v>PREMANTENIMIENTO ANUAL DE BUÑUEL</v>
          </cell>
          <cell r="C403">
            <v>378667.18836988613</v>
          </cell>
          <cell r="D403">
            <v>166361</v>
          </cell>
          <cell r="E403">
            <v>763760</v>
          </cell>
        </row>
        <row r="404">
          <cell r="A404">
            <v>3881</v>
          </cell>
          <cell r="B404" t="str">
            <v>PREMANTENIMIENTO ANUAL DE SANGÜESA</v>
          </cell>
          <cell r="C404">
            <v>577179.82513601833</v>
          </cell>
          <cell r="D404">
            <v>141536</v>
          </cell>
        </row>
        <row r="405">
          <cell r="A405">
            <v>3882</v>
          </cell>
          <cell r="B405" t="str">
            <v>PREMANTENIMIENTO ANUAL DE MARCILLA</v>
          </cell>
          <cell r="C405">
            <v>124076.83700146206</v>
          </cell>
          <cell r="D405">
            <v>60856</v>
          </cell>
        </row>
        <row r="406">
          <cell r="A406">
            <v>3886</v>
          </cell>
          <cell r="B406" t="str">
            <v>PREMANTENIMIENTO ANUAL DE ALSASUA</v>
          </cell>
          <cell r="C406">
            <v>431767.7879093365</v>
          </cell>
          <cell r="D406">
            <v>145307</v>
          </cell>
        </row>
        <row r="407">
          <cell r="A407">
            <v>3889</v>
          </cell>
          <cell r="B407" t="str">
            <v>PREMANTENIMIENTO ANUAL DE MENDIGORRIA</v>
          </cell>
          <cell r="C407">
            <v>79011.853437368205</v>
          </cell>
          <cell r="D407">
            <v>19367</v>
          </cell>
        </row>
        <row r="408">
          <cell r="A408">
            <v>3893</v>
          </cell>
          <cell r="B408" t="str">
            <v>PREMANTENIMIENTO ANUAL DE ARGUEDAS</v>
          </cell>
          <cell r="C408">
            <v>283944.08188487642</v>
          </cell>
          <cell r="D408">
            <v>89605</v>
          </cell>
        </row>
        <row r="409">
          <cell r="A409">
            <v>3898</v>
          </cell>
          <cell r="B409" t="str">
            <v>PREMANTENIMIENTO ANUAL DE ETXALAR</v>
          </cell>
          <cell r="C409">
            <v>220965.38980716252</v>
          </cell>
          <cell r="D409">
            <v>12636</v>
          </cell>
        </row>
        <row r="410">
          <cell r="A410">
            <v>3906</v>
          </cell>
          <cell r="B410" t="str">
            <v>PREMANTENIMIENTO ANUAL DE CAPARROSO</v>
          </cell>
          <cell r="C410">
            <v>442749.07763089245</v>
          </cell>
          <cell r="D410">
            <v>125044</v>
          </cell>
        </row>
        <row r="411">
          <cell r="A411">
            <v>3907</v>
          </cell>
          <cell r="B411" t="str">
            <v>PREMANTENIMIENTO ANUAL DE PITILLAS</v>
          </cell>
          <cell r="C411">
            <v>84282.227941684512</v>
          </cell>
          <cell r="D411">
            <v>29180</v>
          </cell>
        </row>
        <row r="412">
          <cell r="A412">
            <v>3908</v>
          </cell>
          <cell r="B412" t="str">
            <v>PREMANTENIMIENTO ANUAL DE BEIRE</v>
          </cell>
          <cell r="C412">
            <v>28829.906722863263</v>
          </cell>
          <cell r="D412">
            <v>8432</v>
          </cell>
        </row>
        <row r="413">
          <cell r="A413">
            <v>3912</v>
          </cell>
          <cell r="B413" t="str">
            <v>PREMANTENIMIENTO ANUAL DE CADREITA</v>
          </cell>
          <cell r="C413">
            <v>277487.85220755887</v>
          </cell>
          <cell r="D413">
            <v>88001</v>
          </cell>
        </row>
        <row r="414">
          <cell r="A414">
            <v>3913</v>
          </cell>
          <cell r="B414" t="str">
            <v>PREMANTENIMIENTO ANUAL DE SESMA</v>
          </cell>
          <cell r="C414">
            <v>7311.06394940267</v>
          </cell>
          <cell r="D414">
            <v>4454</v>
          </cell>
          <cell r="E414">
            <v>388476</v>
          </cell>
          <cell r="G414">
            <v>231377</v>
          </cell>
        </row>
        <row r="415">
          <cell r="A415">
            <v>3914</v>
          </cell>
          <cell r="B415" t="str">
            <v>PREMANTENIMIENTO ANUAL DE VILLAFRANCA</v>
          </cell>
          <cell r="C415">
            <v>281488.42699724517</v>
          </cell>
          <cell r="D415">
            <v>34402</v>
          </cell>
        </row>
        <row r="416">
          <cell r="A416">
            <v>3928</v>
          </cell>
          <cell r="B416" t="str">
            <v>PREMANTENIMIENTO ANUAL DE LODOSA</v>
          </cell>
          <cell r="C416">
            <v>223049.21280991731</v>
          </cell>
          <cell r="D416">
            <v>72316</v>
          </cell>
          <cell r="E416">
            <v>485161</v>
          </cell>
        </row>
        <row r="417">
          <cell r="A417">
            <v>3930</v>
          </cell>
          <cell r="B417" t="str">
            <v>PREMANTENIMIENTO ANUAL DE ARTAJONA</v>
          </cell>
          <cell r="C417">
            <v>368411.40890595265</v>
          </cell>
          <cell r="D417">
            <v>78248</v>
          </cell>
          <cell r="E417">
            <v>618378</v>
          </cell>
        </row>
        <row r="418">
          <cell r="A418">
            <v>3946</v>
          </cell>
          <cell r="B418" t="str">
            <v>PREMANTENIMIENTO ANUAL DE BEINTZA-LABAIEN</v>
          </cell>
          <cell r="C418">
            <v>138949.4955371792</v>
          </cell>
          <cell r="D418">
            <v>43616</v>
          </cell>
        </row>
        <row r="419">
          <cell r="A419">
            <v>3950</v>
          </cell>
          <cell r="B419" t="str">
            <v>PREMANTENIMIENTO ANUAL DE FUNES</v>
          </cell>
          <cell r="C419">
            <v>441031.86082523211</v>
          </cell>
          <cell r="D419">
            <v>43764</v>
          </cell>
        </row>
        <row r="420">
          <cell r="A420">
            <v>3967</v>
          </cell>
          <cell r="B420" t="str">
            <v>PREMANTENIMIENTO ANUAL DE PERALTA</v>
          </cell>
          <cell r="C420">
            <v>657364.11197806848</v>
          </cell>
          <cell r="D420">
            <v>194017</v>
          </cell>
          <cell r="E420">
            <v>1592365</v>
          </cell>
          <cell r="G420">
            <v>288298</v>
          </cell>
        </row>
        <row r="421">
          <cell r="A421">
            <v>3982</v>
          </cell>
          <cell r="B421" t="str">
            <v>PREMANTENIMIENTO ANUAL DE IZA</v>
          </cell>
          <cell r="C421">
            <v>431889.68310691079</v>
          </cell>
          <cell r="D421">
            <v>181278</v>
          </cell>
        </row>
        <row r="422">
          <cell r="A422">
            <v>3992</v>
          </cell>
          <cell r="B422" t="str">
            <v>PREMANTENIMIENTO ANUAL DE LARRAUN</v>
          </cell>
          <cell r="C422">
            <v>233669.80804886197</v>
          </cell>
          <cell r="D422">
            <v>76306</v>
          </cell>
        </row>
        <row r="423">
          <cell r="A423">
            <v>4000</v>
          </cell>
          <cell r="B423" t="str">
            <v>REGISTRO FISCAL RUSTICA-URBANA DE NAVARRA</v>
          </cell>
          <cell r="C423">
            <v>1000995.5076964449</v>
          </cell>
          <cell r="D423">
            <v>363345</v>
          </cell>
        </row>
        <row r="424">
          <cell r="A424">
            <v>4003</v>
          </cell>
          <cell r="B424" t="str">
            <v>PREMANTENIMIENTO ANUAL DE URROTZ DE SANTESTEBAN</v>
          </cell>
          <cell r="C424">
            <v>149850.40178608533</v>
          </cell>
          <cell r="D424">
            <v>33836</v>
          </cell>
        </row>
        <row r="425">
          <cell r="A425">
            <v>4006</v>
          </cell>
          <cell r="B425" t="str">
            <v>PREMANTENIMIENTO ANUAL DE VALTIERRA</v>
          </cell>
          <cell r="C425">
            <v>238111.61826192538</v>
          </cell>
          <cell r="D425">
            <v>39442</v>
          </cell>
          <cell r="E425">
            <v>437834</v>
          </cell>
        </row>
        <row r="426">
          <cell r="A426">
            <v>4022</v>
          </cell>
          <cell r="B426" t="str">
            <v>PREMANTENIMIENTO ANUAL DE DONAMARIA</v>
          </cell>
          <cell r="C426">
            <v>187701.25814007962</v>
          </cell>
          <cell r="D426">
            <v>53372</v>
          </cell>
        </row>
        <row r="427">
          <cell r="A427">
            <v>4023</v>
          </cell>
          <cell r="B427" t="str">
            <v>PREMANTENIMIENTO ANUAL DE OITZ</v>
          </cell>
          <cell r="C427">
            <v>84896.682126961823</v>
          </cell>
          <cell r="D427">
            <v>17360</v>
          </cell>
        </row>
        <row r="428">
          <cell r="A428">
            <v>4027</v>
          </cell>
          <cell r="B428" t="str">
            <v>PREMANTENIMIENTO ANUAL DE SAN ADRIAN</v>
          </cell>
          <cell r="C428">
            <v>490745.48475356575</v>
          </cell>
          <cell r="D428">
            <v>155952</v>
          </cell>
        </row>
        <row r="429">
          <cell r="A429">
            <v>4031</v>
          </cell>
          <cell r="B429" t="str">
            <v>PREMANTENIMIENTO ANUAL DE ISABA</v>
          </cell>
          <cell r="E429">
            <v>365105</v>
          </cell>
          <cell r="G429">
            <v>225858</v>
          </cell>
        </row>
        <row r="430">
          <cell r="A430">
            <v>4032</v>
          </cell>
          <cell r="B430" t="str">
            <v>PREMANTENIMIENTO ANUAL DE BARAÑAIN</v>
          </cell>
          <cell r="C430">
            <v>68581.616558377631</v>
          </cell>
          <cell r="D430">
            <v>10320</v>
          </cell>
          <cell r="G430">
            <v>365345</v>
          </cell>
        </row>
        <row r="431">
          <cell r="A431">
            <v>4037</v>
          </cell>
          <cell r="B431" t="str">
            <v>PREMANTENIMIENTO ANUAL DE ESTERIBAR</v>
          </cell>
          <cell r="C431">
            <v>295354.70764183742</v>
          </cell>
          <cell r="D431">
            <v>130495</v>
          </cell>
        </row>
        <row r="432">
          <cell r="A432">
            <v>4052</v>
          </cell>
          <cell r="B432" t="str">
            <v>PREMANTENIMIENTO ANUAL DE BURLADA</v>
          </cell>
          <cell r="C432">
            <v>250885.78994490358</v>
          </cell>
          <cell r="D432">
            <v>9346</v>
          </cell>
        </row>
        <row r="433">
          <cell r="A433">
            <v>4059</v>
          </cell>
          <cell r="B433" t="str">
            <v>PREMANTENIMIENTO ANUAL DE FALCES</v>
          </cell>
          <cell r="C433">
            <v>241982.26721763084</v>
          </cell>
          <cell r="D433">
            <v>43528</v>
          </cell>
        </row>
        <row r="434">
          <cell r="A434">
            <v>4061</v>
          </cell>
          <cell r="B434" t="str">
            <v>PREMANTENIMIENTO ANUAL DE SARTAGUDA</v>
          </cell>
          <cell r="C434">
            <v>277863.45540460711</v>
          </cell>
          <cell r="D434">
            <v>95827</v>
          </cell>
        </row>
        <row r="435">
          <cell r="A435">
            <v>4073</v>
          </cell>
          <cell r="B435" t="str">
            <v>PREMANTENIMIENTO ANUAL DE MENDAVIA</v>
          </cell>
          <cell r="C435">
            <v>265521.57162534434</v>
          </cell>
          <cell r="D435">
            <v>88036</v>
          </cell>
          <cell r="G435">
            <v>357610</v>
          </cell>
        </row>
        <row r="436">
          <cell r="A436">
            <v>4076</v>
          </cell>
          <cell r="B436" t="str">
            <v>MANTENIMIENTO CATASTRO FUERTEVENTURA</v>
          </cell>
          <cell r="C436">
            <v>8264061.3629363189</v>
          </cell>
          <cell r="D436">
            <v>3010824</v>
          </cell>
          <cell r="E436">
            <v>469314</v>
          </cell>
          <cell r="F436">
            <v>2500000</v>
          </cell>
        </row>
        <row r="437">
          <cell r="A437">
            <v>4081</v>
          </cell>
          <cell r="B437" t="str">
            <v>PREMANTENIMIENTO ANUAL DE ETXARRI-ARANATZ</v>
          </cell>
          <cell r="G437">
            <v>8350</v>
          </cell>
        </row>
        <row r="438">
          <cell r="A438">
            <v>4090</v>
          </cell>
          <cell r="B438" t="str">
            <v>PREMANTENIMIENTO ANUAL DE ULTZAMA</v>
          </cell>
          <cell r="C438">
            <v>10883.251230141994</v>
          </cell>
        </row>
        <row r="439">
          <cell r="A439">
            <v>4097</v>
          </cell>
          <cell r="B439" t="str">
            <v>PREMANTENIMIENTO ANUAL DE BASABURUA</v>
          </cell>
          <cell r="D439">
            <v>2624</v>
          </cell>
        </row>
        <row r="440">
          <cell r="A440">
            <v>4101</v>
          </cell>
          <cell r="B440" t="str">
            <v>PREMANTENIMIENTO ANUAL DE ARAKIL</v>
          </cell>
          <cell r="C440">
            <v>15485.113375336354</v>
          </cell>
          <cell r="D440">
            <v>2650</v>
          </cell>
        </row>
        <row r="441">
          <cell r="A441">
            <v>4142</v>
          </cell>
          <cell r="B441" t="str">
            <v>PREMANTENIMIENTO ANUAL DE BAZTAN</v>
          </cell>
          <cell r="C441">
            <v>1692731.879934229</v>
          </cell>
          <cell r="D441">
            <v>377270</v>
          </cell>
        </row>
        <row r="442">
          <cell r="A442">
            <v>4157</v>
          </cell>
          <cell r="B442" t="str">
            <v>CART. DIGITAL PORTUGALETE</v>
          </cell>
          <cell r="D442">
            <v>3000</v>
          </cell>
        </row>
        <row r="443">
          <cell r="A443">
            <v>4186</v>
          </cell>
          <cell r="B443" t="str">
            <v>PREMANTENIMIENTO ANUAL DE LESAKA</v>
          </cell>
          <cell r="C443">
            <v>499605.78445548553</v>
          </cell>
          <cell r="D443">
            <v>46522</v>
          </cell>
        </row>
        <row r="444">
          <cell r="A444">
            <v>4197</v>
          </cell>
          <cell r="B444" t="str">
            <v>DOC. GRAFICA  Y ALF. MURILLO DEL FRUTO</v>
          </cell>
          <cell r="D444">
            <v>4197</v>
          </cell>
        </row>
        <row r="445">
          <cell r="A445">
            <v>4224</v>
          </cell>
          <cell r="B445" t="str">
            <v>PREMANTENIMIENTO ANUAL DE AZAGRA</v>
          </cell>
          <cell r="C445">
            <v>38772.779913960505</v>
          </cell>
          <cell r="D445">
            <v>9138</v>
          </cell>
          <cell r="E445">
            <v>880246</v>
          </cell>
          <cell r="G445">
            <v>532874</v>
          </cell>
        </row>
        <row r="446">
          <cell r="A446">
            <v>4238</v>
          </cell>
          <cell r="B446" t="str">
            <v>PREMANTENIMIENTO ANUAL DE BERRIOPLANO</v>
          </cell>
          <cell r="C446">
            <v>1295340.5834032167</v>
          </cell>
          <cell r="D446">
            <v>177816</v>
          </cell>
        </row>
        <row r="447">
          <cell r="A447">
            <v>4240</v>
          </cell>
          <cell r="B447" t="str">
            <v>PREMANTENIMIENTO ANUAL DE BERRIOZAR</v>
          </cell>
          <cell r="C447">
            <v>46638.383696416015</v>
          </cell>
          <cell r="D447">
            <v>6339</v>
          </cell>
        </row>
        <row r="448">
          <cell r="A448">
            <v>4245</v>
          </cell>
          <cell r="B448" t="str">
            <v>APOYO INFORMATICA OTROS DEPARTAMENTOS</v>
          </cell>
          <cell r="C448">
            <v>2878408.0728298435</v>
          </cell>
          <cell r="D448">
            <v>11465</v>
          </cell>
        </row>
        <row r="449">
          <cell r="A449">
            <v>4252</v>
          </cell>
          <cell r="B449" t="str">
            <v>PREMANTENIMIENTO ANUAL DE URROZ VILLA</v>
          </cell>
          <cell r="E449">
            <v>27043</v>
          </cell>
        </row>
        <row r="450">
          <cell r="A450">
            <v>4259</v>
          </cell>
          <cell r="B450" t="str">
            <v>PREMANTENIMIENTO ANUAL DE LIZOAIN</v>
          </cell>
          <cell r="E450">
            <v>46164</v>
          </cell>
        </row>
        <row r="451">
          <cell r="A451">
            <v>4262</v>
          </cell>
          <cell r="B451" t="str">
            <v>PREMANTENIMIENTO ANUAL DE YERRI</v>
          </cell>
          <cell r="C451">
            <v>321276.43376063276</v>
          </cell>
          <cell r="D451">
            <v>114072</v>
          </cell>
        </row>
        <row r="452">
          <cell r="A452">
            <v>4269</v>
          </cell>
          <cell r="B452" t="str">
            <v>PREMANTENIMIENTO ANUAL DE IZAGAONDOA</v>
          </cell>
          <cell r="E452">
            <v>34803</v>
          </cell>
        </row>
        <row r="453">
          <cell r="A453">
            <v>4276</v>
          </cell>
          <cell r="B453" t="str">
            <v>PREMANTENIMIENTO ANUAL DE IRURTZUN</v>
          </cell>
          <cell r="C453">
            <v>62850.210498646898</v>
          </cell>
          <cell r="D453">
            <v>17470</v>
          </cell>
        </row>
        <row r="454">
          <cell r="A454">
            <v>4305</v>
          </cell>
          <cell r="B454" t="str">
            <v>EXPLOTACION CARTOGRAFICA O.P.</v>
          </cell>
          <cell r="C454">
            <v>808555.93106495461</v>
          </cell>
          <cell r="D454">
            <v>19594</v>
          </cell>
        </row>
        <row r="455">
          <cell r="A455">
            <v>4320</v>
          </cell>
          <cell r="B455" t="str">
            <v>PREMANTENIMIENTO ANUAL DE ZUGARRAMURDI</v>
          </cell>
          <cell r="D455">
            <v>892</v>
          </cell>
        </row>
        <row r="456">
          <cell r="A456">
            <v>4340</v>
          </cell>
          <cell r="B456" t="str">
            <v>PREMANTENIMIENTO ANUAL DE VIANA</v>
          </cell>
          <cell r="G456">
            <v>35491</v>
          </cell>
        </row>
        <row r="457">
          <cell r="A457">
            <v>4439</v>
          </cell>
          <cell r="B457" t="str">
            <v>PREMANTENIMIENTO ANUAL DE BERIAIN</v>
          </cell>
          <cell r="E457">
            <v>531355</v>
          </cell>
          <cell r="G457">
            <v>368912</v>
          </cell>
        </row>
        <row r="458">
          <cell r="A458">
            <v>4441</v>
          </cell>
          <cell r="B458" t="str">
            <v>PRECIOS PERCIBIDOS Y PAGADOS Y ENCUESTAS</v>
          </cell>
          <cell r="C458">
            <v>4821415.4864498544</v>
          </cell>
          <cell r="D458">
            <v>269858</v>
          </cell>
          <cell r="E458">
            <v>6177826</v>
          </cell>
        </row>
        <row r="459">
          <cell r="A459">
            <v>4451</v>
          </cell>
          <cell r="B459" t="str">
            <v>PREMANTENIMIENTO ANUAL DE CORELLA</v>
          </cell>
          <cell r="C459">
            <v>4178.4543650793648</v>
          </cell>
        </row>
        <row r="460">
          <cell r="A460">
            <v>4490</v>
          </cell>
          <cell r="B460" t="str">
            <v>P.G.O.U. CALAHORRA</v>
          </cell>
          <cell r="D460">
            <v>38565</v>
          </cell>
        </row>
        <row r="461">
          <cell r="A461">
            <v>4494</v>
          </cell>
          <cell r="B461" t="str">
            <v>PREMANTENIMIENTO ANUAL DE EZKABARTE</v>
          </cell>
          <cell r="C461">
            <v>21467.937815242174</v>
          </cell>
          <cell r="D461">
            <v>8020</v>
          </cell>
        </row>
        <row r="462">
          <cell r="A462">
            <v>4495</v>
          </cell>
          <cell r="B462" t="str">
            <v>PREMANTENIMIENTO ANUAL DE OLAIBAR</v>
          </cell>
          <cell r="C462">
            <v>86385.806639252085</v>
          </cell>
          <cell r="D462">
            <v>27856</v>
          </cell>
          <cell r="E462">
            <v>163330</v>
          </cell>
        </row>
        <row r="463">
          <cell r="A463">
            <v>4502</v>
          </cell>
          <cell r="B463" t="str">
            <v>PREMANTENIMIENTO ANUAL DE GARAIOA</v>
          </cell>
          <cell r="C463">
            <v>211375.61819907211</v>
          </cell>
        </row>
        <row r="464">
          <cell r="A464">
            <v>4505</v>
          </cell>
          <cell r="B464" t="str">
            <v>PREMANTENIMIENTO ANUAL DE ANSOAIN</v>
          </cell>
          <cell r="C464">
            <v>524698.18283704703</v>
          </cell>
          <cell r="D464">
            <v>58925</v>
          </cell>
          <cell r="G464">
            <v>108720</v>
          </cell>
        </row>
        <row r="465">
          <cell r="A465">
            <v>4512</v>
          </cell>
          <cell r="B465" t="str">
            <v>PREMANTENIMIENTO ANUAL DE ZIZUR MAYOR</v>
          </cell>
          <cell r="C465">
            <v>427278.12053420086</v>
          </cell>
          <cell r="D465">
            <v>69230</v>
          </cell>
        </row>
        <row r="466">
          <cell r="A466">
            <v>4526</v>
          </cell>
          <cell r="B466" t="str">
            <v>PREMANTENIMIENTO ANUAL DE BERBINZANA</v>
          </cell>
          <cell r="C466">
            <v>7012.4766807158157</v>
          </cell>
          <cell r="D466">
            <v>1532</v>
          </cell>
        </row>
        <row r="467">
          <cell r="A467">
            <v>4533</v>
          </cell>
          <cell r="B467" t="str">
            <v>PREMANTENIMIENTO ANUAL DE SAN MARTIN UNX</v>
          </cell>
          <cell r="C467">
            <v>173052.87591851549</v>
          </cell>
          <cell r="D467">
            <v>53276</v>
          </cell>
        </row>
        <row r="468">
          <cell r="A468">
            <v>4543</v>
          </cell>
          <cell r="B468" t="str">
            <v>PREMANTENIMIENTO ANUAL DE EZKURRA</v>
          </cell>
          <cell r="E468">
            <v>123722</v>
          </cell>
          <cell r="G468">
            <v>61244</v>
          </cell>
        </row>
        <row r="469">
          <cell r="A469">
            <v>4544</v>
          </cell>
          <cell r="B469" t="str">
            <v>PREMANTENIMIENTO ANUAL DE ERATSUN</v>
          </cell>
          <cell r="E469">
            <v>80423</v>
          </cell>
          <cell r="G469">
            <v>39086</v>
          </cell>
        </row>
        <row r="470">
          <cell r="A470">
            <v>4545</v>
          </cell>
          <cell r="B470" t="str">
            <v>PREMANTENIMIENTO ANUAL DE SALDIAS</v>
          </cell>
          <cell r="C470">
            <v>16738.099196046278</v>
          </cell>
          <cell r="E470">
            <v>79995</v>
          </cell>
          <cell r="G470">
            <v>39088</v>
          </cell>
        </row>
        <row r="471">
          <cell r="A471">
            <v>4548</v>
          </cell>
          <cell r="B471" t="str">
            <v>ATENCION PONENCIAS DE VALORACION</v>
          </cell>
          <cell r="C471">
            <v>38463.59660533609</v>
          </cell>
          <cell r="D471">
            <v>19732</v>
          </cell>
        </row>
        <row r="472">
          <cell r="A472">
            <v>4554</v>
          </cell>
          <cell r="B472" t="str">
            <v>P.G.O.U. HARO</v>
          </cell>
          <cell r="C472">
            <v>71201.137691622935</v>
          </cell>
          <cell r="D472">
            <v>3400</v>
          </cell>
          <cell r="G472">
            <v>271024</v>
          </cell>
        </row>
        <row r="473">
          <cell r="A473">
            <v>4562</v>
          </cell>
          <cell r="B473" t="str">
            <v>PREMANTENIMIENTO ANUAL DE ITUREN</v>
          </cell>
          <cell r="C473">
            <v>2814.8457300275477</v>
          </cell>
        </row>
        <row r="474">
          <cell r="A474">
            <v>4564</v>
          </cell>
          <cell r="B474" t="str">
            <v>ASISTENCIA CONGRESOS</v>
          </cell>
          <cell r="C474">
            <v>1425637.078596273</v>
          </cell>
          <cell r="D474">
            <v>1301304</v>
          </cell>
        </row>
        <row r="475">
          <cell r="A475">
            <v>4589</v>
          </cell>
          <cell r="B475" t="str">
            <v>PREMANTENIMIENTO ANUAL DE UJUE</v>
          </cell>
          <cell r="C475">
            <v>116220.03682795684</v>
          </cell>
          <cell r="D475">
            <v>38376</v>
          </cell>
        </row>
        <row r="476">
          <cell r="A476">
            <v>4598</v>
          </cell>
          <cell r="B476" t="str">
            <v>GRAB. C.F. - F-50 INGRESOS Y PAGOS</v>
          </cell>
          <cell r="C476">
            <v>76651.424835441023</v>
          </cell>
          <cell r="D476">
            <v>515652</v>
          </cell>
          <cell r="E476">
            <v>412123</v>
          </cell>
        </row>
        <row r="477">
          <cell r="A477">
            <v>4599</v>
          </cell>
          <cell r="B477" t="str">
            <v>GRAB. C.F. - F-10 MOD. 190</v>
          </cell>
          <cell r="C477">
            <v>2648663.3794072419</v>
          </cell>
          <cell r="D477">
            <v>290479</v>
          </cell>
          <cell r="E477">
            <v>4474179</v>
          </cell>
        </row>
        <row r="478">
          <cell r="A478">
            <v>4600</v>
          </cell>
          <cell r="B478" t="str">
            <v>GRAB. C.F. - RET. RDTOS. CAP. MOB.</v>
          </cell>
          <cell r="C478">
            <v>160237.42919887311</v>
          </cell>
          <cell r="E478">
            <v>440077</v>
          </cell>
        </row>
        <row r="479">
          <cell r="A479">
            <v>4605</v>
          </cell>
          <cell r="B479" t="str">
            <v>GRAB. C.F. - F-90 RENTA</v>
          </cell>
          <cell r="C479">
            <v>248471.81218608835</v>
          </cell>
          <cell r="D479">
            <v>808372</v>
          </cell>
          <cell r="E479">
            <v>1420766</v>
          </cell>
        </row>
        <row r="480">
          <cell r="A480">
            <v>4606</v>
          </cell>
          <cell r="B480" t="str">
            <v>GRAB. C.F. - F-93 RENTA ORDENADOR</v>
          </cell>
          <cell r="C480">
            <v>114329.17196865696</v>
          </cell>
          <cell r="D480">
            <v>12015</v>
          </cell>
          <cell r="E480">
            <v>20276</v>
          </cell>
        </row>
        <row r="481">
          <cell r="A481">
            <v>4607</v>
          </cell>
          <cell r="B481" t="str">
            <v>GRAB. C.F. - F-80 PATRIMONIO</v>
          </cell>
          <cell r="C481">
            <v>58745.656308232203</v>
          </cell>
          <cell r="D481">
            <v>7857</v>
          </cell>
          <cell r="E481">
            <v>89587</v>
          </cell>
        </row>
        <row r="482">
          <cell r="A482">
            <v>4608</v>
          </cell>
          <cell r="B482" t="str">
            <v>GRAB. C.F. - SOCIEDADES S-90</v>
          </cell>
          <cell r="C482">
            <v>275097.66266639694</v>
          </cell>
          <cell r="D482">
            <v>287504</v>
          </cell>
          <cell r="E482">
            <v>1114546</v>
          </cell>
        </row>
        <row r="483">
          <cell r="A483">
            <v>4609</v>
          </cell>
          <cell r="B483" t="str">
            <v>GRAB. C.F. - F-60 IVA ANUAL</v>
          </cell>
          <cell r="C483">
            <v>3326784.6818506974</v>
          </cell>
          <cell r="E483">
            <v>3627643</v>
          </cell>
        </row>
        <row r="484">
          <cell r="A484">
            <v>4610</v>
          </cell>
          <cell r="B484" t="str">
            <v>GRAB. C.F. - IVA TRIMESTRAL F61</v>
          </cell>
          <cell r="C484">
            <v>4250763.2493083859</v>
          </cell>
          <cell r="E484">
            <v>4968722</v>
          </cell>
        </row>
        <row r="485">
          <cell r="A485">
            <v>4611</v>
          </cell>
          <cell r="B485" t="str">
            <v>GRAB. C.F. - IVA MENSUAL F66</v>
          </cell>
          <cell r="C485">
            <v>657461.86341361469</v>
          </cell>
          <cell r="E485">
            <v>701000</v>
          </cell>
        </row>
        <row r="486">
          <cell r="A486">
            <v>4613</v>
          </cell>
          <cell r="B486" t="str">
            <v>GRAB. C.F. - IMPTO. MATRICULACION</v>
          </cell>
          <cell r="C486">
            <v>143964.0217247828</v>
          </cell>
          <cell r="D486">
            <v>1872997</v>
          </cell>
          <cell r="E486">
            <v>2770152</v>
          </cell>
        </row>
        <row r="487">
          <cell r="A487">
            <v>4618</v>
          </cell>
          <cell r="B487" t="str">
            <v>GRAB. C.F. - IVA INTRACOMUNITARIO</v>
          </cell>
          <cell r="C487">
            <v>829380.22091563896</v>
          </cell>
          <cell r="E487">
            <v>1247327</v>
          </cell>
        </row>
        <row r="488">
          <cell r="A488">
            <v>4621</v>
          </cell>
          <cell r="B488" t="str">
            <v>GENERACION NUEVOS PLOTS PETICION R.T.</v>
          </cell>
          <cell r="C488">
            <v>121069.94909258802</v>
          </cell>
        </row>
        <row r="489">
          <cell r="A489">
            <v>4639</v>
          </cell>
          <cell r="B489" t="str">
            <v>TAREAS DIRECTAS A D.F.A.</v>
          </cell>
          <cell r="C489">
            <v>3557335.7296478678</v>
          </cell>
          <cell r="D489">
            <v>24500</v>
          </cell>
          <cell r="E489">
            <v>843716</v>
          </cell>
          <cell r="H489">
            <v>3374866</v>
          </cell>
        </row>
        <row r="490">
          <cell r="A490">
            <v>4705</v>
          </cell>
          <cell r="B490" t="str">
            <v>REVISION Y MODIF. VALORES (MADRID)</v>
          </cell>
          <cell r="D490">
            <v>52532</v>
          </cell>
        </row>
        <row r="491">
          <cell r="A491">
            <v>4752</v>
          </cell>
          <cell r="B491" t="str">
            <v>HOJAS GEOLOGICAS 1/50000 INST.GEOMINERO</v>
          </cell>
          <cell r="C491">
            <v>83573.950627809201</v>
          </cell>
          <cell r="D491">
            <v>44791</v>
          </cell>
        </row>
        <row r="492">
          <cell r="A492">
            <v>4791</v>
          </cell>
          <cell r="B492" t="str">
            <v>REVISION DE EXPEDIENTES</v>
          </cell>
          <cell r="C492">
            <v>10422752.004060537</v>
          </cell>
          <cell r="E492">
            <v>9806993</v>
          </cell>
        </row>
        <row r="493">
          <cell r="A493">
            <v>4808</v>
          </cell>
          <cell r="B493" t="str">
            <v>MAPA DE CULTIVOS Y APROVECHAMIENTOS</v>
          </cell>
          <cell r="C493">
            <v>8299351.6631881995</v>
          </cell>
          <cell r="D493">
            <v>3863441</v>
          </cell>
          <cell r="E493">
            <v>8082150</v>
          </cell>
          <cell r="F493">
            <v>20000000</v>
          </cell>
        </row>
        <row r="494">
          <cell r="A494">
            <v>4814</v>
          </cell>
          <cell r="B494" t="str">
            <v>ESTUDIO MOD.DATOS INF.CARTOG.</v>
          </cell>
          <cell r="F494">
            <v>200000</v>
          </cell>
        </row>
        <row r="495">
          <cell r="A495">
            <v>4844</v>
          </cell>
          <cell r="B495" t="str">
            <v>MANTENIMIENTO TOPONIMIA</v>
          </cell>
          <cell r="C495">
            <v>2835848.4492877466</v>
          </cell>
          <cell r="D495">
            <v>685519</v>
          </cell>
          <cell r="F495">
            <v>1500000</v>
          </cell>
        </row>
        <row r="496">
          <cell r="A496">
            <v>4874</v>
          </cell>
          <cell r="B496" t="str">
            <v>MEDICION MOJONES MONTE REMENDIA</v>
          </cell>
          <cell r="G496">
            <v>8471</v>
          </cell>
        </row>
        <row r="497">
          <cell r="A497">
            <v>4890</v>
          </cell>
          <cell r="B497" t="str">
            <v>CART. ALCALA DE GUADAIRA</v>
          </cell>
          <cell r="D497">
            <v>22334</v>
          </cell>
          <cell r="F497">
            <v>100000</v>
          </cell>
        </row>
        <row r="498">
          <cell r="A498">
            <v>4891</v>
          </cell>
          <cell r="B498" t="str">
            <v>ORTOS AREAS METROPOLITANAS</v>
          </cell>
          <cell r="D498">
            <v>13800</v>
          </cell>
        </row>
        <row r="499">
          <cell r="A499">
            <v>4905</v>
          </cell>
          <cell r="B499" t="str">
            <v>MANTENIMIENTO CATASTRO GUADALAJARA</v>
          </cell>
          <cell r="D499">
            <v>4197</v>
          </cell>
        </row>
        <row r="500">
          <cell r="A500">
            <v>4907</v>
          </cell>
          <cell r="B500" t="str">
            <v>HOJAS 1/25000 TERUEL - I.G.N.</v>
          </cell>
          <cell r="D500">
            <v>2004</v>
          </cell>
        </row>
        <row r="501">
          <cell r="A501">
            <v>4908</v>
          </cell>
          <cell r="B501" t="str">
            <v>PONENCIA DE VALORACION DE TIEBAS-MURUARTE</v>
          </cell>
          <cell r="G501">
            <v>26474</v>
          </cell>
        </row>
        <row r="502">
          <cell r="A502">
            <v>4928</v>
          </cell>
          <cell r="B502" t="str">
            <v>P.G.O.U. ERANDIO</v>
          </cell>
          <cell r="E502">
            <v>3691048</v>
          </cell>
          <cell r="G502">
            <v>66191</v>
          </cell>
        </row>
        <row r="503">
          <cell r="A503">
            <v>4936</v>
          </cell>
          <cell r="B503" t="str">
            <v>I + D S.I.G.</v>
          </cell>
          <cell r="C503">
            <v>5513515.0750547657</v>
          </cell>
          <cell r="D503">
            <v>1920</v>
          </cell>
        </row>
        <row r="504">
          <cell r="A504">
            <v>4972</v>
          </cell>
          <cell r="B504" t="str">
            <v>MAPA TOPOGRAFICO 1:5.000 CANARIAS</v>
          </cell>
          <cell r="C504">
            <v>45206.062760614412</v>
          </cell>
          <cell r="D504">
            <v>4210</v>
          </cell>
          <cell r="E504">
            <v>-10558605</v>
          </cell>
          <cell r="F504">
            <v>1000000</v>
          </cell>
          <cell r="H504">
            <v>30886686</v>
          </cell>
        </row>
        <row r="505">
          <cell r="A505">
            <v>4980</v>
          </cell>
          <cell r="B505" t="str">
            <v>EDICION 1/100.000 NAVARRA O.P.</v>
          </cell>
          <cell r="C505">
            <v>744982.52444762806</v>
          </cell>
          <cell r="D505">
            <v>213605</v>
          </cell>
        </row>
        <row r="506">
          <cell r="A506">
            <v>4984</v>
          </cell>
          <cell r="B506" t="str">
            <v>PREMANTENIMIENTO ANUAL DE EGÜES</v>
          </cell>
          <cell r="C506">
            <v>237067.48458540213</v>
          </cell>
          <cell r="D506">
            <v>84984</v>
          </cell>
        </row>
        <row r="507">
          <cell r="A507">
            <v>4987</v>
          </cell>
          <cell r="B507" t="str">
            <v>ATENCION AGRICULTORES PAC</v>
          </cell>
          <cell r="C507">
            <v>69125.359364808421</v>
          </cell>
          <cell r="E507">
            <v>173794</v>
          </cell>
        </row>
        <row r="508">
          <cell r="A508">
            <v>4989</v>
          </cell>
          <cell r="B508" t="str">
            <v>NORMAS URBANISTICAS COMARCA PAMPLONA</v>
          </cell>
          <cell r="C508">
            <v>228865.08576231089</v>
          </cell>
          <cell r="D508">
            <v>79562</v>
          </cell>
        </row>
        <row r="509">
          <cell r="A509">
            <v>4997</v>
          </cell>
          <cell r="B509" t="str">
            <v>ANAGA II</v>
          </cell>
          <cell r="E509">
            <v>0</v>
          </cell>
          <cell r="G509">
            <v>3826286</v>
          </cell>
        </row>
        <row r="510">
          <cell r="A510">
            <v>4998</v>
          </cell>
          <cell r="B510" t="str">
            <v>INFORMACION MODIFICACIONES CATASTRALES AGUAS</v>
          </cell>
          <cell r="C510">
            <v>110872.55374298771</v>
          </cell>
          <cell r="D510">
            <v>2037</v>
          </cell>
          <cell r="E510">
            <v>862418</v>
          </cell>
        </row>
        <row r="511">
          <cell r="A511">
            <v>5008</v>
          </cell>
          <cell r="B511" t="str">
            <v>PREMANTENIMIENTO ANUAL DE LEKUNBERRI</v>
          </cell>
          <cell r="C511">
            <v>197071.30644867054</v>
          </cell>
          <cell r="D511">
            <v>55992</v>
          </cell>
          <cell r="E511">
            <v>355474</v>
          </cell>
          <cell r="G511">
            <v>27148</v>
          </cell>
        </row>
        <row r="512">
          <cell r="A512">
            <v>5010</v>
          </cell>
          <cell r="B512" t="str">
            <v>ORTOFOTOS 1:5.000 Y 1:25.000 PARAGUAY</v>
          </cell>
          <cell r="C512">
            <v>216835.21472835599</v>
          </cell>
          <cell r="D512">
            <v>53314</v>
          </cell>
          <cell r="G512">
            <v>6375000</v>
          </cell>
        </row>
        <row r="513">
          <cell r="A513">
            <v>5015</v>
          </cell>
          <cell r="B513" t="str">
            <v>S.I.G. ALAVA</v>
          </cell>
          <cell r="D513">
            <v>463</v>
          </cell>
        </row>
        <row r="514">
          <cell r="A514">
            <v>5066</v>
          </cell>
          <cell r="B514" t="str">
            <v>CART. E:1/100 AYEGUI E IRACHE</v>
          </cell>
          <cell r="G514">
            <v>480000</v>
          </cell>
        </row>
        <row r="515">
          <cell r="A515">
            <v>5070</v>
          </cell>
          <cell r="B515" t="str">
            <v>ORTO 1/5.000 TENERIFE Y FUERTEVENTURA</v>
          </cell>
          <cell r="C515">
            <v>11903.166318245021</v>
          </cell>
          <cell r="D515">
            <v>4802</v>
          </cell>
        </row>
        <row r="516">
          <cell r="A516">
            <v>5075</v>
          </cell>
          <cell r="B516" t="str">
            <v>CART. 1/1000 Y ORTO COLOR TENERIFE</v>
          </cell>
          <cell r="C516">
            <v>1825725.1119645629</v>
          </cell>
          <cell r="D516">
            <v>2433277</v>
          </cell>
          <cell r="E516">
            <v>3466507</v>
          </cell>
          <cell r="G516">
            <v>1390000</v>
          </cell>
        </row>
        <row r="517">
          <cell r="A517">
            <v>5077</v>
          </cell>
          <cell r="B517" t="str">
            <v>ORTO DIGITAL 1/5000 Y 1/10000</v>
          </cell>
          <cell r="C517">
            <v>527607.50434405613</v>
          </cell>
          <cell r="D517">
            <v>1867796</v>
          </cell>
          <cell r="F517">
            <v>4000000</v>
          </cell>
        </row>
        <row r="518">
          <cell r="A518">
            <v>5080</v>
          </cell>
          <cell r="B518" t="str">
            <v>CART. 1/1.000 AZAGRA</v>
          </cell>
          <cell r="E518">
            <v>188000</v>
          </cell>
          <cell r="G518">
            <v>292343</v>
          </cell>
        </row>
        <row r="519">
          <cell r="A519">
            <v>5081</v>
          </cell>
          <cell r="B519" t="str">
            <v>ACTUALIZACION BASE DATOS LICENCIA FISCAL</v>
          </cell>
          <cell r="C519">
            <v>3900848.4328676714</v>
          </cell>
          <cell r="D519">
            <v>51933</v>
          </cell>
          <cell r="E519">
            <v>4181625</v>
          </cell>
        </row>
        <row r="520">
          <cell r="A520">
            <v>5097</v>
          </cell>
          <cell r="B520" t="str">
            <v>ACTUALIZACION Y GESTION SISTEMA ABASTECIMIENTO AGUAS</v>
          </cell>
          <cell r="C520">
            <v>1569852.2289832016</v>
          </cell>
          <cell r="E520">
            <v>1185345</v>
          </cell>
        </row>
        <row r="521">
          <cell r="A521">
            <v>5106</v>
          </cell>
          <cell r="B521" t="str">
            <v>CART. E:1/1000 SANGÜESA</v>
          </cell>
          <cell r="E521">
            <v>460000</v>
          </cell>
          <cell r="G521">
            <v>396969</v>
          </cell>
        </row>
        <row r="522">
          <cell r="A522">
            <v>5112</v>
          </cell>
          <cell r="B522" t="str">
            <v>CART. E:1/1.000 CASCO URBANO RONCAL</v>
          </cell>
          <cell r="E522">
            <v>170667</v>
          </cell>
          <cell r="G522">
            <v>68501</v>
          </cell>
        </row>
        <row r="523">
          <cell r="A523">
            <v>5118</v>
          </cell>
          <cell r="B523" t="str">
            <v>ORTO NICARAGUA</v>
          </cell>
          <cell r="C523">
            <v>339015.14073157718</v>
          </cell>
          <cell r="D523">
            <v>618216</v>
          </cell>
        </row>
        <row r="524">
          <cell r="A524">
            <v>5134</v>
          </cell>
          <cell r="B524" t="str">
            <v>CART. E:1/1.000 VALLE ALLIN</v>
          </cell>
          <cell r="E524">
            <v>179400</v>
          </cell>
          <cell r="G524">
            <v>538200</v>
          </cell>
        </row>
        <row r="525">
          <cell r="A525">
            <v>5148</v>
          </cell>
          <cell r="B525" t="str">
            <v>SECTORIZACION FITOCLIMATICA COMARCAS III Y IV</v>
          </cell>
          <cell r="C525">
            <v>13135.696728307259</v>
          </cell>
          <cell r="H525">
            <v>6500000</v>
          </cell>
        </row>
        <row r="526">
          <cell r="A526">
            <v>5153</v>
          </cell>
          <cell r="B526" t="str">
            <v>MANTENIMIENTO CATASTRO ALCALA DE GUADAIRA</v>
          </cell>
          <cell r="C526">
            <v>249209.05335427311</v>
          </cell>
          <cell r="D526">
            <v>2887991</v>
          </cell>
          <cell r="E526">
            <v>4597703</v>
          </cell>
          <cell r="F526">
            <v>2800000</v>
          </cell>
        </row>
        <row r="527">
          <cell r="A527">
            <v>5158</v>
          </cell>
          <cell r="B527" t="str">
            <v>GESTION DE INGRESOS</v>
          </cell>
          <cell r="C527">
            <v>5949590.9183183871</v>
          </cell>
          <cell r="D527">
            <v>1929541</v>
          </cell>
        </row>
        <row r="528">
          <cell r="A528">
            <v>5163</v>
          </cell>
          <cell r="B528" t="str">
            <v>DIBUJO Y CALCULOS PTO. AIBAR KM. 0 A 3</v>
          </cell>
          <cell r="C528">
            <v>573185.84282830893</v>
          </cell>
          <cell r="F528">
            <v>350000</v>
          </cell>
        </row>
        <row r="529">
          <cell r="A529">
            <v>5169</v>
          </cell>
          <cell r="B529" t="str">
            <v>PREMANTENIMIENTO ANUAL DE GOIZUETA</v>
          </cell>
          <cell r="C529">
            <v>49409.991735537194</v>
          </cell>
        </row>
        <row r="530">
          <cell r="A530">
            <v>5171</v>
          </cell>
          <cell r="B530" t="str">
            <v>CART. E:1/1.000 ARTAJONA</v>
          </cell>
          <cell r="E530">
            <v>336000</v>
          </cell>
          <cell r="G530">
            <v>216397</v>
          </cell>
        </row>
        <row r="531">
          <cell r="A531">
            <v>5176</v>
          </cell>
          <cell r="B531" t="str">
            <v>APLICACION GESTION URBANISTICA</v>
          </cell>
          <cell r="C531">
            <v>6478581.1785782361</v>
          </cell>
          <cell r="D531">
            <v>3989211</v>
          </cell>
          <cell r="F531">
            <v>1276394</v>
          </cell>
        </row>
        <row r="532">
          <cell r="A532">
            <v>5191</v>
          </cell>
          <cell r="B532" t="str">
            <v>GRAB. C.F. - F-50 (MOD.NUEVO)</v>
          </cell>
          <cell r="C532">
            <v>2740884.1025717505</v>
          </cell>
          <cell r="D532">
            <v>966984</v>
          </cell>
          <cell r="E532">
            <v>3267705</v>
          </cell>
        </row>
        <row r="533">
          <cell r="A533">
            <v>5194</v>
          </cell>
          <cell r="B533" t="str">
            <v>APLIC.INF. GESTION EXPTES. HUELVA</v>
          </cell>
          <cell r="D533">
            <v>480</v>
          </cell>
        </row>
        <row r="534">
          <cell r="A534">
            <v>5195</v>
          </cell>
          <cell r="B534" t="str">
            <v>CARTOGRAFIA URBANA DE HUELVA</v>
          </cell>
          <cell r="D534">
            <v>3126</v>
          </cell>
          <cell r="F534">
            <v>1000000</v>
          </cell>
        </row>
        <row r="535">
          <cell r="A535">
            <v>5198</v>
          </cell>
          <cell r="B535" t="str">
            <v>NUMERACION Y MANIPULADO DOCUMENTACION</v>
          </cell>
          <cell r="C535">
            <v>3739608.8879607185</v>
          </cell>
          <cell r="D535">
            <v>42240</v>
          </cell>
          <cell r="E535">
            <v>4063043</v>
          </cell>
        </row>
        <row r="536">
          <cell r="A536">
            <v>5199</v>
          </cell>
          <cell r="B536" t="str">
            <v>PREMANTENIMIENTO ANUAL DE CASCANTE</v>
          </cell>
          <cell r="C536">
            <v>561610.87136022036</v>
          </cell>
          <cell r="D536">
            <v>145515</v>
          </cell>
        </row>
        <row r="537">
          <cell r="A537">
            <v>5215</v>
          </cell>
          <cell r="B537" t="str">
            <v>CART. E:1/1.000 IRURTZUN</v>
          </cell>
          <cell r="E537">
            <v>260000</v>
          </cell>
          <cell r="G537">
            <v>549479</v>
          </cell>
        </row>
        <row r="538">
          <cell r="A538">
            <v>5221</v>
          </cell>
          <cell r="B538" t="str">
            <v>RENOVACION CATASTRO RUSTICA GÜIMAR</v>
          </cell>
          <cell r="C538">
            <v>4249151.3925847104</v>
          </cell>
          <cell r="D538">
            <v>1026565</v>
          </cell>
          <cell r="F538">
            <v>4500000</v>
          </cell>
        </row>
        <row r="539">
          <cell r="A539">
            <v>5225</v>
          </cell>
          <cell r="B539" t="str">
            <v>CARTOGRAFIA 1/1.000 TORREVIEJA</v>
          </cell>
          <cell r="C539">
            <v>164290.85155626494</v>
          </cell>
          <cell r="D539">
            <v>34976</v>
          </cell>
          <cell r="F539">
            <v>2000000</v>
          </cell>
        </row>
        <row r="540">
          <cell r="A540">
            <v>5228</v>
          </cell>
          <cell r="B540" t="str">
            <v>PREMANTENIMIENTO ANUAL DE ARANTZA</v>
          </cell>
          <cell r="C540">
            <v>2720.8128075354985</v>
          </cell>
          <cell r="G540">
            <v>88079</v>
          </cell>
        </row>
        <row r="541">
          <cell r="A541">
            <v>5233</v>
          </cell>
          <cell r="B541" t="str">
            <v>ORT 97</v>
          </cell>
          <cell r="C541">
            <v>19665939.126432672</v>
          </cell>
          <cell r="D541">
            <v>11973942</v>
          </cell>
          <cell r="E541">
            <v>84145066</v>
          </cell>
          <cell r="G541">
            <v>16351257</v>
          </cell>
        </row>
        <row r="542">
          <cell r="A542">
            <v>5235</v>
          </cell>
          <cell r="B542" t="str">
            <v>REVISIONCATASTRAL 3 MUNICIPIOS ALAVA - ORTO</v>
          </cell>
          <cell r="D542">
            <v>6265</v>
          </cell>
        </row>
        <row r="543">
          <cell r="A543">
            <v>5236</v>
          </cell>
          <cell r="B543" t="str">
            <v>REVISIONCATASTRAL 3 MUNICIPIOS ALAVA - URBANA</v>
          </cell>
          <cell r="C543">
            <v>8239792.4642331097</v>
          </cell>
          <cell r="D543">
            <v>2391573</v>
          </cell>
        </row>
        <row r="544">
          <cell r="A544">
            <v>5237</v>
          </cell>
          <cell r="B544" t="str">
            <v>REVISIONCATASTRAL 3 MUNICIPIOS ALAVA - RUSTICA</v>
          </cell>
          <cell r="C544">
            <v>6809760.1597612789</v>
          </cell>
          <cell r="D544">
            <v>875820</v>
          </cell>
        </row>
        <row r="545">
          <cell r="A545">
            <v>5241</v>
          </cell>
          <cell r="B545" t="str">
            <v>ACTUALIZACION CARTOGRAFIA 1/5.000, BIENIO 97-98</v>
          </cell>
          <cell r="C545">
            <v>2533176.9500857606</v>
          </cell>
          <cell r="D545">
            <v>196405</v>
          </cell>
          <cell r="F545">
            <v>4200000</v>
          </cell>
        </row>
        <row r="546">
          <cell r="A546">
            <v>5242</v>
          </cell>
          <cell r="B546" t="str">
            <v>CARTOGRAFIA 1/5.000, BIENIO 97-98</v>
          </cell>
          <cell r="F546">
            <v>2000000</v>
          </cell>
        </row>
        <row r="547">
          <cell r="A547">
            <v>5243</v>
          </cell>
          <cell r="B547" t="str">
            <v>PUBLICACION MAPA 1/10.000, BIENIO 97-98</v>
          </cell>
          <cell r="C547">
            <v>1728956.5566042881</v>
          </cell>
          <cell r="D547">
            <v>534664</v>
          </cell>
          <cell r="H547">
            <v>15000000</v>
          </cell>
        </row>
        <row r="548">
          <cell r="A548">
            <v>5244</v>
          </cell>
          <cell r="B548" t="str">
            <v>ORTO 1/5.000 Y 1/10.000, BIENIO 97-98</v>
          </cell>
          <cell r="C548">
            <v>6897718.8548746686</v>
          </cell>
          <cell r="D548">
            <v>35134</v>
          </cell>
          <cell r="H548">
            <v>45550000</v>
          </cell>
        </row>
        <row r="549">
          <cell r="A549">
            <v>5246</v>
          </cell>
          <cell r="B549" t="str">
            <v>ESTUDIOS Y PLOTS AGRUPACION EDITORIAL</v>
          </cell>
          <cell r="C549">
            <v>42618.02730514609</v>
          </cell>
          <cell r="D549">
            <v>3716</v>
          </cell>
          <cell r="F549">
            <v>100000</v>
          </cell>
        </row>
        <row r="550">
          <cell r="A550">
            <v>5264</v>
          </cell>
          <cell r="B550" t="str">
            <v>I + D SENSORES ACTIVOS</v>
          </cell>
          <cell r="C550">
            <v>1280462.2298099692</v>
          </cell>
          <cell r="D550">
            <v>192764</v>
          </cell>
        </row>
        <row r="551">
          <cell r="A551">
            <v>5266</v>
          </cell>
          <cell r="B551" t="str">
            <v>CATALOGO CARTOGRAFICO DE NAVARRA</v>
          </cell>
          <cell r="C551">
            <v>1242703.311396216</v>
          </cell>
          <cell r="F551">
            <v>2586051</v>
          </cell>
        </row>
        <row r="552">
          <cell r="A552">
            <v>5280</v>
          </cell>
          <cell r="B552" t="str">
            <v>RENOVACION CATASTRAL RUSTICA STA.CRUZ TENERIFE</v>
          </cell>
          <cell r="C552">
            <v>2148366.1018703962</v>
          </cell>
          <cell r="D552">
            <v>459738</v>
          </cell>
          <cell r="G552">
            <v>1056356</v>
          </cell>
        </row>
        <row r="553">
          <cell r="A553">
            <v>5286</v>
          </cell>
          <cell r="B553" t="str">
            <v>SCANEADO ORTOS 1/2.000 ALAVA</v>
          </cell>
          <cell r="D553">
            <v>192</v>
          </cell>
        </row>
        <row r="554">
          <cell r="A554">
            <v>5289</v>
          </cell>
          <cell r="B554" t="str">
            <v>CAÑADA REAL MILAGRO-AEZKOA</v>
          </cell>
          <cell r="D554">
            <v>332100</v>
          </cell>
          <cell r="F554">
            <v>400000</v>
          </cell>
        </row>
        <row r="555">
          <cell r="A555">
            <v>5290</v>
          </cell>
          <cell r="B555" t="str">
            <v>CARTOGRAFIA 1/5.000 ARRASATE</v>
          </cell>
          <cell r="C555">
            <v>46669.712535466795</v>
          </cell>
          <cell r="D555">
            <v>518192</v>
          </cell>
          <cell r="E555">
            <v>3315051</v>
          </cell>
          <cell r="G555">
            <v>2353690</v>
          </cell>
        </row>
        <row r="556">
          <cell r="A556">
            <v>5291</v>
          </cell>
          <cell r="B556" t="str">
            <v>ASISTENCIA TECNICA EQUIPO TOPOGRAFIA</v>
          </cell>
          <cell r="C556">
            <v>1927.0570145127851</v>
          </cell>
        </row>
        <row r="557">
          <cell r="A557">
            <v>5292</v>
          </cell>
          <cell r="B557" t="str">
            <v>MAPA SECTORES FITOCLIMATICOS COMARCAS VII Y II</v>
          </cell>
          <cell r="F557">
            <v>2150000</v>
          </cell>
        </row>
        <row r="558">
          <cell r="A558">
            <v>5296</v>
          </cell>
          <cell r="B558" t="str">
            <v>GRAB. PLANES FONDO PENSIONES</v>
          </cell>
          <cell r="C558">
            <v>5280.3527889428105</v>
          </cell>
          <cell r="D558">
            <v>24200</v>
          </cell>
          <cell r="E558">
            <v>6574</v>
          </cell>
        </row>
        <row r="559">
          <cell r="A559">
            <v>5297</v>
          </cell>
          <cell r="B559" t="str">
            <v>GRAB. IRPF LIBROS OBLIGATORIOS</v>
          </cell>
          <cell r="C559">
            <v>107909.81747443871</v>
          </cell>
          <cell r="E559">
            <v>117185</v>
          </cell>
        </row>
        <row r="560">
          <cell r="A560">
            <v>5300</v>
          </cell>
          <cell r="B560" t="str">
            <v>MARS PROJECT ACTIVITY B AÑO 98</v>
          </cell>
          <cell r="F560">
            <v>1000000</v>
          </cell>
        </row>
        <row r="561">
          <cell r="A561">
            <v>5303</v>
          </cell>
          <cell r="B561" t="str">
            <v>GRAB. RETENCIONES IRPF TRABAJO</v>
          </cell>
          <cell r="C561">
            <v>170228.21444716342</v>
          </cell>
          <cell r="E561">
            <v>179879</v>
          </cell>
        </row>
        <row r="562">
          <cell r="A562">
            <v>5304</v>
          </cell>
          <cell r="B562" t="str">
            <v>GRAB. FRACC. A CTA. IRPF</v>
          </cell>
          <cell r="C562">
            <v>934910.53604267538</v>
          </cell>
          <cell r="E562">
            <v>428005</v>
          </cell>
        </row>
        <row r="563">
          <cell r="A563">
            <v>5306</v>
          </cell>
          <cell r="B563" t="str">
            <v>SOFT GEOMEDIA AY. PAMPLONA</v>
          </cell>
          <cell r="F563">
            <v>50000</v>
          </cell>
        </row>
        <row r="564">
          <cell r="A564">
            <v>5310</v>
          </cell>
          <cell r="B564" t="str">
            <v>UNIDADES DE SUELOS</v>
          </cell>
          <cell r="C564">
            <v>400694.28652011091</v>
          </cell>
          <cell r="H564">
            <v>2600000</v>
          </cell>
        </row>
        <row r="565">
          <cell r="A565">
            <v>5311</v>
          </cell>
          <cell r="B565" t="str">
            <v>ORDENAMIENTO TERRITORIAL ECUADOR</v>
          </cell>
          <cell r="D565">
            <v>120415</v>
          </cell>
        </row>
        <row r="566">
          <cell r="A566">
            <v>5313</v>
          </cell>
          <cell r="B566" t="str">
            <v>ORTOFOTO, RUSTICA Y  ACT. C.P. - R.T.</v>
          </cell>
          <cell r="C566">
            <v>2418880.6997341285</v>
          </cell>
          <cell r="D566">
            <v>64414</v>
          </cell>
          <cell r="H566">
            <v>9500000</v>
          </cell>
        </row>
        <row r="567">
          <cell r="A567">
            <v>5315</v>
          </cell>
          <cell r="B567" t="str">
            <v>MODELO DATOS URBANO 1:1.000 - GRAFCAN</v>
          </cell>
          <cell r="C567">
            <v>2592431.3994280002</v>
          </cell>
          <cell r="D567">
            <v>195619</v>
          </cell>
          <cell r="G567">
            <v>9731775</v>
          </cell>
        </row>
        <row r="568">
          <cell r="A568">
            <v>5318</v>
          </cell>
          <cell r="B568" t="str">
            <v>PROYECTO PILOTO GUATEMALA</v>
          </cell>
          <cell r="C568">
            <v>11678075.547602871</v>
          </cell>
          <cell r="D568">
            <v>15700318</v>
          </cell>
          <cell r="E568">
            <v>6823989</v>
          </cell>
          <cell r="G568">
            <v>4675000</v>
          </cell>
        </row>
        <row r="569">
          <cell r="A569">
            <v>5325</v>
          </cell>
          <cell r="B569" t="str">
            <v>UDES.CATASTRALES CON CROQUIS-PLANO</v>
          </cell>
          <cell r="E569">
            <v>212000</v>
          </cell>
          <cell r="G569">
            <v>138529</v>
          </cell>
        </row>
        <row r="570">
          <cell r="A570">
            <v>5335</v>
          </cell>
          <cell r="B570" t="str">
            <v>ENCUESTAS GANADERAS 98</v>
          </cell>
          <cell r="C570">
            <v>569577.22549952427</v>
          </cell>
          <cell r="D570">
            <v>978412</v>
          </cell>
          <cell r="F570">
            <v>2500000</v>
          </cell>
        </row>
        <row r="571">
          <cell r="A571">
            <v>5337</v>
          </cell>
          <cell r="B571" t="str">
            <v>ESTUDIO I.A.E. - ALAVA</v>
          </cell>
          <cell r="C571">
            <v>4449522.6899941033</v>
          </cell>
          <cell r="D571">
            <v>1100</v>
          </cell>
          <cell r="E571">
            <v>4965020</v>
          </cell>
        </row>
        <row r="572">
          <cell r="A572">
            <v>5338</v>
          </cell>
          <cell r="B572" t="str">
            <v>INT.GEOGR.MAPA CULTIVOS</v>
          </cell>
          <cell r="C572">
            <v>112353.9146215347</v>
          </cell>
        </row>
        <row r="573">
          <cell r="A573">
            <v>5340</v>
          </cell>
          <cell r="B573" t="str">
            <v>PONENCIA DE VALORACION DE CORELLA</v>
          </cell>
          <cell r="G573">
            <v>295468</v>
          </cell>
        </row>
        <row r="574">
          <cell r="A574">
            <v>5349</v>
          </cell>
          <cell r="B574" t="str">
            <v>VALOR.Y CART.USO GANADERO URRAUL BAJO</v>
          </cell>
          <cell r="C574">
            <v>106000.82939490663</v>
          </cell>
          <cell r="F574">
            <v>400000</v>
          </cell>
        </row>
        <row r="575">
          <cell r="A575">
            <v>5350</v>
          </cell>
          <cell r="B575" t="str">
            <v>MAPA PROPIEDADES</v>
          </cell>
          <cell r="C575">
            <v>26621.239714126921</v>
          </cell>
        </row>
        <row r="576">
          <cell r="A576">
            <v>5351</v>
          </cell>
          <cell r="B576" t="str">
            <v>CERTIFICACION CALIDAD ISO 9000</v>
          </cell>
          <cell r="C576">
            <v>732487.80031050369</v>
          </cell>
          <cell r="D576">
            <v>1885241</v>
          </cell>
        </row>
        <row r="577">
          <cell r="A577">
            <v>5356</v>
          </cell>
          <cell r="B577" t="str">
            <v>ACT. Y DIG. ISLA LA PALMA</v>
          </cell>
          <cell r="C577">
            <v>1119777.18047829</v>
          </cell>
          <cell r="D577">
            <v>651787</v>
          </cell>
          <cell r="G577">
            <v>399389</v>
          </cell>
          <cell r="H577">
            <v>8088211</v>
          </cell>
        </row>
        <row r="578">
          <cell r="A578">
            <v>5357</v>
          </cell>
          <cell r="B578" t="str">
            <v>CART. 1/500 N-111 DE ZIZUR</v>
          </cell>
          <cell r="D578">
            <v>1313</v>
          </cell>
        </row>
        <row r="579">
          <cell r="A579">
            <v>5358</v>
          </cell>
          <cell r="B579" t="str">
            <v>DIGIT. VALLES PRECANTÁBRICOS</v>
          </cell>
          <cell r="C579">
            <v>2255729.6018445012</v>
          </cell>
          <cell r="D579">
            <v>841500</v>
          </cell>
          <cell r="G579">
            <v>380105</v>
          </cell>
          <cell r="H579">
            <v>2038335</v>
          </cell>
        </row>
        <row r="580">
          <cell r="A580">
            <v>5359</v>
          </cell>
          <cell r="B580" t="str">
            <v>PROD.MANAGER PUBLICACIONES</v>
          </cell>
          <cell r="C580">
            <v>463678.57216118055</v>
          </cell>
          <cell r="D580">
            <v>3718</v>
          </cell>
        </row>
        <row r="581">
          <cell r="A581">
            <v>5360</v>
          </cell>
          <cell r="B581" t="str">
            <v>LVTO. TAQ. ZONA INDUSTRIAL TUDELA</v>
          </cell>
          <cell r="F581">
            <v>60000</v>
          </cell>
        </row>
        <row r="582">
          <cell r="A582">
            <v>5361</v>
          </cell>
          <cell r="B582" t="str">
            <v>NIVELACION AZAGRA</v>
          </cell>
          <cell r="G582">
            <v>3884137</v>
          </cell>
        </row>
        <row r="583">
          <cell r="A583">
            <v>5364</v>
          </cell>
          <cell r="B583" t="str">
            <v>MAPA PORTUGAL 1/1000000</v>
          </cell>
          <cell r="C583">
            <v>14609.653880427446</v>
          </cell>
          <cell r="D583">
            <v>1730</v>
          </cell>
          <cell r="E583">
            <v>176983</v>
          </cell>
          <cell r="G583">
            <v>32880</v>
          </cell>
          <cell r="H583">
            <v>707933</v>
          </cell>
        </row>
        <row r="584">
          <cell r="A584">
            <v>5370</v>
          </cell>
          <cell r="B584" t="str">
            <v>TRABAJOS VARIOS ESTADISTICA 98</v>
          </cell>
          <cell r="C584">
            <v>4351.3536701279727</v>
          </cell>
          <cell r="G584">
            <v>110746</v>
          </cell>
        </row>
        <row r="585">
          <cell r="A585">
            <v>5372</v>
          </cell>
          <cell r="B585" t="str">
            <v>VAL. Y CART. USO GANADERO URBASA-ANDIA</v>
          </cell>
          <cell r="C585">
            <v>44694.440273037544</v>
          </cell>
          <cell r="D585">
            <v>391318</v>
          </cell>
          <cell r="G585">
            <v>391620</v>
          </cell>
          <cell r="H585">
            <v>1187419</v>
          </cell>
        </row>
        <row r="586">
          <cell r="A586">
            <v>5374</v>
          </cell>
          <cell r="B586" t="str">
            <v>GESTION EXPTES. G.M.U. HUELVA</v>
          </cell>
          <cell r="C586">
            <v>746576.57035843888</v>
          </cell>
          <cell r="D586">
            <v>7517185</v>
          </cell>
          <cell r="H586">
            <v>10500000</v>
          </cell>
        </row>
        <row r="587">
          <cell r="A587">
            <v>5376</v>
          </cell>
          <cell r="B587" t="str">
            <v>PFM URBANA PARAGUAY</v>
          </cell>
          <cell r="D587">
            <v>295852</v>
          </cell>
          <cell r="G587">
            <v>3862271</v>
          </cell>
        </row>
        <row r="588">
          <cell r="A588">
            <v>5383</v>
          </cell>
          <cell r="B588" t="str">
            <v>PORTUGAL CONTINUO 1:1.000.000</v>
          </cell>
          <cell r="E588">
            <v>500000</v>
          </cell>
        </row>
        <row r="589">
          <cell r="A589">
            <v>5387</v>
          </cell>
          <cell r="B589" t="str">
            <v>TRASVASE PLANEAMIENTO 100 T.M.</v>
          </cell>
          <cell r="C589">
            <v>584515.46728546312</v>
          </cell>
          <cell r="G589">
            <v>427173</v>
          </cell>
          <cell r="H589">
            <v>1500000</v>
          </cell>
        </row>
        <row r="590">
          <cell r="A590">
            <v>5389</v>
          </cell>
          <cell r="B590" t="str">
            <v>CART. 1:500 COMARCA PAMPLONA</v>
          </cell>
          <cell r="C590">
            <v>1018314.9122511965</v>
          </cell>
          <cell r="D590">
            <v>31560</v>
          </cell>
          <cell r="F590">
            <v>500000</v>
          </cell>
        </row>
        <row r="591">
          <cell r="A591">
            <v>5390</v>
          </cell>
          <cell r="B591" t="str">
            <v>CART.1:1.000 TENERIFE</v>
          </cell>
          <cell r="C591">
            <v>1815339.6606758563</v>
          </cell>
          <cell r="D591">
            <v>21129732</v>
          </cell>
          <cell r="E591">
            <v>26820694</v>
          </cell>
          <cell r="F591">
            <v>1000000</v>
          </cell>
        </row>
        <row r="592">
          <cell r="A592">
            <v>5401</v>
          </cell>
          <cell r="B592" t="str">
            <v>PLANO MURAL BARASOAIN</v>
          </cell>
          <cell r="C592">
            <v>57968.721665788085</v>
          </cell>
          <cell r="D592">
            <v>720</v>
          </cell>
          <cell r="E592">
            <v>65000</v>
          </cell>
          <cell r="G592">
            <v>16459</v>
          </cell>
        </row>
        <row r="593">
          <cell r="A593">
            <v>5405</v>
          </cell>
          <cell r="B593" t="str">
            <v>CARGA SPANS SECT. FITOCL. 1/25000</v>
          </cell>
          <cell r="C593">
            <v>55253.805051919604</v>
          </cell>
          <cell r="G593">
            <v>28638</v>
          </cell>
          <cell r="H593">
            <v>2163158</v>
          </cell>
        </row>
        <row r="594">
          <cell r="A594">
            <v>5407</v>
          </cell>
          <cell r="B594" t="str">
            <v>MAPA CTRAS. 1/750000 ESPAÑA Y PORTUGAL</v>
          </cell>
          <cell r="C594">
            <v>17407.689161554194</v>
          </cell>
          <cell r="D594">
            <v>865</v>
          </cell>
          <cell r="E594">
            <v>1528000</v>
          </cell>
          <cell r="G594">
            <v>138477</v>
          </cell>
          <cell r="H594">
            <v>2292000</v>
          </cell>
        </row>
        <row r="595">
          <cell r="A595">
            <v>5412</v>
          </cell>
          <cell r="B595" t="str">
            <v>APOYO MANT. PAMPLONA 98</v>
          </cell>
          <cell r="C595">
            <v>163516.98766343313</v>
          </cell>
          <cell r="D595">
            <v>5760</v>
          </cell>
          <cell r="E595">
            <v>2039684</v>
          </cell>
          <cell r="G595">
            <v>1444060</v>
          </cell>
        </row>
        <row r="596">
          <cell r="A596">
            <v>5417</v>
          </cell>
          <cell r="B596" t="str">
            <v>PREMANTENIMIENTO ROMANZADO 98</v>
          </cell>
          <cell r="D596">
            <v>720</v>
          </cell>
          <cell r="E596">
            <v>155740</v>
          </cell>
          <cell r="G596">
            <v>90159</v>
          </cell>
        </row>
        <row r="597">
          <cell r="A597">
            <v>5419</v>
          </cell>
          <cell r="B597" t="str">
            <v>APLIC. INF. GMU MADRID</v>
          </cell>
          <cell r="C597">
            <v>3168041.4755560565</v>
          </cell>
          <cell r="D597">
            <v>5629481</v>
          </cell>
          <cell r="E597">
            <v>29617510</v>
          </cell>
          <cell r="F597">
            <v>10437971</v>
          </cell>
        </row>
        <row r="598">
          <cell r="A598">
            <v>5423</v>
          </cell>
          <cell r="B598" t="str">
            <v>ABASTECIMIENTO DE AGUAS CASTELLON</v>
          </cell>
          <cell r="C598">
            <v>6355394.6090357667</v>
          </cell>
          <cell r="D598">
            <v>77369</v>
          </cell>
          <cell r="G598">
            <v>1092477</v>
          </cell>
        </row>
        <row r="599">
          <cell r="A599">
            <v>5426</v>
          </cell>
          <cell r="B599" t="str">
            <v>CART. 1/2.000 PARQUE FLUVIAL ARGA</v>
          </cell>
          <cell r="D599">
            <v>709</v>
          </cell>
        </row>
        <row r="600">
          <cell r="A600">
            <v>5430</v>
          </cell>
          <cell r="B600" t="str">
            <v>CARTOGRAFIA DE SUELOS</v>
          </cell>
          <cell r="E600">
            <v>95938</v>
          </cell>
          <cell r="G600">
            <v>95938</v>
          </cell>
        </row>
        <row r="601">
          <cell r="A601">
            <v>5432</v>
          </cell>
          <cell r="B601" t="str">
            <v>PROYECTO VIÑEDO CODORNIU</v>
          </cell>
          <cell r="C601">
            <v>148580.42113947999</v>
          </cell>
          <cell r="D601">
            <v>343865</v>
          </cell>
          <cell r="E601">
            <v>721390</v>
          </cell>
        </row>
        <row r="602">
          <cell r="A602">
            <v>5443</v>
          </cell>
          <cell r="B602" t="str">
            <v>LIMITES DE NAVARRA</v>
          </cell>
          <cell r="C602">
            <v>300300.3428454246</v>
          </cell>
          <cell r="G602">
            <v>170195</v>
          </cell>
          <cell r="H602">
            <v>1724060</v>
          </cell>
        </row>
        <row r="603">
          <cell r="A603">
            <v>5449</v>
          </cell>
          <cell r="B603" t="str">
            <v>VISUALIZADOR</v>
          </cell>
          <cell r="C603">
            <v>344191.94928350503</v>
          </cell>
        </row>
        <row r="604">
          <cell r="A604">
            <v>5450</v>
          </cell>
          <cell r="B604" t="str">
            <v>CALLEJERO GRAFICO DE NAVARRA</v>
          </cell>
          <cell r="C604">
            <v>5372380.5408504624</v>
          </cell>
          <cell r="D604">
            <v>19884</v>
          </cell>
          <cell r="H604">
            <v>4450000</v>
          </cell>
        </row>
        <row r="605">
          <cell r="A605">
            <v>5451</v>
          </cell>
          <cell r="B605" t="str">
            <v>LOTES COMUNAL SESMA</v>
          </cell>
          <cell r="C605">
            <v>319812.83032388042</v>
          </cell>
          <cell r="D605">
            <v>2100</v>
          </cell>
          <cell r="E605">
            <v>350000</v>
          </cell>
        </row>
        <row r="606">
          <cell r="A606">
            <v>5452</v>
          </cell>
          <cell r="B606" t="str">
            <v>PONENCIA DE VALORACION DE ELGORRIAGA</v>
          </cell>
          <cell r="C606">
            <v>53757.004920567975</v>
          </cell>
          <cell r="D606">
            <v>14040</v>
          </cell>
          <cell r="E606">
            <v>229704</v>
          </cell>
          <cell r="G606">
            <v>61216</v>
          </cell>
        </row>
        <row r="607">
          <cell r="A607">
            <v>5453</v>
          </cell>
          <cell r="B607" t="str">
            <v>COORDENADAS ESTACIONES METEREOLOGICAS</v>
          </cell>
          <cell r="C607">
            <v>118258.60466666428</v>
          </cell>
        </row>
        <row r="608">
          <cell r="A608">
            <v>5454</v>
          </cell>
          <cell r="B608" t="str">
            <v>ORTO COLOR 1:5000 Y 1:10000 (98-99)</v>
          </cell>
          <cell r="C608">
            <v>3296838.2710305946</v>
          </cell>
          <cell r="G608">
            <v>183043</v>
          </cell>
        </row>
        <row r="609">
          <cell r="A609">
            <v>5455</v>
          </cell>
          <cell r="B609" t="str">
            <v>ACT. CART. 1:5.000 (98-99)</v>
          </cell>
          <cell r="C609">
            <v>6348228.5365717709</v>
          </cell>
          <cell r="G609">
            <v>52071</v>
          </cell>
        </row>
        <row r="610">
          <cell r="A610">
            <v>5459</v>
          </cell>
          <cell r="B610" t="str">
            <v>APLICACION PASTOS</v>
          </cell>
          <cell r="C610">
            <v>475918.24935537972</v>
          </cell>
          <cell r="D610">
            <v>592</v>
          </cell>
          <cell r="G610">
            <v>58323</v>
          </cell>
          <cell r="H610">
            <v>2358000</v>
          </cell>
        </row>
        <row r="611">
          <cell r="A611">
            <v>5460</v>
          </cell>
          <cell r="B611" t="str">
            <v>AEROTRIANGULACION ORT-ZAMORA</v>
          </cell>
          <cell r="D611">
            <v>3100</v>
          </cell>
        </row>
        <row r="612">
          <cell r="A612">
            <v>5461</v>
          </cell>
          <cell r="B612" t="str">
            <v>PINCHADO FIDUCIALES ZAMORA</v>
          </cell>
          <cell r="G612">
            <v>73448</v>
          </cell>
        </row>
        <row r="613">
          <cell r="A613">
            <v>5462</v>
          </cell>
          <cell r="B613" t="str">
            <v>A.T. OBRA DE FALCES C.P.</v>
          </cell>
          <cell r="C613">
            <v>399899.16110270127</v>
          </cell>
          <cell r="D613">
            <v>35728</v>
          </cell>
          <cell r="G613">
            <v>326719</v>
          </cell>
        </row>
        <row r="614">
          <cell r="A614">
            <v>5463</v>
          </cell>
          <cell r="B614" t="str">
            <v>PONENCIA DE VALORACION DE SANTESTEBAN</v>
          </cell>
          <cell r="C614">
            <v>119316.75784934575</v>
          </cell>
          <cell r="D614">
            <v>37412</v>
          </cell>
          <cell r="E614">
            <v>262912</v>
          </cell>
          <cell r="G614">
            <v>68661</v>
          </cell>
        </row>
        <row r="615">
          <cell r="A615">
            <v>5464</v>
          </cell>
          <cell r="B615" t="str">
            <v>GUIA URBANA DE SEVILLA</v>
          </cell>
          <cell r="C615">
            <v>1604750.2758275322</v>
          </cell>
          <cell r="D615">
            <v>8057066</v>
          </cell>
          <cell r="E615">
            <v>9715517</v>
          </cell>
          <cell r="G615">
            <v>229533</v>
          </cell>
        </row>
        <row r="616">
          <cell r="A616">
            <v>5467</v>
          </cell>
          <cell r="B616" t="str">
            <v>CALLEJERO JEREZ EN INTERNET</v>
          </cell>
          <cell r="C616">
            <v>2154059.432197256</v>
          </cell>
          <cell r="D616">
            <v>10182</v>
          </cell>
          <cell r="E616">
            <v>4740000</v>
          </cell>
        </row>
        <row r="617">
          <cell r="A617">
            <v>5468</v>
          </cell>
          <cell r="B617" t="str">
            <v>PONENCIA DE VALORACION DE OLAIBAR</v>
          </cell>
          <cell r="C617">
            <v>79795.554178968101</v>
          </cell>
          <cell r="D617">
            <v>21404</v>
          </cell>
          <cell r="E617">
            <v>214344</v>
          </cell>
          <cell r="G617">
            <v>132014</v>
          </cell>
        </row>
        <row r="618">
          <cell r="A618">
            <v>5469</v>
          </cell>
          <cell r="B618" t="str">
            <v>ORTO 1/1.000 TRAGSATEC</v>
          </cell>
          <cell r="C618">
            <v>1570234.7879547619</v>
          </cell>
          <cell r="D618">
            <v>14770</v>
          </cell>
        </row>
        <row r="619">
          <cell r="A619">
            <v>5470</v>
          </cell>
          <cell r="B619" t="str">
            <v>CARTOGRAFIA DE SUELOS DE ANDOSILLA</v>
          </cell>
          <cell r="C619">
            <v>39834.760909271477</v>
          </cell>
          <cell r="D619">
            <v>865</v>
          </cell>
          <cell r="E619">
            <v>66460</v>
          </cell>
        </row>
        <row r="620">
          <cell r="A620">
            <v>5471</v>
          </cell>
          <cell r="B620" t="str">
            <v>SERVICIOS A IECISA</v>
          </cell>
          <cell r="G620">
            <v>91058</v>
          </cell>
        </row>
        <row r="621">
          <cell r="A621">
            <v>5475</v>
          </cell>
          <cell r="B621" t="str">
            <v>ADEC.SISTEMA GRAF. GESTION CATASTRAL</v>
          </cell>
          <cell r="C621">
            <v>1444632.9464248815</v>
          </cell>
          <cell r="D621">
            <v>71211</v>
          </cell>
          <cell r="G621">
            <v>2086</v>
          </cell>
          <cell r="H621">
            <v>7327586</v>
          </cell>
        </row>
        <row r="622">
          <cell r="A622">
            <v>5477</v>
          </cell>
          <cell r="B622" t="str">
            <v>PONENCIA DE VALORACION DE CABANILLAS</v>
          </cell>
          <cell r="C622">
            <v>79795.554178968101</v>
          </cell>
          <cell r="D622">
            <v>18620</v>
          </cell>
          <cell r="E622">
            <v>334000</v>
          </cell>
          <cell r="G622">
            <v>91741</v>
          </cell>
        </row>
        <row r="623">
          <cell r="A623">
            <v>5478</v>
          </cell>
          <cell r="B623" t="str">
            <v>LOTES COMUNAL PRADO DE OLITE</v>
          </cell>
          <cell r="F623">
            <v>80000</v>
          </cell>
        </row>
        <row r="624">
          <cell r="A624">
            <v>5479</v>
          </cell>
          <cell r="B624" t="str">
            <v>COD. Y GRAB. FICHAS SUELOS URRAUL BAJO</v>
          </cell>
          <cell r="C624">
            <v>91451.301636036616</v>
          </cell>
          <cell r="E624">
            <v>203207</v>
          </cell>
          <cell r="G624">
            <v>226045</v>
          </cell>
        </row>
        <row r="625">
          <cell r="A625">
            <v>5480</v>
          </cell>
          <cell r="B625" t="str">
            <v>PONENCIA DE VALORACION DE ANUE</v>
          </cell>
          <cell r="C625">
            <v>176635.47120854617</v>
          </cell>
          <cell r="D625">
            <v>30048</v>
          </cell>
          <cell r="E625">
            <v>277628</v>
          </cell>
          <cell r="G625">
            <v>68738</v>
          </cell>
        </row>
        <row r="626">
          <cell r="A626">
            <v>5483</v>
          </cell>
          <cell r="B626" t="str">
            <v>ORTO 1:2000 JEREZ</v>
          </cell>
          <cell r="C626">
            <v>376849.9936176145</v>
          </cell>
          <cell r="D626">
            <v>137079</v>
          </cell>
          <cell r="E626">
            <v>495000</v>
          </cell>
        </row>
        <row r="627">
          <cell r="A627">
            <v>5485</v>
          </cell>
          <cell r="B627" t="str">
            <v>LVTO. ACEQUIAS C.P. BEIRE</v>
          </cell>
          <cell r="C627">
            <v>4772.9812784166907</v>
          </cell>
        </row>
        <row r="628">
          <cell r="A628">
            <v>5486</v>
          </cell>
          <cell r="B628" t="str">
            <v>PROYECTO CHINA</v>
          </cell>
          <cell r="C628">
            <v>118557.6314952566</v>
          </cell>
        </row>
        <row r="629">
          <cell r="A629">
            <v>5489</v>
          </cell>
          <cell r="B629" t="str">
            <v>INCORPORACION AL SIG SPANS DE ORTOFOTOS 1:25.000</v>
          </cell>
          <cell r="C629">
            <v>26533.373987206822</v>
          </cell>
          <cell r="D629">
            <v>7400</v>
          </cell>
        </row>
        <row r="630">
          <cell r="A630">
            <v>5491</v>
          </cell>
          <cell r="B630" t="str">
            <v>ESTIMACION SUPERFICIES FORRAJERAS</v>
          </cell>
          <cell r="C630">
            <v>1149050.4599215616</v>
          </cell>
          <cell r="D630">
            <v>3256</v>
          </cell>
          <cell r="G630">
            <v>47050</v>
          </cell>
          <cell r="H630">
            <v>3448276</v>
          </cell>
        </row>
        <row r="631">
          <cell r="A631">
            <v>5492</v>
          </cell>
          <cell r="B631" t="str">
            <v>PARCELAS VIÑA LERIN Y COMARCA V</v>
          </cell>
          <cell r="C631">
            <v>123065.84922791539</v>
          </cell>
          <cell r="H631">
            <v>325655</v>
          </cell>
        </row>
        <row r="632">
          <cell r="A632">
            <v>5493</v>
          </cell>
          <cell r="B632" t="str">
            <v>AMPL.CONT.1/1.000.000 ESPAÑA</v>
          </cell>
          <cell r="D632">
            <v>865</v>
          </cell>
          <cell r="E632">
            <v>1150000</v>
          </cell>
          <cell r="G632">
            <v>33891</v>
          </cell>
        </row>
        <row r="633">
          <cell r="A633">
            <v>5494</v>
          </cell>
          <cell r="B633" t="str">
            <v>MANTENIMIENTO ANAGA</v>
          </cell>
          <cell r="E633">
            <v>797448</v>
          </cell>
          <cell r="G633">
            <v>6550</v>
          </cell>
        </row>
        <row r="634">
          <cell r="A634">
            <v>5495</v>
          </cell>
          <cell r="B634" t="str">
            <v>M.T.N. 1/10.000 15 HOJAS CAMPAÑA 98-99</v>
          </cell>
          <cell r="C634">
            <v>92234.644263073336</v>
          </cell>
        </row>
        <row r="635">
          <cell r="A635">
            <v>5499</v>
          </cell>
          <cell r="B635" t="str">
            <v>PLOTS PLAN MUNICIPAL PAMPLONA</v>
          </cell>
          <cell r="C635">
            <v>9612.7073402559454</v>
          </cell>
          <cell r="E635">
            <v>140000</v>
          </cell>
          <cell r="G635">
            <v>52779</v>
          </cell>
        </row>
        <row r="636">
          <cell r="A636">
            <v>5500</v>
          </cell>
          <cell r="B636" t="str">
            <v>SIG Y LVTO.CAT. ALTO PARANA E ITAPUA</v>
          </cell>
          <cell r="C636">
            <v>3230310.1989280675</v>
          </cell>
          <cell r="D636">
            <v>5144520</v>
          </cell>
        </row>
        <row r="637">
          <cell r="A637">
            <v>5501</v>
          </cell>
          <cell r="B637" t="str">
            <v>ESTRATIFICACION COMARCA VII</v>
          </cell>
          <cell r="C637">
            <v>511455.80105840421</v>
          </cell>
          <cell r="E637">
            <v>1280172</v>
          </cell>
        </row>
        <row r="638">
          <cell r="A638">
            <v>5502</v>
          </cell>
          <cell r="B638" t="str">
            <v>REEDICION ATLAS CTRAS. ESPAÑA FICHAS 1:300.000</v>
          </cell>
          <cell r="C638">
            <v>14419.061010383924</v>
          </cell>
          <cell r="D638">
            <v>1794</v>
          </cell>
          <cell r="E638">
            <v>429700</v>
          </cell>
        </row>
        <row r="639">
          <cell r="A639">
            <v>5503</v>
          </cell>
          <cell r="B639" t="str">
            <v>SOPORTE Y MANT. SIG CATASTRAL ALAVA</v>
          </cell>
          <cell r="C639">
            <v>3765597.5989925144</v>
          </cell>
          <cell r="D639">
            <v>620397</v>
          </cell>
        </row>
        <row r="640">
          <cell r="A640">
            <v>5504</v>
          </cell>
          <cell r="B640" t="str">
            <v>CATASTRO RUSTICO MENDIGORRIA</v>
          </cell>
          <cell r="C640">
            <v>206118.87382543649</v>
          </cell>
          <cell r="D640">
            <v>31590</v>
          </cell>
        </row>
        <row r="641">
          <cell r="A641">
            <v>5505</v>
          </cell>
          <cell r="B641" t="str">
            <v>MAPA CULTIVOS Y APROVECHAMIENTOS 1:/100.000</v>
          </cell>
          <cell r="C641">
            <v>14419.061010383924</v>
          </cell>
        </row>
        <row r="642">
          <cell r="A642">
            <v>5506</v>
          </cell>
          <cell r="B642" t="str">
            <v>AEROTR. VUELO 1:20.000 BLOQUE SUR</v>
          </cell>
          <cell r="C642">
            <v>1251916.758011675</v>
          </cell>
        </row>
        <row r="643">
          <cell r="A643">
            <v>5507</v>
          </cell>
          <cell r="B643" t="str">
            <v>AEROTR. VUELO 1:20.000 BLOQUE OESTE</v>
          </cell>
          <cell r="C643">
            <v>1623718.9680437294</v>
          </cell>
        </row>
        <row r="644">
          <cell r="A644">
            <v>5508</v>
          </cell>
          <cell r="B644" t="str">
            <v>PREMANTENIMIENTO DE ARAITZ 99</v>
          </cell>
          <cell r="C644">
            <v>238071.12065935612</v>
          </cell>
          <cell r="D644">
            <v>107577</v>
          </cell>
          <cell r="G644">
            <v>6926</v>
          </cell>
        </row>
        <row r="645">
          <cell r="A645">
            <v>5510</v>
          </cell>
          <cell r="B645" t="str">
            <v>LOTES COMUNAL AZAGRA</v>
          </cell>
          <cell r="C645">
            <v>95586.233174671157</v>
          </cell>
          <cell r="D645">
            <v>7379</v>
          </cell>
        </row>
        <row r="646">
          <cell r="A646">
            <v>5511</v>
          </cell>
          <cell r="B646" t="str">
            <v>PREMANTENIMIENTO DE BETELU 99</v>
          </cell>
          <cell r="C646">
            <v>98127.603714657904</v>
          </cell>
          <cell r="D646">
            <v>35560</v>
          </cell>
          <cell r="G646">
            <v>6926</v>
          </cell>
        </row>
        <row r="647">
          <cell r="A647">
            <v>5512</v>
          </cell>
          <cell r="B647" t="str">
            <v>PARCELAS COOPERATIVA URROZ</v>
          </cell>
          <cell r="C647">
            <v>58329.638551817632</v>
          </cell>
          <cell r="E647">
            <v>112121</v>
          </cell>
        </row>
        <row r="648">
          <cell r="A648">
            <v>5513</v>
          </cell>
          <cell r="B648" t="str">
            <v>A.T. CARTOGRAFIA GMU MADRID 99</v>
          </cell>
          <cell r="C648">
            <v>2570289.1477237749</v>
          </cell>
          <cell r="D648">
            <v>12334988</v>
          </cell>
        </row>
        <row r="649">
          <cell r="A649">
            <v>5515</v>
          </cell>
          <cell r="B649" t="str">
            <v>ACTUALIZ. CATASTRAL CARCAR Y DICASTILLO</v>
          </cell>
          <cell r="C649">
            <v>1512177.2972306542</v>
          </cell>
          <cell r="D649">
            <v>380520</v>
          </cell>
          <cell r="E649">
            <v>2046207</v>
          </cell>
        </row>
        <row r="650">
          <cell r="A650">
            <v>5516</v>
          </cell>
          <cell r="B650" t="str">
            <v>ACUERDO DEFINITIVO DE TIRGO</v>
          </cell>
          <cell r="C650">
            <v>670030.41701895453</v>
          </cell>
          <cell r="D650">
            <v>54495</v>
          </cell>
          <cell r="E650">
            <v>1248137</v>
          </cell>
        </row>
        <row r="651">
          <cell r="A651">
            <v>5517</v>
          </cell>
          <cell r="B651" t="str">
            <v>PREMANTENIMIENTO DE ERGOIEN</v>
          </cell>
          <cell r="C651">
            <v>210428.17977646564</v>
          </cell>
          <cell r="D651">
            <v>60642</v>
          </cell>
        </row>
        <row r="652">
          <cell r="A652">
            <v>5518</v>
          </cell>
          <cell r="B652" t="str">
            <v>PONENCIA DE VALORACION DE AYEGUI</v>
          </cell>
          <cell r="C652">
            <v>159176.67809403309</v>
          </cell>
          <cell r="D652">
            <v>52064</v>
          </cell>
          <cell r="E652">
            <v>383374</v>
          </cell>
        </row>
        <row r="653">
          <cell r="A653">
            <v>5519</v>
          </cell>
          <cell r="B653" t="str">
            <v>ESTUDIO MEDIOAMBIENTAL LUMBIER II</v>
          </cell>
          <cell r="C653">
            <v>286964.26942620211</v>
          </cell>
          <cell r="D653">
            <v>14925</v>
          </cell>
        </row>
        <row r="654">
          <cell r="A654">
            <v>5520</v>
          </cell>
          <cell r="B654" t="str">
            <v>BASES DEFINITIVAS DE GALILEA</v>
          </cell>
          <cell r="C654">
            <v>772418.40232235997</v>
          </cell>
          <cell r="D654">
            <v>8360</v>
          </cell>
          <cell r="E654">
            <v>800515</v>
          </cell>
        </row>
        <row r="655">
          <cell r="A655">
            <v>5521</v>
          </cell>
          <cell r="B655" t="str">
            <v>PLANOS DE MASAS DE OLLAURI-GIMILEO</v>
          </cell>
          <cell r="C655">
            <v>484293.81760498649</v>
          </cell>
          <cell r="E655">
            <v>762176</v>
          </cell>
        </row>
        <row r="656">
          <cell r="A656">
            <v>5523</v>
          </cell>
          <cell r="B656" t="str">
            <v>ORTO NICARAGUA - ONG</v>
          </cell>
          <cell r="C656">
            <v>426682.68169782485</v>
          </cell>
          <cell r="D656">
            <v>19127410</v>
          </cell>
        </row>
        <row r="657">
          <cell r="A657">
            <v>5524</v>
          </cell>
          <cell r="B657" t="str">
            <v>CALLEJERO PAMPLONA 1999</v>
          </cell>
          <cell r="C657">
            <v>611755.16355831572</v>
          </cell>
          <cell r="D657">
            <v>405070</v>
          </cell>
          <cell r="E657">
            <v>1271246</v>
          </cell>
        </row>
        <row r="658">
          <cell r="A658">
            <v>5525</v>
          </cell>
          <cell r="B658" t="str">
            <v>CARTOGRAFIA 1:500 SARRIGUREN</v>
          </cell>
          <cell r="D658">
            <v>125000</v>
          </cell>
        </row>
        <row r="659">
          <cell r="A659">
            <v>5526</v>
          </cell>
          <cell r="B659" t="str">
            <v>CALLEJEROS DE NAVARRA PARA BOMBEROS</v>
          </cell>
          <cell r="C659">
            <v>113447.67635548569</v>
          </cell>
        </row>
        <row r="660">
          <cell r="A660">
            <v>5527</v>
          </cell>
          <cell r="B660" t="str">
            <v>TRABAJOS PRELIMINARES CENSOS</v>
          </cell>
          <cell r="C660">
            <v>1248026.0862533255</v>
          </cell>
          <cell r="D660">
            <v>11200</v>
          </cell>
        </row>
        <row r="661">
          <cell r="A661">
            <v>5528</v>
          </cell>
          <cell r="B661" t="str">
            <v>FILMACION HOJAS CARTOGRAFIA 1:5.000</v>
          </cell>
          <cell r="C661">
            <v>94594.173335771644</v>
          </cell>
          <cell r="D661">
            <v>5336</v>
          </cell>
          <cell r="E661">
            <v>415600</v>
          </cell>
        </row>
        <row r="662">
          <cell r="A662">
            <v>5529</v>
          </cell>
          <cell r="B662" t="str">
            <v>A.T. INF. SIG SPANS 99</v>
          </cell>
          <cell r="D662">
            <v>1470000</v>
          </cell>
          <cell r="E662">
            <v>1603636</v>
          </cell>
        </row>
        <row r="663">
          <cell r="A663">
            <v>5531</v>
          </cell>
          <cell r="B663" t="str">
            <v>PUBLICACION 2 HOJAS CARTOGRAFIA 1:100.000 (98-99)</v>
          </cell>
          <cell r="C663">
            <v>398271.24118207413</v>
          </cell>
          <cell r="D663">
            <v>32526</v>
          </cell>
        </row>
        <row r="664">
          <cell r="A664">
            <v>5532</v>
          </cell>
          <cell r="B664" t="str">
            <v>SUPERFICIES CULTIVADAS Y RDTOS. 1999</v>
          </cell>
          <cell r="C664">
            <v>2278203.5202790471</v>
          </cell>
          <cell r="D664">
            <v>156382</v>
          </cell>
        </row>
        <row r="665">
          <cell r="A665">
            <v>5533</v>
          </cell>
          <cell r="B665" t="str">
            <v>GRAB. RET. E ING. A CTA (180)</v>
          </cell>
          <cell r="C665">
            <v>358849.22238036082</v>
          </cell>
          <cell r="E665">
            <v>573831</v>
          </cell>
        </row>
        <row r="666">
          <cell r="A666">
            <v>5534</v>
          </cell>
          <cell r="B666" t="str">
            <v>FILMACION ORTOS ORT CUENCA</v>
          </cell>
          <cell r="C666">
            <v>854099.01391914219</v>
          </cell>
          <cell r="D666">
            <v>1092150</v>
          </cell>
          <cell r="E666">
            <v>1823545</v>
          </cell>
        </row>
        <row r="667">
          <cell r="A667">
            <v>5535</v>
          </cell>
          <cell r="B667" t="str">
            <v>LOTES COMUNAL CARCAR</v>
          </cell>
          <cell r="E667">
            <v>168000</v>
          </cell>
        </row>
        <row r="668">
          <cell r="A668">
            <v>5536</v>
          </cell>
          <cell r="B668" t="str">
            <v>PROYECTO ESCOMBRERAS CARCAR</v>
          </cell>
          <cell r="C668">
            <v>1046683.3537764902</v>
          </cell>
          <cell r="D668">
            <v>49055</v>
          </cell>
        </row>
        <row r="669">
          <cell r="A669">
            <v>5537</v>
          </cell>
          <cell r="B669" t="str">
            <v>CAÑADA VIDANGOZ, YESA, JAURRIETA Y BELAS</v>
          </cell>
          <cell r="C669">
            <v>2313543.5856276634</v>
          </cell>
          <cell r="D669">
            <v>40835</v>
          </cell>
          <cell r="E669">
            <v>1724138</v>
          </cell>
        </row>
        <row r="670">
          <cell r="A670">
            <v>5538</v>
          </cell>
          <cell r="B670" t="str">
            <v>DATOS CATASTRALES PARCELAS CONSEJO REGULADOR</v>
          </cell>
          <cell r="C670">
            <v>147465.08796400003</v>
          </cell>
        </row>
        <row r="671">
          <cell r="A671">
            <v>5539</v>
          </cell>
          <cell r="B671" t="str">
            <v>PLOTEADO 12 ORTOS 1:2.000 DE JEREZ</v>
          </cell>
          <cell r="C671">
            <v>150620.74220607558</v>
          </cell>
          <cell r="D671">
            <v>44619</v>
          </cell>
          <cell r="E671">
            <v>144000</v>
          </cell>
        </row>
        <row r="672">
          <cell r="A672">
            <v>5540</v>
          </cell>
          <cell r="B672" t="str">
            <v>PROYECTO PILOTO ORTO COLOR 1:2.000 PAU's</v>
          </cell>
          <cell r="C672">
            <v>461533.49977154122</v>
          </cell>
          <cell r="D672">
            <v>35488</v>
          </cell>
        </row>
        <row r="673">
          <cell r="A673">
            <v>5541</v>
          </cell>
          <cell r="B673" t="str">
            <v>ACT. Y MANT. M.C.A. 1:100.000</v>
          </cell>
          <cell r="C673">
            <v>146977.16664043025</v>
          </cell>
        </row>
        <row r="674">
          <cell r="A674">
            <v>5543</v>
          </cell>
          <cell r="B674" t="str">
            <v>PREMANTENIMIENTO DE YESA 99</v>
          </cell>
          <cell r="C674">
            <v>56668.51159522136</v>
          </cell>
          <cell r="D674">
            <v>25936</v>
          </cell>
        </row>
        <row r="675">
          <cell r="A675">
            <v>5544</v>
          </cell>
          <cell r="B675" t="str">
            <v>GRAFICOS DGN DE LOS ARCOS</v>
          </cell>
          <cell r="C675">
            <v>13069.625244471192</v>
          </cell>
          <cell r="E675">
            <v>151680</v>
          </cell>
        </row>
        <row r="676">
          <cell r="A676">
            <v>5545</v>
          </cell>
          <cell r="B676" t="str">
            <v>MANTENIMIENTO CARTOGRAFIA CATASTRAL</v>
          </cell>
          <cell r="C676">
            <v>43511.00358285354</v>
          </cell>
        </row>
        <row r="677">
          <cell r="A677">
            <v>5546</v>
          </cell>
          <cell r="B677" t="str">
            <v>ALTIMETRIA ANALITICA GUIPUZKOA</v>
          </cell>
          <cell r="C677">
            <v>2519728.9331953432</v>
          </cell>
          <cell r="E677">
            <v>3063825</v>
          </cell>
        </row>
        <row r="678">
          <cell r="A678">
            <v>5547</v>
          </cell>
          <cell r="B678" t="str">
            <v>GRABACION RELACION DE OPERACIONES (038)</v>
          </cell>
          <cell r="C678">
            <v>17942.860685296437</v>
          </cell>
        </row>
        <row r="679">
          <cell r="A679">
            <v>5548</v>
          </cell>
          <cell r="B679" t="str">
            <v>GRABACION TRANSMISIONES PATRIMONIALES</v>
          </cell>
          <cell r="C679">
            <v>532606.98183341499</v>
          </cell>
        </row>
        <row r="680">
          <cell r="A680">
            <v>5550</v>
          </cell>
          <cell r="B680" t="str">
            <v>POLIGONOS CATASTRO RUSTICA DXF - TRAGSATEC</v>
          </cell>
          <cell r="C680">
            <v>54944.818507481323</v>
          </cell>
          <cell r="D680">
            <v>2962</v>
          </cell>
          <cell r="E680">
            <v>1185000</v>
          </cell>
        </row>
        <row r="681">
          <cell r="A681">
            <v>5553</v>
          </cell>
          <cell r="B681" t="str">
            <v>ORTOFOTO DIGITAL 1:5.000 DE ALBACETE</v>
          </cell>
          <cell r="C681">
            <v>17528.908099981207</v>
          </cell>
          <cell r="D681">
            <v>865</v>
          </cell>
        </row>
        <row r="682">
          <cell r="A682">
            <v>5555</v>
          </cell>
          <cell r="B682" t="str">
            <v>ENCUESTAS GANADERAS AÑO 99</v>
          </cell>
          <cell r="C682">
            <v>379251.82199488493</v>
          </cell>
          <cell r="D682">
            <v>337235</v>
          </cell>
          <cell r="E682">
            <v>1191004</v>
          </cell>
        </row>
        <row r="683">
          <cell r="A683">
            <v>5556</v>
          </cell>
          <cell r="B683" t="str">
            <v>CARTOGRAFIA 1:500 ZONA SUR DE PAMPLONA</v>
          </cell>
          <cell r="C683">
            <v>946520.11041354411</v>
          </cell>
          <cell r="D683">
            <v>264000</v>
          </cell>
          <cell r="E683">
            <v>4188800</v>
          </cell>
        </row>
        <row r="684">
          <cell r="A684">
            <v>5557</v>
          </cell>
          <cell r="B684" t="str">
            <v>PREMANTENIMIENTO DE ANUE 99</v>
          </cell>
          <cell r="C684">
            <v>7959.06394940267</v>
          </cell>
        </row>
        <row r="685">
          <cell r="A685">
            <v>5559</v>
          </cell>
          <cell r="B685" t="str">
            <v>ORTOS COLOR SEVILLA</v>
          </cell>
          <cell r="C685">
            <v>739749.2402335935</v>
          </cell>
          <cell r="D685">
            <v>12824</v>
          </cell>
          <cell r="E685">
            <v>646000</v>
          </cell>
        </row>
        <row r="686">
          <cell r="A686">
            <v>5560</v>
          </cell>
          <cell r="B686" t="str">
            <v>PONENCIA DE VALORACION DE SAN ADRIAN</v>
          </cell>
          <cell r="C686">
            <v>37992.303030303025</v>
          </cell>
          <cell r="D686">
            <v>7854</v>
          </cell>
        </row>
        <row r="687">
          <cell r="A687">
            <v>5561</v>
          </cell>
          <cell r="B687" t="str">
            <v>LEVANTAMIENTO TAQUIMETRICO EN ALSASUA</v>
          </cell>
          <cell r="C687">
            <v>106004.62498063892</v>
          </cell>
          <cell r="D687">
            <v>180865</v>
          </cell>
          <cell r="E687">
            <v>295232</v>
          </cell>
        </row>
        <row r="688">
          <cell r="A688">
            <v>5562</v>
          </cell>
          <cell r="B688" t="str">
            <v>CONTROL Y CAPTURA DATOS FEOGA AÑO 99</v>
          </cell>
          <cell r="C688">
            <v>579463.78404708649</v>
          </cell>
        </row>
        <row r="689">
          <cell r="A689">
            <v>5563</v>
          </cell>
          <cell r="B689" t="str">
            <v>PONENCIA DE VALORACION DE LESAKA</v>
          </cell>
          <cell r="C689">
            <v>27630.765840220382</v>
          </cell>
          <cell r="D689">
            <v>11470</v>
          </cell>
        </row>
        <row r="690">
          <cell r="A690">
            <v>5564</v>
          </cell>
          <cell r="B690" t="str">
            <v>PROTOCOLO METODOLOGICO VALORACION USO GANADERO</v>
          </cell>
          <cell r="D690">
            <v>1056</v>
          </cell>
          <cell r="E690">
            <v>353549</v>
          </cell>
        </row>
        <row r="691">
          <cell r="A691">
            <v>5565</v>
          </cell>
          <cell r="B691" t="str">
            <v>CONTROLES SUPERFICIES Y PRIMAS GANADERAS PAC'99</v>
          </cell>
          <cell r="C691">
            <v>2142404.4800587352</v>
          </cell>
          <cell r="D691">
            <v>1060</v>
          </cell>
        </row>
        <row r="692">
          <cell r="A692">
            <v>5568</v>
          </cell>
          <cell r="B692" t="str">
            <v>CONTROL PARCELAS CULTIVOS FORRAJEROS'99</v>
          </cell>
          <cell r="C692">
            <v>32505.584172665913</v>
          </cell>
          <cell r="D692">
            <v>480</v>
          </cell>
        </row>
        <row r="693">
          <cell r="A693">
            <v>5569</v>
          </cell>
          <cell r="B693" t="str">
            <v>CALLEJERO ALCALA DE GUADAIRA</v>
          </cell>
          <cell r="C693">
            <v>40523.375714465627</v>
          </cell>
          <cell r="D693">
            <v>110680</v>
          </cell>
          <cell r="E693">
            <v>221293</v>
          </cell>
        </row>
        <row r="694">
          <cell r="A694">
            <v>5570</v>
          </cell>
          <cell r="B694" t="str">
            <v>PLOTS IRIS 17 ORTOFOTOS COLOR SEVILLA</v>
          </cell>
          <cell r="C694">
            <v>90309.90309859156</v>
          </cell>
          <cell r="D694">
            <v>1137</v>
          </cell>
          <cell r="E694">
            <v>213248</v>
          </cell>
        </row>
        <row r="695">
          <cell r="A695">
            <v>5571</v>
          </cell>
          <cell r="B695" t="str">
            <v>TRABAJOS CAMPO SUPERFICIES FRUTALES Y VIÑEDO 99</v>
          </cell>
          <cell r="C695">
            <v>35181.590029138075</v>
          </cell>
        </row>
        <row r="696">
          <cell r="A696">
            <v>5572</v>
          </cell>
          <cell r="B696" t="str">
            <v>CONTROLES EMPRESAS FORRAJERAS CAMPAÑA 99</v>
          </cell>
          <cell r="C696">
            <v>524029.62685464451</v>
          </cell>
        </row>
        <row r="697">
          <cell r="A697">
            <v>5573</v>
          </cell>
          <cell r="B697" t="str">
            <v>SEGUNDOS ORIGINALES DE ORTO DE LAGUARDIA</v>
          </cell>
          <cell r="C697">
            <v>23305.246790030211</v>
          </cell>
          <cell r="D697">
            <v>798</v>
          </cell>
          <cell r="E697">
            <v>105456</v>
          </cell>
        </row>
        <row r="698">
          <cell r="A698">
            <v>5574</v>
          </cell>
          <cell r="B698" t="str">
            <v>CARTOGRAFIA POTENCIAL USO GANADERO</v>
          </cell>
          <cell r="C698">
            <v>79281.304347197802</v>
          </cell>
          <cell r="E698">
            <v>123242</v>
          </cell>
        </row>
        <row r="699">
          <cell r="A699">
            <v>5575</v>
          </cell>
          <cell r="B699" t="str">
            <v>CARTOGRAFIA 1:200.000 Y 1:400.000</v>
          </cell>
          <cell r="C699">
            <v>109871.24360825596</v>
          </cell>
        </row>
        <row r="700">
          <cell r="A700">
            <v>5577</v>
          </cell>
          <cell r="B700" t="str">
            <v>SEGUNDOS ORIGINALES ORTO CANAL DE NAVARRA</v>
          </cell>
          <cell r="C700">
            <v>31224.091956193355</v>
          </cell>
          <cell r="E700">
            <v>203688</v>
          </cell>
        </row>
        <row r="701">
          <cell r="A701">
            <v>5579</v>
          </cell>
          <cell r="B701" t="str">
            <v>ALTIMETRIA 1:500 ARGUEDAS, MURILLO EL FRUTO Y RIBAFORADA</v>
          </cell>
          <cell r="C701">
            <v>128650.36782477342</v>
          </cell>
          <cell r="D701">
            <v>1121</v>
          </cell>
        </row>
        <row r="702">
          <cell r="A702">
            <v>5580</v>
          </cell>
          <cell r="B702" t="str">
            <v>LEVANTAMIENTO TAQUIMETRICO DE AMEZTIA Y ZUNTAIPE</v>
          </cell>
          <cell r="C702">
            <v>6945.7069701280234</v>
          </cell>
        </row>
        <row r="703">
          <cell r="A703">
            <v>5581</v>
          </cell>
          <cell r="B703" t="str">
            <v>MOSAICO ORTO 1:25.000 COLOR PARA PUBLICACION</v>
          </cell>
          <cell r="C703">
            <v>72433.264791582566</v>
          </cell>
          <cell r="E703">
            <v>60000</v>
          </cell>
        </row>
        <row r="704">
          <cell r="A704">
            <v>5582</v>
          </cell>
          <cell r="B704" t="str">
            <v>REVISION EXPEDIENTES MEDIDAS AMBIENTALES</v>
          </cell>
          <cell r="C704">
            <v>651824.58035095432</v>
          </cell>
        </row>
        <row r="705">
          <cell r="A705">
            <v>5583</v>
          </cell>
          <cell r="B705" t="str">
            <v>CALLEJERO ESTELLA</v>
          </cell>
          <cell r="C705">
            <v>303752.61949896591</v>
          </cell>
          <cell r="D705">
            <v>9107</v>
          </cell>
        </row>
        <row r="706">
          <cell r="A706">
            <v>5585</v>
          </cell>
          <cell r="B706" t="str">
            <v>USO GANADERO RECURSOS PASCICOLAS ARTAJONA</v>
          </cell>
          <cell r="C706">
            <v>3921.4241820768148</v>
          </cell>
        </row>
        <row r="707">
          <cell r="A707">
            <v>5587</v>
          </cell>
          <cell r="B707" t="str">
            <v>SALUD LABORAL</v>
          </cell>
          <cell r="C707">
            <v>9863.4299312283802</v>
          </cell>
        </row>
        <row r="708">
          <cell r="A708">
            <v>5588</v>
          </cell>
          <cell r="B708" t="str">
            <v>PRESENTACION MAPA TURISTICO EN INTERNET</v>
          </cell>
          <cell r="C708">
            <v>59712.632395791283</v>
          </cell>
        </row>
        <row r="709">
          <cell r="A709">
            <v>5589</v>
          </cell>
          <cell r="B709" t="str">
            <v>PUBLICACION LINEAS DE AUTOBUSES</v>
          </cell>
          <cell r="C709">
            <v>29147.520191263113</v>
          </cell>
        </row>
        <row r="710">
          <cell r="A710">
            <v>5590</v>
          </cell>
          <cell r="B710" t="str">
            <v>ATLAS DE CARRETERAS 1/750.000</v>
          </cell>
          <cell r="C710">
            <v>19108.042366653208</v>
          </cell>
        </row>
        <row r="711">
          <cell r="A711">
            <v>5594</v>
          </cell>
          <cell r="B711" t="str">
            <v>IMPRESION CARTOGRAFIA SEVILLA</v>
          </cell>
          <cell r="C711">
            <v>21496.547662484867</v>
          </cell>
        </row>
        <row r="712">
          <cell r="A712">
            <v>5595</v>
          </cell>
          <cell r="B712" t="str">
            <v>ESTUDIOS DRENAJE CANAL NAVARRA EN GEOGRAPHICS</v>
          </cell>
          <cell r="C712">
            <v>14331.031774989906</v>
          </cell>
        </row>
        <row r="713">
          <cell r="A713">
            <v>5598</v>
          </cell>
          <cell r="B713" t="str">
            <v>PREMANTENIMIENTO DE ARANO 99</v>
          </cell>
          <cell r="C713">
            <v>30406.14876033058</v>
          </cell>
        </row>
        <row r="714">
          <cell r="A714">
            <v>5599</v>
          </cell>
          <cell r="B714" t="str">
            <v>PREMANTENIMIENTO DE IGANTZI 99</v>
          </cell>
          <cell r="C714">
            <v>2814.8457300275477</v>
          </cell>
        </row>
        <row r="715">
          <cell r="A715">
            <v>5601</v>
          </cell>
          <cell r="B715" t="str">
            <v>VENTAS DE SOFTWARE GESTION POBLACION E INGRESOS</v>
          </cell>
          <cell r="E715">
            <v>4443882</v>
          </cell>
        </row>
        <row r="716">
          <cell r="A716">
            <v>7023</v>
          </cell>
          <cell r="B716" t="str">
            <v>ACUERDO PROVISIONAL DE LAZAGURRIA</v>
          </cell>
          <cell r="C716">
            <v>21204.559714525054</v>
          </cell>
        </row>
        <row r="717">
          <cell r="A717">
            <v>7025</v>
          </cell>
          <cell r="B717" t="str">
            <v>PROYECTO DE OBRAS DE LAZAGURRIA</v>
          </cell>
          <cell r="C717">
            <v>875493.43973665102</v>
          </cell>
          <cell r="D717">
            <v>322996</v>
          </cell>
          <cell r="G717">
            <v>28045</v>
          </cell>
        </row>
        <row r="718">
          <cell r="A718">
            <v>7038</v>
          </cell>
          <cell r="B718" t="str">
            <v>REPLANTEO DE FINCAS DE SANGÜESA</v>
          </cell>
          <cell r="C718">
            <v>127986.75227081875</v>
          </cell>
          <cell r="D718">
            <v>576240</v>
          </cell>
          <cell r="E718">
            <v>1360966</v>
          </cell>
        </row>
        <row r="719">
          <cell r="A719">
            <v>7218</v>
          </cell>
          <cell r="B719" t="str">
            <v>REPLANTEO DE FINCAS DE AZAGRA</v>
          </cell>
          <cell r="D719">
            <v>1025500</v>
          </cell>
          <cell r="G719">
            <v>59358</v>
          </cell>
        </row>
        <row r="720">
          <cell r="A720">
            <v>7219</v>
          </cell>
          <cell r="B720" t="str">
            <v>REVISION AMOJONAMIENTO DE AZAGRA</v>
          </cell>
          <cell r="C720">
            <v>2079.4665883706439</v>
          </cell>
        </row>
        <row r="721">
          <cell r="A721">
            <v>7285</v>
          </cell>
          <cell r="B721" t="str">
            <v>PROYECTO DE OBRAS DE LATASA</v>
          </cell>
          <cell r="D721">
            <v>-2810</v>
          </cell>
        </row>
        <row r="722">
          <cell r="A722">
            <v>7298</v>
          </cell>
          <cell r="B722" t="str">
            <v>REPLANTEO DE FINCAS DE ARRONIZ</v>
          </cell>
          <cell r="C722">
            <v>22580.925113666763</v>
          </cell>
        </row>
        <row r="723">
          <cell r="A723">
            <v>7388</v>
          </cell>
          <cell r="B723" t="str">
            <v>REPLANTEO DE FINCAS DE FALCES</v>
          </cell>
          <cell r="D723">
            <v>1890090</v>
          </cell>
          <cell r="F723">
            <v>1173000</v>
          </cell>
        </row>
        <row r="724">
          <cell r="A724">
            <v>7418</v>
          </cell>
          <cell r="B724" t="str">
            <v>REPLANTEO DE FINCAS DE CARCAR</v>
          </cell>
          <cell r="C724">
            <v>99255.473856646146</v>
          </cell>
          <cell r="D724">
            <v>616550</v>
          </cell>
        </row>
        <row r="725">
          <cell r="A725">
            <v>7419</v>
          </cell>
          <cell r="B725" t="str">
            <v>REVISION AMOJONAMIENTO DE CARCAR</v>
          </cell>
          <cell r="C725">
            <v>13087.772546230442</v>
          </cell>
        </row>
        <row r="726">
          <cell r="A726">
            <v>7464</v>
          </cell>
          <cell r="B726" t="str">
            <v>ACUERDO DEFINITIVO DE LOS ARCOS</v>
          </cell>
          <cell r="C726">
            <v>191151.00878677203</v>
          </cell>
          <cell r="D726">
            <v>521849</v>
          </cell>
          <cell r="E726">
            <v>8175109</v>
          </cell>
          <cell r="F726">
            <v>481189</v>
          </cell>
          <cell r="G726">
            <v>2270000</v>
          </cell>
        </row>
        <row r="727">
          <cell r="A727">
            <v>7465</v>
          </cell>
          <cell r="B727" t="str">
            <v>PROYECTO DE OBRAS DE LOS ARCOS</v>
          </cell>
          <cell r="C727">
            <v>3804614.3170758137</v>
          </cell>
          <cell r="D727">
            <v>134095</v>
          </cell>
          <cell r="E727">
            <v>17857411</v>
          </cell>
          <cell r="G727">
            <v>10990945</v>
          </cell>
        </row>
        <row r="728">
          <cell r="A728">
            <v>7468</v>
          </cell>
          <cell r="B728" t="str">
            <v>REPLANTEO DE FINCAS DE LOS ARCOS</v>
          </cell>
          <cell r="C728">
            <v>47918.123629312657</v>
          </cell>
          <cell r="D728">
            <v>6580</v>
          </cell>
          <cell r="G728">
            <v>7919</v>
          </cell>
        </row>
        <row r="729">
          <cell r="A729">
            <v>7469</v>
          </cell>
          <cell r="B729" t="str">
            <v>PROYECTO ACEQUIA DE LOS ARCOS</v>
          </cell>
          <cell r="C729">
            <v>294386.55403613963</v>
          </cell>
          <cell r="D729">
            <v>8480</v>
          </cell>
        </row>
        <row r="730">
          <cell r="A730">
            <v>7478</v>
          </cell>
          <cell r="B730" t="str">
            <v>REPLANTEO DE FINCAS DE ITSASO</v>
          </cell>
          <cell r="C730">
            <v>47148.471047443905</v>
          </cell>
          <cell r="D730">
            <v>159500</v>
          </cell>
          <cell r="F730">
            <v>200000</v>
          </cell>
        </row>
        <row r="731">
          <cell r="A731">
            <v>7484</v>
          </cell>
          <cell r="B731" t="str">
            <v>ACUERDO DEFINITIVO DE NAVASCUES</v>
          </cell>
          <cell r="C731">
            <v>287062.7136581568</v>
          </cell>
          <cell r="E731">
            <v>574911</v>
          </cell>
          <cell r="G731">
            <v>65209</v>
          </cell>
        </row>
        <row r="732">
          <cell r="A732">
            <v>7485</v>
          </cell>
          <cell r="B732" t="str">
            <v>PROYECTO DE OBRAS DE NAVASCUES</v>
          </cell>
          <cell r="E732">
            <v>1120689</v>
          </cell>
        </row>
        <row r="733">
          <cell r="A733">
            <v>7488</v>
          </cell>
          <cell r="B733" t="str">
            <v>REPLANTEO DE FINCAS DE NAVASCUES</v>
          </cell>
          <cell r="G733">
            <v>227650</v>
          </cell>
        </row>
        <row r="734">
          <cell r="A734">
            <v>7514</v>
          </cell>
          <cell r="B734" t="str">
            <v>ACUERDO DEFINITIVO DE GUEMBE II</v>
          </cell>
          <cell r="C734">
            <v>48271.334341151131</v>
          </cell>
          <cell r="D734">
            <v>7060</v>
          </cell>
          <cell r="G734">
            <v>3143</v>
          </cell>
        </row>
        <row r="735">
          <cell r="A735">
            <v>7515</v>
          </cell>
          <cell r="B735" t="str">
            <v>PROYECTO DE OBRAS DE GUEMBE II</v>
          </cell>
          <cell r="G735">
            <v>25758</v>
          </cell>
        </row>
        <row r="736">
          <cell r="A736">
            <v>7518</v>
          </cell>
          <cell r="B736" t="str">
            <v>REPLANTEO DE FINCAS DE GUEMBE II</v>
          </cell>
          <cell r="G736">
            <v>132520</v>
          </cell>
        </row>
        <row r="737">
          <cell r="A737">
            <v>7523</v>
          </cell>
          <cell r="B737" t="str">
            <v>ACUERDO PROVISIONAL DE LARRAGA</v>
          </cell>
          <cell r="C737">
            <v>2371807.039711195</v>
          </cell>
          <cell r="E737">
            <v>11356786</v>
          </cell>
          <cell r="G737">
            <v>6806869</v>
          </cell>
        </row>
        <row r="738">
          <cell r="A738">
            <v>7524</v>
          </cell>
          <cell r="B738" t="str">
            <v>ACUERDO DEFINITIVO DE LARRAGA</v>
          </cell>
          <cell r="C738">
            <v>37574.170433270927</v>
          </cell>
          <cell r="G738">
            <v>6965</v>
          </cell>
        </row>
        <row r="739">
          <cell r="A739">
            <v>7525</v>
          </cell>
          <cell r="B739" t="str">
            <v>PROYECTO DE OBRAS DE LARRAGA</v>
          </cell>
          <cell r="C739">
            <v>1298568.3920069989</v>
          </cell>
          <cell r="D739">
            <v>406390</v>
          </cell>
          <cell r="E739">
            <v>410852</v>
          </cell>
          <cell r="G739">
            <v>11337149</v>
          </cell>
        </row>
        <row r="740">
          <cell r="A740">
            <v>7554</v>
          </cell>
          <cell r="B740" t="str">
            <v>ACUERDO DEFINITIVO DE LEZAUN</v>
          </cell>
          <cell r="C740">
            <v>17187.883959044368</v>
          </cell>
          <cell r="G740">
            <v>171147</v>
          </cell>
        </row>
        <row r="741">
          <cell r="A741">
            <v>7558</v>
          </cell>
          <cell r="B741" t="str">
            <v>REPLANTEO DE FINCAS DE LEZAUN</v>
          </cell>
          <cell r="G741">
            <v>6623</v>
          </cell>
        </row>
        <row r="742">
          <cell r="A742">
            <v>7563</v>
          </cell>
          <cell r="B742" t="str">
            <v>ACUERDO PROVISIONAL DE ANDOSILLA</v>
          </cell>
          <cell r="C742">
            <v>1226091.919982441</v>
          </cell>
          <cell r="D742">
            <v>99724</v>
          </cell>
          <cell r="G742">
            <v>1617429</v>
          </cell>
        </row>
        <row r="743">
          <cell r="A743">
            <v>7565</v>
          </cell>
          <cell r="B743" t="str">
            <v>PROYECTO DE OBRAS DE ANDOSILLA</v>
          </cell>
          <cell r="C743">
            <v>133708.23809055806</v>
          </cell>
          <cell r="D743">
            <v>2000000</v>
          </cell>
          <cell r="G743">
            <v>2972054</v>
          </cell>
        </row>
        <row r="744">
          <cell r="A744">
            <v>7575</v>
          </cell>
          <cell r="B744" t="str">
            <v>PROYECTO DE OBRAS BIZKARRETA</v>
          </cell>
          <cell r="D744">
            <v>18065</v>
          </cell>
          <cell r="F744">
            <v>18065</v>
          </cell>
        </row>
        <row r="745">
          <cell r="A745">
            <v>7578</v>
          </cell>
          <cell r="B745" t="str">
            <v>REPLANTEO DE FINCAS DE BISKARRETA</v>
          </cell>
          <cell r="C745">
            <v>23871.979516358457</v>
          </cell>
          <cell r="G745">
            <v>173074</v>
          </cell>
        </row>
        <row r="746">
          <cell r="A746">
            <v>7583</v>
          </cell>
          <cell r="B746" t="str">
            <v>ACUERDO PROVISIONAL DE ERRAZKIN</v>
          </cell>
          <cell r="C746">
            <v>439670.18288970855</v>
          </cell>
          <cell r="D746">
            <v>8460</v>
          </cell>
          <cell r="G746">
            <v>528652</v>
          </cell>
        </row>
        <row r="747">
          <cell r="A747">
            <v>7584</v>
          </cell>
          <cell r="B747" t="str">
            <v>ACUERDO DEFINITIVO DE ERRAZKIN</v>
          </cell>
          <cell r="C747">
            <v>15274.368835750625</v>
          </cell>
          <cell r="D747">
            <v>6456</v>
          </cell>
        </row>
        <row r="748">
          <cell r="A748">
            <v>7585</v>
          </cell>
          <cell r="B748" t="str">
            <v>PROYECTO OBRAS DE ERRAZKIN</v>
          </cell>
          <cell r="C748">
            <v>21652.325938566555</v>
          </cell>
        </row>
        <row r="749">
          <cell r="A749">
            <v>7588</v>
          </cell>
          <cell r="B749" t="str">
            <v>REPLANTEO DE FINCAS DE ERRAZKIN</v>
          </cell>
          <cell r="D749">
            <v>50000</v>
          </cell>
          <cell r="G749">
            <v>177875</v>
          </cell>
        </row>
        <row r="750">
          <cell r="A750">
            <v>7605</v>
          </cell>
          <cell r="B750" t="str">
            <v>PROYECTO DE OBRAS NAJURIETA</v>
          </cell>
          <cell r="D750">
            <v>27136</v>
          </cell>
          <cell r="F750">
            <v>27136</v>
          </cell>
        </row>
        <row r="751">
          <cell r="A751">
            <v>7608</v>
          </cell>
          <cell r="B751" t="str">
            <v>REPLANTEO DE FINCAS DE NAJURIETA</v>
          </cell>
          <cell r="C751">
            <v>39628.314409876664</v>
          </cell>
          <cell r="D751">
            <v>1440</v>
          </cell>
          <cell r="E751">
            <v>474276</v>
          </cell>
          <cell r="G751">
            <v>86906</v>
          </cell>
        </row>
        <row r="752">
          <cell r="A752">
            <v>7618</v>
          </cell>
          <cell r="B752" t="str">
            <v>REPLANTEO DE FINCAS DE IGOA</v>
          </cell>
          <cell r="C752">
            <v>8506.555294568816</v>
          </cell>
          <cell r="D752">
            <v>129620</v>
          </cell>
          <cell r="F752">
            <v>126000</v>
          </cell>
        </row>
        <row r="753">
          <cell r="A753">
            <v>7619</v>
          </cell>
          <cell r="B753" t="str">
            <v>REVISION AMOJONAMIENTO IGOA</v>
          </cell>
          <cell r="C753">
            <v>16756.413940256047</v>
          </cell>
          <cell r="D753">
            <v>11450</v>
          </cell>
        </row>
        <row r="754">
          <cell r="A754">
            <v>7625</v>
          </cell>
          <cell r="B754" t="str">
            <v>PROYECTO DE OBRAS DE SAGASETA</v>
          </cell>
          <cell r="D754">
            <v>10096</v>
          </cell>
          <cell r="F754">
            <v>10096</v>
          </cell>
        </row>
        <row r="755">
          <cell r="A755">
            <v>7632</v>
          </cell>
          <cell r="B755" t="str">
            <v>BASES DEFINITIVAS DE MONTE ALTO</v>
          </cell>
          <cell r="C755">
            <v>230864.7152080237</v>
          </cell>
          <cell r="D755">
            <v>3000</v>
          </cell>
          <cell r="E755">
            <v>2389540</v>
          </cell>
          <cell r="G755">
            <v>904407</v>
          </cell>
        </row>
        <row r="756">
          <cell r="A756">
            <v>7633</v>
          </cell>
          <cell r="B756" t="str">
            <v>ACUERDO PROVISIONAL DE MONTE ALTO</v>
          </cell>
          <cell r="C756">
            <v>306522.87946718588</v>
          </cell>
          <cell r="G756">
            <v>650273</v>
          </cell>
        </row>
        <row r="757">
          <cell r="A757">
            <v>7635</v>
          </cell>
          <cell r="B757" t="str">
            <v>PROYECTO DE OBRAS DE MONTE ALTO</v>
          </cell>
          <cell r="C757">
            <v>115564.26425566865</v>
          </cell>
          <cell r="D757">
            <v>1258620</v>
          </cell>
          <cell r="G757">
            <v>1572360</v>
          </cell>
        </row>
        <row r="758">
          <cell r="A758">
            <v>7637</v>
          </cell>
          <cell r="B758" t="str">
            <v>ESTUDIO AMBIENTA DE MONTE ALTO</v>
          </cell>
          <cell r="C758">
            <v>147677.14118438968</v>
          </cell>
          <cell r="D758">
            <v>12720</v>
          </cell>
        </row>
        <row r="759">
          <cell r="A759">
            <v>7638</v>
          </cell>
          <cell r="B759" t="str">
            <v>REPLANTEO DE FINCAS DE MONTE ALTO</v>
          </cell>
          <cell r="G759">
            <v>6600</v>
          </cell>
        </row>
        <row r="760">
          <cell r="A760">
            <v>7643</v>
          </cell>
          <cell r="B760" t="str">
            <v>ACUERDO PROVISIONAL FUNES</v>
          </cell>
          <cell r="G760">
            <v>6330</v>
          </cell>
        </row>
        <row r="761">
          <cell r="A761">
            <v>7652</v>
          </cell>
          <cell r="B761" t="str">
            <v>BASES DEFINITIVAS IHABEN</v>
          </cell>
          <cell r="E761">
            <v>598091</v>
          </cell>
          <cell r="G761">
            <v>281388</v>
          </cell>
        </row>
        <row r="762">
          <cell r="A762">
            <v>7653</v>
          </cell>
          <cell r="B762" t="str">
            <v>ACUERDO PROVISIONAL IHABEN</v>
          </cell>
          <cell r="C762">
            <v>29632.407832137411</v>
          </cell>
          <cell r="D762">
            <v>2980</v>
          </cell>
          <cell r="G762">
            <v>31345</v>
          </cell>
        </row>
        <row r="763">
          <cell r="A763">
            <v>7655</v>
          </cell>
          <cell r="B763" t="str">
            <v>PROYECTO OBRAS DE IHABEN</v>
          </cell>
          <cell r="C763">
            <v>88058.667004543837</v>
          </cell>
          <cell r="D763">
            <v>3300</v>
          </cell>
          <cell r="G763">
            <v>294447</v>
          </cell>
        </row>
        <row r="764">
          <cell r="A764">
            <v>7658</v>
          </cell>
          <cell r="B764" t="str">
            <v>REPLANTEO FINCAS DE IHABEN</v>
          </cell>
          <cell r="G764">
            <v>32750</v>
          </cell>
        </row>
        <row r="765">
          <cell r="A765">
            <v>7663</v>
          </cell>
          <cell r="B765" t="str">
            <v>ACUERDO PROVISIONAL DE ETAYO II</v>
          </cell>
          <cell r="C765">
            <v>837584.7779879414</v>
          </cell>
        </row>
        <row r="766">
          <cell r="A766">
            <v>7665</v>
          </cell>
          <cell r="B766" t="str">
            <v>PROYECTO DE OBRAS DE ETAYO II</v>
          </cell>
          <cell r="C766">
            <v>87354.835776641979</v>
          </cell>
          <cell r="D766">
            <v>427300</v>
          </cell>
          <cell r="G766">
            <v>536790</v>
          </cell>
        </row>
        <row r="767">
          <cell r="A767">
            <v>7667</v>
          </cell>
          <cell r="B767" t="str">
            <v>ESTUDIO AMBIENTAL DE ETAYO II</v>
          </cell>
          <cell r="C767">
            <v>360573.18854236708</v>
          </cell>
          <cell r="D767">
            <v>16060</v>
          </cell>
        </row>
        <row r="768">
          <cell r="A768">
            <v>7668</v>
          </cell>
          <cell r="B768" t="str">
            <v>REPLANTEO DE FINCAS DE ETAYO II</v>
          </cell>
          <cell r="G768">
            <v>125125</v>
          </cell>
        </row>
        <row r="769">
          <cell r="A769">
            <v>7673</v>
          </cell>
          <cell r="B769" t="str">
            <v>ACUERDO PROVISIONAL DE EUSA</v>
          </cell>
          <cell r="C769">
            <v>178626.38609705644</v>
          </cell>
          <cell r="E769">
            <v>883995</v>
          </cell>
          <cell r="G769">
            <v>502768</v>
          </cell>
        </row>
        <row r="770">
          <cell r="A770">
            <v>7675</v>
          </cell>
          <cell r="B770" t="str">
            <v>PROYECTO DE OBRAS DE EUSA</v>
          </cell>
          <cell r="C770">
            <v>32018.869577779824</v>
          </cell>
          <cell r="D770">
            <v>25800</v>
          </cell>
          <cell r="G770">
            <v>844896</v>
          </cell>
        </row>
        <row r="771">
          <cell r="A771">
            <v>7678</v>
          </cell>
          <cell r="B771" t="str">
            <v>REPLANTEO DE FINCAS DE EUSA</v>
          </cell>
          <cell r="G771">
            <v>107875</v>
          </cell>
        </row>
        <row r="772">
          <cell r="A772">
            <v>7683</v>
          </cell>
          <cell r="B772" t="str">
            <v>ACUERDO PROVISIONAL GARTZARON</v>
          </cell>
          <cell r="G772">
            <v>81173</v>
          </cell>
        </row>
        <row r="773">
          <cell r="A773">
            <v>7685</v>
          </cell>
          <cell r="B773" t="str">
            <v>PROYECTO OBRAS GARTZARON</v>
          </cell>
          <cell r="C773">
            <v>4382.3651877133125</v>
          </cell>
          <cell r="G773">
            <v>160363</v>
          </cell>
        </row>
        <row r="774">
          <cell r="A774">
            <v>7688</v>
          </cell>
          <cell r="B774" t="str">
            <v>REPLANTEO DE FINCAS DE GARTZARON</v>
          </cell>
          <cell r="G774">
            <v>31060</v>
          </cell>
        </row>
        <row r="775">
          <cell r="A775">
            <v>7704</v>
          </cell>
          <cell r="B775" t="str">
            <v>ACUERDO DEFINITIVO DE ZUNZARREN</v>
          </cell>
          <cell r="C775">
            <v>61897.446236704367</v>
          </cell>
          <cell r="D775">
            <v>3136</v>
          </cell>
          <cell r="E775">
            <v>43103</v>
          </cell>
          <cell r="G775">
            <v>9556</v>
          </cell>
        </row>
        <row r="776">
          <cell r="A776">
            <v>7708</v>
          </cell>
          <cell r="B776" t="str">
            <v>REPLANTEO DE FINCAS DE ZUNZARREN</v>
          </cell>
          <cell r="C776">
            <v>24315.354824792677</v>
          </cell>
          <cell r="D776">
            <v>23740</v>
          </cell>
        </row>
        <row r="777">
          <cell r="A777">
            <v>7713</v>
          </cell>
          <cell r="B777" t="str">
            <v>ACUERDO PROVISIONAL DE ALDUNATE</v>
          </cell>
          <cell r="C777">
            <v>44861.229534224207</v>
          </cell>
          <cell r="G777">
            <v>24202</v>
          </cell>
        </row>
        <row r="778">
          <cell r="A778">
            <v>7714</v>
          </cell>
          <cell r="B778" t="str">
            <v>ACUERDO DEFINITIVO DE ALDUNATE</v>
          </cell>
          <cell r="C778">
            <v>44669.523419078243</v>
          </cell>
          <cell r="D778">
            <v>30000</v>
          </cell>
        </row>
        <row r="779">
          <cell r="A779">
            <v>7721</v>
          </cell>
          <cell r="B779" t="str">
            <v>BASES PROVISIONALES DE BELASCOAIN</v>
          </cell>
          <cell r="C779">
            <v>17687.453196041723</v>
          </cell>
        </row>
        <row r="780">
          <cell r="A780">
            <v>7722</v>
          </cell>
          <cell r="B780" t="str">
            <v>BASES DEFINITIVAS DE BELASCOAIN</v>
          </cell>
          <cell r="C780">
            <v>495210.47118951305</v>
          </cell>
          <cell r="D780">
            <v>18436</v>
          </cell>
          <cell r="G780">
            <v>8047</v>
          </cell>
        </row>
        <row r="781">
          <cell r="A781">
            <v>7731</v>
          </cell>
          <cell r="B781" t="str">
            <v>BASES PROVISIONALES DE AZUELO</v>
          </cell>
          <cell r="C781">
            <v>32819.774141305534</v>
          </cell>
          <cell r="D781">
            <v>5280</v>
          </cell>
          <cell r="E781">
            <v>43103</v>
          </cell>
        </row>
        <row r="782">
          <cell r="A782">
            <v>7741</v>
          </cell>
          <cell r="B782" t="str">
            <v>BASES PROVISIONALES DE LUMBIER II</v>
          </cell>
          <cell r="C782">
            <v>1704549.9156582113</v>
          </cell>
          <cell r="D782">
            <v>126076</v>
          </cell>
        </row>
        <row r="783">
          <cell r="A783">
            <v>7751</v>
          </cell>
          <cell r="B783" t="str">
            <v>BASES PROVISIONALES DE TORRALBA DEL RIO</v>
          </cell>
          <cell r="C783">
            <v>20614.395627860475</v>
          </cell>
          <cell r="E783">
            <v>43103</v>
          </cell>
        </row>
        <row r="784">
          <cell r="A784">
            <v>7761</v>
          </cell>
          <cell r="B784" t="str">
            <v>BASES PROVISIONALES DE OLAGÜE</v>
          </cell>
          <cell r="C784">
            <v>91485.930827860633</v>
          </cell>
          <cell r="D784">
            <v>3860</v>
          </cell>
          <cell r="E784">
            <v>43103</v>
          </cell>
        </row>
        <row r="785">
          <cell r="A785">
            <v>7771</v>
          </cell>
          <cell r="B785" t="str">
            <v>BASES PROVISIONALES DE UITZI</v>
          </cell>
          <cell r="C785">
            <v>42342.465413930317</v>
          </cell>
        </row>
        <row r="786">
          <cell r="A786">
            <v>7781</v>
          </cell>
          <cell r="B786" t="str">
            <v>BASES PROVISIONALES DE CEMBORAIN</v>
          </cell>
          <cell r="C786">
            <v>61756.104426596175</v>
          </cell>
        </row>
        <row r="787">
          <cell r="A787">
            <v>8000</v>
          </cell>
          <cell r="B787" t="str">
            <v>INGRESOS POR SERVICIOS DIVERSOS</v>
          </cell>
          <cell r="E787">
            <v>3138997</v>
          </cell>
        </row>
        <row r="788">
          <cell r="A788">
            <v>8020</v>
          </cell>
          <cell r="B788" t="str">
            <v>GTOS. DNR INGENIERIA</v>
          </cell>
          <cell r="D788">
            <v>1388308</v>
          </cell>
        </row>
        <row r="789">
          <cell r="A789">
            <v>8030</v>
          </cell>
          <cell r="B789" t="str">
            <v>GTOS. DNR S.A.L.A.</v>
          </cell>
          <cell r="D789">
            <v>74500</v>
          </cell>
        </row>
        <row r="790">
          <cell r="A790">
            <v>8040</v>
          </cell>
          <cell r="B790" t="str">
            <v>GTOS. DNR RUSTICA</v>
          </cell>
          <cell r="D790">
            <v>1172919</v>
          </cell>
        </row>
        <row r="791">
          <cell r="A791">
            <v>8041</v>
          </cell>
          <cell r="B791" t="str">
            <v>GTOS. DNR APOYO RUSTICA</v>
          </cell>
          <cell r="D791">
            <v>37500</v>
          </cell>
        </row>
        <row r="792">
          <cell r="A792">
            <v>8080</v>
          </cell>
          <cell r="B792" t="str">
            <v>GTOS. DNR MANTENIMIENTO</v>
          </cell>
          <cell r="D792">
            <v>507513</v>
          </cell>
        </row>
        <row r="793">
          <cell r="A793">
            <v>8081</v>
          </cell>
          <cell r="B793" t="str">
            <v>GTOS. DNR MANTENIMIENTO R.T.</v>
          </cell>
          <cell r="D793">
            <v>215500</v>
          </cell>
        </row>
        <row r="794">
          <cell r="A794">
            <v>8090</v>
          </cell>
          <cell r="B794" t="str">
            <v>GTOS. DNR EXPLOTACION</v>
          </cell>
          <cell r="D794">
            <v>4640772</v>
          </cell>
        </row>
        <row r="795">
          <cell r="A795">
            <v>9015</v>
          </cell>
          <cell r="B795" t="str">
            <v>BARAÑAIN - MANTENIMIENTO DE URBANA</v>
          </cell>
          <cell r="C795">
            <v>151248.30544964576</v>
          </cell>
        </row>
        <row r="796">
          <cell r="A796">
            <v>9025</v>
          </cell>
          <cell r="B796" t="str">
            <v>BERRIOPLANO - MANTENIMIENTO DE URBANA</v>
          </cell>
          <cell r="C796">
            <v>180485.15417957975</v>
          </cell>
        </row>
        <row r="797">
          <cell r="A797">
            <v>9026</v>
          </cell>
          <cell r="B797" t="str">
            <v>BERRIOPLANO - MANTENIMIENTO DE RUSTICA</v>
          </cell>
          <cell r="C797">
            <v>16787.799404203823</v>
          </cell>
        </row>
        <row r="798">
          <cell r="A798">
            <v>9035</v>
          </cell>
          <cell r="B798" t="str">
            <v>BERRIOZAR - MANTENIMIENTO DE URBANA</v>
          </cell>
          <cell r="C798">
            <v>63360.772935103691</v>
          </cell>
        </row>
        <row r="799">
          <cell r="A799">
            <v>9045</v>
          </cell>
          <cell r="B799" t="str">
            <v>IRURTZUN - MANTENIMIENTO URBANA</v>
          </cell>
          <cell r="C799">
            <v>22581.020918664843</v>
          </cell>
        </row>
        <row r="800">
          <cell r="A800">
            <v>9055</v>
          </cell>
          <cell r="B800" t="str">
            <v>BERIAIN - MANTENIMIENTO DE URBANA</v>
          </cell>
          <cell r="C800">
            <v>171667.56875220893</v>
          </cell>
        </row>
        <row r="801">
          <cell r="A801">
            <v>9056</v>
          </cell>
          <cell r="B801" t="str">
            <v>BERIAIN - MANTENIMIENTO DE RUSTICA</v>
          </cell>
          <cell r="C801">
            <v>48597.841600607266</v>
          </cell>
        </row>
        <row r="802">
          <cell r="A802">
            <v>9065</v>
          </cell>
          <cell r="B802" t="str">
            <v>ORCOYEN - MANTENIMIENTO DE URBANA</v>
          </cell>
          <cell r="C802">
            <v>39263.993143794723</v>
          </cell>
        </row>
        <row r="803">
          <cell r="A803">
            <v>9075</v>
          </cell>
          <cell r="B803" t="str">
            <v>ZIZUR MAYOR - MANTENIMIENTO DE URBANA</v>
          </cell>
          <cell r="C803">
            <v>197858.13750300137</v>
          </cell>
        </row>
        <row r="804">
          <cell r="A804">
            <v>9076</v>
          </cell>
          <cell r="B804" t="str">
            <v>ZIZUR MAYOR - MANTENIMIENTO DE RUSTICA</v>
          </cell>
          <cell r="C804">
            <v>41742.319323955831</v>
          </cell>
        </row>
        <row r="805">
          <cell r="A805">
            <v>9085</v>
          </cell>
          <cell r="B805" t="str">
            <v>LEKUNBERRI - MANTENIMIENTO DE URBANA</v>
          </cell>
          <cell r="C805">
            <v>34151.857465058391</v>
          </cell>
        </row>
        <row r="806">
          <cell r="A806">
            <v>9086</v>
          </cell>
          <cell r="B806" t="str">
            <v>LEKUNBERRI - MANTENIMIENTO DE RUSTICA</v>
          </cell>
          <cell r="C806">
            <v>5920.8383313341337</v>
          </cell>
        </row>
        <row r="807">
          <cell r="A807">
            <v>9990</v>
          </cell>
          <cell r="B807" t="str">
            <v>COMITE SALUD LABORAL</v>
          </cell>
          <cell r="D807">
            <v>15675</v>
          </cell>
        </row>
        <row r="808">
          <cell r="A808">
            <v>9992</v>
          </cell>
          <cell r="B808" t="str">
            <v>HUELGA GENERAL</v>
          </cell>
          <cell r="C808">
            <v>520140.45397141099</v>
          </cell>
        </row>
        <row r="809">
          <cell r="A809">
            <v>9993</v>
          </cell>
          <cell r="B809" t="str">
            <v>REUNIONES COMITE EMPRESA</v>
          </cell>
          <cell r="C809">
            <v>1841246.7359103963</v>
          </cell>
          <cell r="D809">
            <v>2576</v>
          </cell>
        </row>
      </sheetData>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1 Mano obra"/>
      <sheetName val="Anexo 1 Mano obra (TCSA)"/>
      <sheetName val="Anexo 2 SITNA"/>
      <sheetName val="Anexo 2 SITUA "/>
      <sheetName val="Anexo 3 Cartografia C SI"/>
      <sheetName val="Anexo 4 SI Territorial"/>
      <sheetName val="Anexo 5. Asistencia técnica"/>
      <sheetName val="RT-oferta"/>
      <sheetName val="RT-oferta (2)"/>
    </sheetNames>
    <sheetDataSet>
      <sheetData sheetId="0" refreshError="1">
        <row r="7">
          <cell r="A7" t="str">
            <v>01.01</v>
          </cell>
          <cell r="B7" t="str">
            <v>GERENTE DE PROYECTO N1</v>
          </cell>
          <cell r="C7">
            <v>62.2</v>
          </cell>
        </row>
        <row r="8">
          <cell r="A8" t="str">
            <v>01.02</v>
          </cell>
          <cell r="B8" t="str">
            <v>GERENTE DE PROYECTO N2</v>
          </cell>
          <cell r="C8">
            <v>53.16</v>
          </cell>
        </row>
        <row r="9">
          <cell r="A9" t="str">
            <v>01.03</v>
          </cell>
          <cell r="B9" t="str">
            <v>JEFE PROYECTO</v>
          </cell>
          <cell r="C9">
            <v>60.09</v>
          </cell>
        </row>
        <row r="10">
          <cell r="A10" t="str">
            <v>01.04</v>
          </cell>
          <cell r="B10" t="str">
            <v>CONSULTOR NEGOCIO N1</v>
          </cell>
          <cell r="C10">
            <v>69.95</v>
          </cell>
        </row>
        <row r="11">
          <cell r="A11" t="str">
            <v>01.05</v>
          </cell>
          <cell r="B11" t="str">
            <v>CONSULTOR NEGOCIO N2</v>
          </cell>
          <cell r="C11">
            <v>65.13</v>
          </cell>
        </row>
        <row r="12">
          <cell r="A12" t="str">
            <v>01.06</v>
          </cell>
          <cell r="B12" t="str">
            <v>CONSULTOR NEGOCIO N4</v>
          </cell>
          <cell r="C12">
            <v>57.65</v>
          </cell>
        </row>
        <row r="13">
          <cell r="A13" t="str">
            <v>01.07</v>
          </cell>
          <cell r="B13" t="str">
            <v>CONSULTOR NEGOCIO N3</v>
          </cell>
          <cell r="C13">
            <v>50.56</v>
          </cell>
        </row>
        <row r="14">
          <cell r="A14" t="str">
            <v>01.08</v>
          </cell>
          <cell r="B14" t="str">
            <v>INGENIERO DE SOFTWARE N1</v>
          </cell>
          <cell r="C14">
            <v>52.19</v>
          </cell>
        </row>
        <row r="15">
          <cell r="A15" t="str">
            <v>01.09</v>
          </cell>
          <cell r="B15" t="str">
            <v>INGENIERO DE SOFTWARE N2</v>
          </cell>
          <cell r="C15">
            <v>45.6</v>
          </cell>
        </row>
        <row r="16">
          <cell r="A16" t="str">
            <v>01.10</v>
          </cell>
          <cell r="B16" t="str">
            <v>INGENIERO DE SOFTWARE N3</v>
          </cell>
          <cell r="C16">
            <v>39.590000000000003</v>
          </cell>
        </row>
        <row r="17">
          <cell r="A17" t="str">
            <v>01.11</v>
          </cell>
          <cell r="B17" t="str">
            <v>INGENIERO DE SOFTWARE N4</v>
          </cell>
          <cell r="C17">
            <v>27.43</v>
          </cell>
        </row>
        <row r="18">
          <cell r="A18" t="str">
            <v>01.12</v>
          </cell>
          <cell r="B18" t="str">
            <v>TÉCNICO INFORMÁTICO / PROGRAMADOR N1</v>
          </cell>
          <cell r="C18">
            <v>34.840000000000003</v>
          </cell>
        </row>
        <row r="19">
          <cell r="A19" t="str">
            <v>01.13</v>
          </cell>
          <cell r="B19" t="str">
            <v>TÉCNICO INFORMÁTICO / PROGRAMADOR N2</v>
          </cell>
          <cell r="C19">
            <v>33.19</v>
          </cell>
        </row>
        <row r="20">
          <cell r="A20" t="str">
            <v>01.14</v>
          </cell>
          <cell r="B20" t="str">
            <v>TÉCNICO INFORMÁTICO / PROGRAMADOR N3</v>
          </cell>
          <cell r="C20">
            <v>26.06</v>
          </cell>
        </row>
        <row r="21">
          <cell r="A21" t="str">
            <v>01.15</v>
          </cell>
          <cell r="B21" t="str">
            <v>TÉCNICO ESPECIALISTA CATASTRO N1</v>
          </cell>
          <cell r="C21">
            <v>38.64</v>
          </cell>
        </row>
        <row r="22">
          <cell r="A22" t="str">
            <v>01.16</v>
          </cell>
          <cell r="B22" t="str">
            <v>TÉCNICO ESPECIALISTA CATASTRO N2</v>
          </cell>
          <cell r="C22">
            <v>35.97</v>
          </cell>
        </row>
        <row r="23">
          <cell r="A23" t="str">
            <v>01.17</v>
          </cell>
          <cell r="B23" t="str">
            <v>TÉCNICO ESPECIALISTA CATASTRO N3</v>
          </cell>
          <cell r="C23">
            <v>29.01</v>
          </cell>
        </row>
        <row r="24">
          <cell r="A24" t="str">
            <v>01.18</v>
          </cell>
          <cell r="B24" t="str">
            <v>TÉCNICO ESPECIALISTA CATASTRO N4</v>
          </cell>
          <cell r="C24">
            <v>21.57</v>
          </cell>
        </row>
        <row r="25">
          <cell r="A25" t="str">
            <v>01.19</v>
          </cell>
          <cell r="B25" t="str">
            <v>OPERADOR MANTENIMIENTO DE CATASTRO N1</v>
          </cell>
          <cell r="C25">
            <v>31.08</v>
          </cell>
        </row>
        <row r="26">
          <cell r="A26" t="str">
            <v>01.20</v>
          </cell>
          <cell r="B26" t="str">
            <v>OPERADOR MANTENIMIENTO DE CATASTRO N2</v>
          </cell>
          <cell r="C26">
            <v>26.44</v>
          </cell>
        </row>
        <row r="27">
          <cell r="A27" t="str">
            <v>01.21</v>
          </cell>
          <cell r="B27" t="str">
            <v>OPERADOR MANTENIMIENTO DE CATASTRO N3</v>
          </cell>
          <cell r="C27">
            <v>23.25</v>
          </cell>
        </row>
        <row r="28">
          <cell r="A28" t="str">
            <v>01.22</v>
          </cell>
          <cell r="B28" t="str">
            <v>TÉCNICO ESPECIALISTA CONCENTRACIÓN PARCELARIA N1</v>
          </cell>
          <cell r="C28">
            <v>42.15</v>
          </cell>
        </row>
        <row r="29">
          <cell r="A29" t="str">
            <v>01.23</v>
          </cell>
          <cell r="B29" t="str">
            <v>TÉCNICO ESPECIALISTA CONCENTRACIÓN PARCELARIA N2</v>
          </cell>
          <cell r="C29">
            <v>36.799999999999997</v>
          </cell>
        </row>
        <row r="30">
          <cell r="A30" t="str">
            <v>01.24</v>
          </cell>
          <cell r="B30" t="str">
            <v>TÉCNICO ESPECIALISTA CONCENTRACIÓN PARCELARIA N3</v>
          </cell>
          <cell r="C30">
            <v>34.119999999999997</v>
          </cell>
        </row>
        <row r="31">
          <cell r="A31" t="str">
            <v>01.25</v>
          </cell>
          <cell r="B31" t="str">
            <v>TÉCNICO ESPECIALISTA CONCENTRACIÓN PARCELARIA N4</v>
          </cell>
          <cell r="C31">
            <v>30.79</v>
          </cell>
        </row>
        <row r="32">
          <cell r="A32" t="str">
            <v>01.26</v>
          </cell>
          <cell r="B32" t="str">
            <v>OPERADOR CONCENTRACIÓN PARCELARIA N1</v>
          </cell>
          <cell r="C32">
            <v>30.84</v>
          </cell>
        </row>
        <row r="33">
          <cell r="A33" t="str">
            <v>01.27</v>
          </cell>
          <cell r="B33" t="str">
            <v>OPERADOR CONCENTRACIÓN PARCELARIA N2</v>
          </cell>
          <cell r="C33">
            <v>27.68</v>
          </cell>
        </row>
        <row r="34">
          <cell r="A34" t="str">
            <v>01.28</v>
          </cell>
          <cell r="B34" t="str">
            <v>TÉCNICO ESPECIALISTA TERRITORIO N1</v>
          </cell>
          <cell r="C34">
            <v>47.52</v>
          </cell>
        </row>
        <row r="35">
          <cell r="A35" t="str">
            <v>01.29</v>
          </cell>
          <cell r="B35" t="str">
            <v>TÉCNICO ESPECIALISTA TERRITORIO N2</v>
          </cell>
          <cell r="C35">
            <v>40.35</v>
          </cell>
        </row>
        <row r="36">
          <cell r="A36" t="str">
            <v>01.30</v>
          </cell>
          <cell r="B36" t="str">
            <v>TÉCNICO ESPECIALISTA TERRITORIO N3</v>
          </cell>
          <cell r="C36">
            <v>30.68</v>
          </cell>
        </row>
        <row r="37">
          <cell r="A37" t="str">
            <v>01.31</v>
          </cell>
          <cell r="B37" t="str">
            <v>TÉCNICO ESPECIALISTA TERRITORIO N4</v>
          </cell>
          <cell r="C37">
            <v>25.5</v>
          </cell>
        </row>
        <row r="38">
          <cell r="A38" t="str">
            <v>01.32</v>
          </cell>
          <cell r="B38" t="str">
            <v>TÉCNICO ESPECIALISTA TELEDETECCIÓN N1</v>
          </cell>
          <cell r="C38">
            <v>47.52</v>
          </cell>
        </row>
        <row r="39">
          <cell r="A39" t="str">
            <v>01.33</v>
          </cell>
          <cell r="B39" t="str">
            <v>TÉCNICO ESPECIALISTA TELEDETECCIÓN N2</v>
          </cell>
          <cell r="C39">
            <v>40.35</v>
          </cell>
        </row>
        <row r="40">
          <cell r="A40" t="str">
            <v>01.34</v>
          </cell>
          <cell r="B40" t="str">
            <v>TÉCNICO ESPECIALISTA TELEDETECCIÓN N3</v>
          </cell>
          <cell r="C40">
            <v>30.68</v>
          </cell>
        </row>
        <row r="41">
          <cell r="A41" t="str">
            <v>01.35</v>
          </cell>
          <cell r="B41" t="str">
            <v>TÉCNICO GESTIÓN PAC N1</v>
          </cell>
          <cell r="C41">
            <v>28.61</v>
          </cell>
        </row>
        <row r="42">
          <cell r="A42" t="str">
            <v>01.36</v>
          </cell>
          <cell r="B42" t="str">
            <v>TÉCNICO GESTIÓN PAC N2</v>
          </cell>
          <cell r="C42">
            <v>23.8</v>
          </cell>
        </row>
        <row r="43">
          <cell r="A43" t="str">
            <v>01.37</v>
          </cell>
          <cell r="B43" t="str">
            <v>TÉCNICO GESTIÓN PAC N3</v>
          </cell>
          <cell r="C43">
            <v>21.56</v>
          </cell>
        </row>
        <row r="44">
          <cell r="A44" t="str">
            <v>01.38</v>
          </cell>
          <cell r="B44" t="str">
            <v>TÉCNICO GESTIÓN ESTADÍSTICA N1</v>
          </cell>
          <cell r="C44">
            <v>31.98</v>
          </cell>
        </row>
        <row r="45">
          <cell r="A45" t="str">
            <v>01.39</v>
          </cell>
          <cell r="B45" t="str">
            <v>TÉCNICO GESTIÓN ESTADÍSTICA N2</v>
          </cell>
          <cell r="C45">
            <v>21.37</v>
          </cell>
        </row>
        <row r="46">
          <cell r="A46" t="str">
            <v>01.40</v>
          </cell>
          <cell r="B46" t="str">
            <v>AUXILIAR ADMINISTRATIVO</v>
          </cell>
          <cell r="C46">
            <v>18.809999999999999</v>
          </cell>
        </row>
        <row r="47">
          <cell r="A47" t="str">
            <v>01.41</v>
          </cell>
          <cell r="B47" t="str">
            <v>OFICIAL ADMINISTRATIVO N1</v>
          </cell>
          <cell r="C47">
            <v>32.49</v>
          </cell>
        </row>
        <row r="48">
          <cell r="A48" t="str">
            <v>01.42</v>
          </cell>
          <cell r="B48" t="str">
            <v>OFICIAL ADMINISTRATIVO N2</v>
          </cell>
          <cell r="C48">
            <v>26.66</v>
          </cell>
        </row>
        <row r="49">
          <cell r="A49" t="str">
            <v>01.43</v>
          </cell>
          <cell r="B49" t="str">
            <v>TÉCNICO DE GESTIÓN N1</v>
          </cell>
          <cell r="C49">
            <v>39.869999999999997</v>
          </cell>
        </row>
        <row r="50">
          <cell r="A50" t="str">
            <v>01.44</v>
          </cell>
          <cell r="B50" t="str">
            <v>TÉCNICO DE GESTIÓN N2</v>
          </cell>
          <cell r="C50">
            <v>22.95</v>
          </cell>
        </row>
        <row r="51">
          <cell r="A51" t="str">
            <v>01.45</v>
          </cell>
          <cell r="B51" t="str">
            <v>GRABACIÓN N1</v>
          </cell>
          <cell r="C51">
            <v>36.94</v>
          </cell>
        </row>
        <row r="52">
          <cell r="A52" t="str">
            <v>01.46</v>
          </cell>
          <cell r="B52" t="str">
            <v>GRABACIÓN N2</v>
          </cell>
          <cell r="C52">
            <v>26.34</v>
          </cell>
        </row>
        <row r="53">
          <cell r="A53" t="str">
            <v>01.47</v>
          </cell>
          <cell r="B53" t="str">
            <v>GRABACIÓN N3</v>
          </cell>
          <cell r="C53">
            <v>22.71</v>
          </cell>
        </row>
        <row r="54">
          <cell r="A54" t="str">
            <v>01.48</v>
          </cell>
          <cell r="B54" t="str">
            <v>ATENCIÓN AL PÚBLICO PRESENCIAL N1</v>
          </cell>
          <cell r="C54">
            <v>26.06</v>
          </cell>
        </row>
        <row r="55">
          <cell r="A55" t="str">
            <v>01.49</v>
          </cell>
          <cell r="B55" t="str">
            <v>ATENCIÓN AL PÚBLICO PRESENCIAL N2</v>
          </cell>
          <cell r="C55">
            <v>24.98</v>
          </cell>
        </row>
        <row r="56">
          <cell r="A56" t="str">
            <v>01.50</v>
          </cell>
          <cell r="B56" t="str">
            <v>ATENCIÓN AL PÚBLICO TELEFÓNICA N1</v>
          </cell>
          <cell r="C56">
            <v>23.08</v>
          </cell>
        </row>
        <row r="57">
          <cell r="A57" t="str">
            <v>01.51</v>
          </cell>
          <cell r="B57" t="str">
            <v>ATENCIÓN AL PÚBLICO TELEFÓNICA N2</v>
          </cell>
          <cell r="C57">
            <v>20.28</v>
          </cell>
        </row>
        <row r="58">
          <cell r="A58" t="str">
            <v>01.52</v>
          </cell>
          <cell r="B58" t="str">
            <v xml:space="preserve">DIETA </v>
          </cell>
          <cell r="C58">
            <v>13</v>
          </cell>
        </row>
        <row r="59">
          <cell r="A59" t="str">
            <v>01.53</v>
          </cell>
          <cell r="B59" t="str">
            <v xml:space="preserve">KILOMETRAJE </v>
          </cell>
          <cell r="C59">
            <v>0.28999999999999998</v>
          </cell>
        </row>
      </sheetData>
      <sheetData sheetId="1" refreshError="1">
        <row r="7">
          <cell r="A7" t="str">
            <v>01.01</v>
          </cell>
          <cell r="B7" t="str">
            <v>GERENTE DE PROYECTO N1</v>
          </cell>
          <cell r="C7">
            <v>62.2</v>
          </cell>
          <cell r="D7">
            <v>85.139359999999996</v>
          </cell>
        </row>
        <row r="8">
          <cell r="A8" t="str">
            <v>01.02</v>
          </cell>
          <cell r="B8" t="str">
            <v>GERENTE DE PROYECTO N2</v>
          </cell>
          <cell r="C8">
            <v>53.16</v>
          </cell>
          <cell r="D8">
            <v>72.765407999999979</v>
          </cell>
        </row>
        <row r="9">
          <cell r="A9" t="str">
            <v>01.03</v>
          </cell>
          <cell r="B9" t="str">
            <v>JEFE PROYECTO</v>
          </cell>
          <cell r="C9">
            <v>60.09</v>
          </cell>
          <cell r="D9">
            <v>82.251191999999989</v>
          </cell>
        </row>
        <row r="10">
          <cell r="A10" t="str">
            <v>01.04</v>
          </cell>
          <cell r="B10" t="str">
            <v>CONSULTOR NEGOCIO N1</v>
          </cell>
          <cell r="C10">
            <v>69.95</v>
          </cell>
          <cell r="D10">
            <v>95.747559999999993</v>
          </cell>
        </row>
        <row r="11">
          <cell r="A11" t="str">
            <v>01.05</v>
          </cell>
          <cell r="B11" t="str">
            <v>CONSULTOR NEGOCIO N2</v>
          </cell>
          <cell r="C11">
            <v>65.13</v>
          </cell>
          <cell r="D11">
            <v>89.149943999999991</v>
          </cell>
        </row>
        <row r="12">
          <cell r="A12" t="str">
            <v>01.06</v>
          </cell>
          <cell r="B12" t="str">
            <v>CONSULTOR NEGOCIO N4</v>
          </cell>
          <cell r="C12">
            <v>57.65</v>
          </cell>
          <cell r="D12">
            <v>78.911319999999989</v>
          </cell>
        </row>
        <row r="13">
          <cell r="A13" t="str">
            <v>01.07</v>
          </cell>
          <cell r="B13" t="str">
            <v>CONSULTOR NEGOCIO N3</v>
          </cell>
          <cell r="C13">
            <v>50.56</v>
          </cell>
          <cell r="D13">
            <v>69.206528000000006</v>
          </cell>
        </row>
        <row r="14">
          <cell r="A14" t="str">
            <v>01.08</v>
          </cell>
          <cell r="B14" t="str">
            <v>INGENIERO DE SOFTWARE N1</v>
          </cell>
          <cell r="C14">
            <v>52.19</v>
          </cell>
          <cell r="D14">
            <v>71.437671999999992</v>
          </cell>
        </row>
        <row r="15">
          <cell r="A15" t="str">
            <v>01.09</v>
          </cell>
          <cell r="B15" t="str">
            <v>INGENIERO DE SOFTWARE N2</v>
          </cell>
          <cell r="C15">
            <v>45.6</v>
          </cell>
          <cell r="D15">
            <v>62.417279999999998</v>
          </cell>
        </row>
        <row r="16">
          <cell r="A16" t="str">
            <v>01.10</v>
          </cell>
          <cell r="B16" t="str">
            <v>INGENIERO DE SOFTWARE N3</v>
          </cell>
          <cell r="C16">
            <v>39.590000000000003</v>
          </cell>
          <cell r="D16">
            <v>54.190791999999995</v>
          </cell>
        </row>
        <row r="17">
          <cell r="A17" t="str">
            <v>01.11</v>
          </cell>
          <cell r="B17" t="str">
            <v>INGENIERO DE SOFTWARE N4</v>
          </cell>
          <cell r="C17">
            <v>27.43</v>
          </cell>
          <cell r="D17">
            <v>37.546183999999997</v>
          </cell>
        </row>
        <row r="18">
          <cell r="A18" t="str">
            <v>01.12</v>
          </cell>
          <cell r="B18" t="str">
            <v>TÉCNICO INFORMÁTICO / PROGRAMADOR N1</v>
          </cell>
          <cell r="C18">
            <v>34.840000000000003</v>
          </cell>
          <cell r="D18">
            <v>47.688991999999999</v>
          </cell>
        </row>
        <row r="19">
          <cell r="A19" t="str">
            <v>01.13</v>
          </cell>
          <cell r="B19" t="str">
            <v>TÉCNICO INFORMÁTICO / PROGRAMADOR N2</v>
          </cell>
          <cell r="C19">
            <v>33.19</v>
          </cell>
          <cell r="D19">
            <v>45.430471999999988</v>
          </cell>
        </row>
        <row r="20">
          <cell r="A20" t="str">
            <v>01.14</v>
          </cell>
          <cell r="B20" t="str">
            <v>TÉCNICO INFORMÁTICO / PROGRAMADOR N3</v>
          </cell>
          <cell r="C20">
            <v>26.06</v>
          </cell>
          <cell r="D20">
            <v>35.670927999999996</v>
          </cell>
        </row>
      </sheetData>
      <sheetData sheetId="2" refreshError="1"/>
      <sheetData sheetId="3" refreshError="1">
        <row r="5">
          <cell r="A5" t="str">
            <v>02.01</v>
          </cell>
          <cell r="B5" t="str">
            <v>Unidad</v>
          </cell>
          <cell r="C5" t="str">
            <v>Mantenimiento licencias de los visores geográficos en equipo de campo SITUA
Actualización de las licencias de visor en los equipos portátiles con aplicación SITUA</v>
          </cell>
          <cell r="D5">
            <v>880</v>
          </cell>
        </row>
        <row r="6">
          <cell r="A6" t="str">
            <v>02.02</v>
          </cell>
          <cell r="B6" t="str">
            <v>Unidad</v>
          </cell>
          <cell r="C6" t="str">
            <v>Instalaciones aplicación SITUA
Instalación de aplicación SITUA en equipos de campo portátiles tipo Tablet PC: visualizador geográfico, extensión captura de datos, extensión GPS</v>
          </cell>
          <cell r="D6">
            <v>1160</v>
          </cell>
        </row>
        <row r="7">
          <cell r="A7" t="str">
            <v>02.03</v>
          </cell>
          <cell r="B7" t="str">
            <v>Unidad</v>
          </cell>
          <cell r="C7" t="str">
            <v>Adaptación de aplicación SITUA
Adaptación de la aplicación SITUA a trabajos específicos de campo</v>
          </cell>
          <cell r="D7">
            <v>1470</v>
          </cell>
        </row>
      </sheetData>
      <sheetData sheetId="4" refreshError="1">
        <row r="5">
          <cell r="A5" t="str">
            <v>VUELOS</v>
          </cell>
        </row>
        <row r="6">
          <cell r="A6" t="str">
            <v>03.01</v>
          </cell>
          <cell r="B6" t="str">
            <v>Hectárea</v>
          </cell>
          <cell r="C6" t="str">
            <v>VUELO FOTOGRAMÉTRICO GSD 25 cm GPS/INERCIAL, APOYO Y AEROTRIANGULACIÓN.
Vuelo digital en color, cinemático y con datos inerciales. Diseño, control de vuelo geométrico y radiométrico, apoyo terrestre y cálculo de orientaciones por procedimientos de aerotri</v>
          </cell>
          <cell r="D6">
            <v>0.11</v>
          </cell>
        </row>
        <row r="7">
          <cell r="A7" t="str">
            <v>03.02</v>
          </cell>
          <cell r="B7" t="str">
            <v>Hectárea</v>
          </cell>
          <cell r="C7" t="str">
            <v>VUELO FOTOGRAMÉTRICO COLOR E: 1:8.000 PARA OBTENCIÓN DE ORTOFOTO E: 1:2.000
Vuelo digital en color, cinemático. Diseño, control de vuelo geométrico y radiométrico.</v>
          </cell>
          <cell r="D7">
            <v>0.96</v>
          </cell>
        </row>
        <row r="8">
          <cell r="A8" t="str">
            <v>03.03</v>
          </cell>
          <cell r="B8" t="str">
            <v>Hectárea</v>
          </cell>
          <cell r="C8" t="str">
            <v>VUELO FOTOGRAMÉTRICO COLOR E: 1:5.000, APOYO Y AEROTRIANGULACIÓN EN NÚCLEOS URBANOS
Vuelo digital en color, cinemático. Diseño, control de vuelo geométrico y radiométrico, apoyo terrestre y cálculo de orientaciones por procedimientos de aerotriangulación.</v>
          </cell>
          <cell r="D8">
            <v>4.01</v>
          </cell>
        </row>
        <row r="9">
          <cell r="A9" t="str">
            <v>03.04</v>
          </cell>
          <cell r="B9" t="str">
            <v>Hectárea</v>
          </cell>
          <cell r="C9" t="str">
            <v>VUELO FOTOGRAMÉTRICO COLOR E: 1:5.000 PARA OBTENCIÓN DE ORTOFOTO E: 1:1.000
Vuelo digital en color, cinemático. Diseño, control de vuelo geométrico y radiométrico.</v>
          </cell>
          <cell r="D9">
            <v>1.47</v>
          </cell>
        </row>
        <row r="10">
          <cell r="A10" t="str">
            <v>MEDICIONES TOPOGRÁFICAS</v>
          </cell>
        </row>
        <row r="11">
          <cell r="A11" t="str">
            <v>03.05</v>
          </cell>
          <cell r="B11" t="str">
            <v>Unidad</v>
          </cell>
          <cell r="C11" t="str">
            <v xml:space="preserve">REPLANTEO DE BASES Y NIVELACIÓN EN ANTEPROYECTO DE VIALES
Colocación, medición y nivelación de bases tipo clavo, Hitos Feno con una densidad lineal de 200 m. Nivelación submétrica. Implantación de la Red Básica Topográfica (RBT), incluyendo el estudio de </v>
          </cell>
          <cell r="D11">
            <v>105.77</v>
          </cell>
        </row>
        <row r="12">
          <cell r="A12" t="str">
            <v>03.06</v>
          </cell>
          <cell r="B12" t="str">
            <v>Unidad</v>
          </cell>
          <cell r="C12" t="str">
            <v>REPLANTEO DE BASES EN PROCESOS DE CONCENTRACIÓN PARCELARIA
Colocación de hitos o bases de replanteo, consistentes en clavos de latón con cabeza numerada, embutidos en dados de hormigón de 30 cm. de lado.</v>
          </cell>
          <cell r="D12">
            <v>85.8</v>
          </cell>
        </row>
        <row r="13">
          <cell r="A13" t="str">
            <v>03.07</v>
          </cell>
          <cell r="B13" t="str">
            <v>Unidad</v>
          </cell>
          <cell r="C13" t="str">
            <v>REPLANTEO DE BASES EN PROCESOS DE CONCENTRACIÓN PARCELARIA
Colocación de hitos o bases de replanteo, consistentes en clavos de latón con cabeza numerada, embutidos en dados de hormigón de 70 cm. de lado.</v>
          </cell>
          <cell r="D13">
            <v>171.6</v>
          </cell>
        </row>
        <row r="14">
          <cell r="A14" t="str">
            <v>03.08</v>
          </cell>
          <cell r="B14" t="str">
            <v>Unidad</v>
          </cell>
          <cell r="C14" t="str">
            <v>APOYO FOTOGRAMÉTRICO PARA CARTOGRAFÍA E: 1:1.000 PARA ANTEPROYECTOS DE VIALES
Obtención de las coordenadas X, Y, Z de los puntos de apoyo, se emplearán las técnicas GPS de doble frecuencia a partir de la Red Básica Topográfica. Precisión mínima de los pun</v>
          </cell>
          <cell r="D14">
            <v>29.38</v>
          </cell>
        </row>
        <row r="15">
          <cell r="A15" t="str">
            <v>03.09</v>
          </cell>
          <cell r="B15" t="str">
            <v>Unidad</v>
          </cell>
          <cell r="C15" t="str">
            <v>APOYO MODELO A MODELO DE VUELO A E 1:8.000 CON UN MÍNIMO DE 5 PUNTOS POR MODELO
En áreas con un número reducido de modelos se medirán los puntos de apoyo necesarios para conseguir la orientación absoluta por determinación directa en campo. Para ello se ob</v>
          </cell>
          <cell r="D15">
            <v>29.38</v>
          </cell>
        </row>
        <row r="16">
          <cell r="A16" t="str">
            <v>03.10</v>
          </cell>
          <cell r="B16" t="str">
            <v>Unidad</v>
          </cell>
          <cell r="C16" t="str">
            <v>APOYO PARA AEROTRIANGULACIÓN DE UN VUELO E: 1:8.000
El número y distribución de los puntos de apoyo será en función de la configuración geométrica del vuelo, como mínimo se dará  un punto de control en cada esquina del bloque, se apoyará el primer y últim</v>
          </cell>
          <cell r="D16">
            <v>29.38</v>
          </cell>
        </row>
        <row r="17">
          <cell r="A17" t="str">
            <v>03.11</v>
          </cell>
          <cell r="B17" t="str">
            <v>Unidad</v>
          </cell>
          <cell r="C17" t="str">
            <v>APOYO MODELO A MODELO DE VUELO A E 1:5.000 CON UN MÍNIMO DE 5 PUNTOS POR MODELO
En áreas con un número reducido de modelos se medirán los puntos de apoyo necesarios para conseguir la orientación absoluta por determinación directa en campo. Para ello se ob</v>
          </cell>
          <cell r="D17">
            <v>29.38</v>
          </cell>
        </row>
        <row r="18">
          <cell r="A18" t="str">
            <v>03.12</v>
          </cell>
          <cell r="B18" t="str">
            <v>Unidad</v>
          </cell>
          <cell r="C18" t="str">
            <v>APOYO PARA AEROTRIANGULACIÓN DE UN VUELO E: 1:5.000
El número y distribución de los puntos de apoyo será en función de la configuración geométrica del vuelo, como mínimo se dará  un punto de control en cada esquina del bloque, se apoyará el primer y últim</v>
          </cell>
          <cell r="D18">
            <v>29.38</v>
          </cell>
        </row>
        <row r="19">
          <cell r="A19" t="str">
            <v>ESCANEOS</v>
          </cell>
        </row>
        <row r="20">
          <cell r="A20" t="str">
            <v>03.13</v>
          </cell>
          <cell r="B20" t="str">
            <v>Unidad</v>
          </cell>
          <cell r="C20" t="str">
            <v>ESCANEO DE VUELO EN NEGATIVO FOTOGRAMÉTRICO EN ROLLO
Escaneo en color a 15 micras de resolución, control radiométrico y generación de base de datos. Entrega en formato jpeg, ó tif, en soporte disco externo.</v>
          </cell>
          <cell r="D20">
            <v>7.6</v>
          </cell>
        </row>
        <row r="21">
          <cell r="A21" t="str">
            <v>03.14</v>
          </cell>
          <cell r="B21" t="str">
            <v>Unidad</v>
          </cell>
          <cell r="C21" t="str">
            <v>ESCANEO DE NEGATIVOS VUELO FOTOGRAMÉTRICO CORTADOS 
Escaneo en color a 15 micras de resolución, control radiométrico y generación de base de datos. Entrega en formato jpeg, ó tif, en soporte disco externo.</v>
          </cell>
          <cell r="D21">
            <v>9.2899999999999991</v>
          </cell>
        </row>
        <row r="22">
          <cell r="A22" t="str">
            <v>FOTOGRAMETRÍA/ORTOFOTOGRAFÍA</v>
          </cell>
        </row>
        <row r="23">
          <cell r="A23" t="str">
            <v>03.15</v>
          </cell>
          <cell r="B23" t="str">
            <v>Hectárea</v>
          </cell>
          <cell r="C23" t="str">
            <v>AEROTRIANGULACIÓN DIGITAL A PARTIR DEL APOYO DE CAMPO DE UN VUELO E 1:8.000
Ubicación de puntos de apoyo y traspaso de puntos de enlace entre modelos, por correlación o procedimientos semiautomáticos.</v>
          </cell>
          <cell r="D23">
            <v>0.81</v>
          </cell>
        </row>
        <row r="24">
          <cell r="A24" t="str">
            <v>03.16</v>
          </cell>
          <cell r="B24" t="str">
            <v>Hectárea</v>
          </cell>
          <cell r="C24" t="str">
            <v>AEROTRIANGULACIÓN A PARTIR DEL APOYO DE CAMPO DE UN VUELO E 1:5.000
Ubicación de puntos de apoyo y traspaso de puntos de enlace entre modelos, por correlación o procedimientos semiautomáticos.</v>
          </cell>
          <cell r="D24">
            <v>1.71</v>
          </cell>
        </row>
        <row r="25">
          <cell r="A25" t="str">
            <v>03.17</v>
          </cell>
          <cell r="B25" t="str">
            <v>Hectárea</v>
          </cell>
          <cell r="C25" t="str">
            <v>RESTITUCIÓN DE PERFILES CON MALLA DE 16 METROS A PARTIR DE UN VUELO E: 1:8.000
Partiendo del vuelo georreferenciado se procede a la restitución digital de perfiles por fotointerpretación. Entrega de la información en formato CAD.</v>
          </cell>
          <cell r="D25">
            <v>1.58</v>
          </cell>
        </row>
        <row r="26">
          <cell r="A26" t="str">
            <v>03.18</v>
          </cell>
          <cell r="B26" t="str">
            <v>Hectárea</v>
          </cell>
          <cell r="C26" t="str">
            <v>RESTITUCIÓN DE PERFILES CON MALLA DE 8 METROS A PARTIR DE UN VUELO E: 1:5.000
Partiendo del vuelo georreferenciado se procede a la restitución digital de perfiles por fotointerpretación. Entrega de la información en formato CAD.</v>
          </cell>
          <cell r="D26">
            <v>4.8099999999999996</v>
          </cell>
        </row>
        <row r="27">
          <cell r="A27" t="str">
            <v>03.19</v>
          </cell>
          <cell r="B27" t="str">
            <v>Hectárea</v>
          </cell>
          <cell r="C27" t="str">
            <v>RESTITUCIÓN ALTIMÉTRICA E: 1:2.000 A PARTIR DE VUELO E: 1:8.000
Partiendo de los modelos georreferenciados, se incluye proceso de restitución fotogramétrica de altimetría con curvas de nivel de 2m. de equidistancia.</v>
          </cell>
          <cell r="D27">
            <v>4.42</v>
          </cell>
        </row>
        <row r="28">
          <cell r="A28" t="str">
            <v>03.20</v>
          </cell>
          <cell r="B28" t="str">
            <v>Hectárea</v>
          </cell>
          <cell r="C28" t="str">
            <v>RESTITUCIÓN ALTIMÉTRICA E: 1:2.000 A PARTIR DE VUELO E: 1:8.000
Partiendo de los modelos georreferenciados, se incluye proceso de restitución fotogramétrica de altimetría con curvas de nivel de 1m. de equidistancia.</v>
          </cell>
          <cell r="D28">
            <v>6.37</v>
          </cell>
        </row>
        <row r="29">
          <cell r="A29" t="str">
            <v>03.21</v>
          </cell>
          <cell r="B29" t="str">
            <v>Hectárea</v>
          </cell>
          <cell r="C29" t="str">
            <v>RESTITUCIÓN ALTIMÉTRICA E: 1:1.000 A PARTIR DE VUELO E: 1:5.000 EN ZONA URBANA
Partiendo de los modelos georreferenciados, se incluye proceso de restitución fotogramétrica de altimetría de precisión en zona urbana según modelo SIUN y generación de MDT.</v>
          </cell>
          <cell r="D29">
            <v>2.19</v>
          </cell>
        </row>
        <row r="30">
          <cell r="A30" t="str">
            <v>03.22</v>
          </cell>
          <cell r="B30" t="str">
            <v>Hectárea</v>
          </cell>
          <cell r="C30" t="str">
            <v>RESTITUCIÓN ALTIMÉTRICA E: 1:1.000 A PARTIR DE VUELO E: 1:5.000 EN ZONA DELIMITADA
Partiendo de los modelos georreferenciados, se incluye proceso de restitución fotogramétrica de altimetría en zona urbana según modelo SIUN y generación de MDT.</v>
          </cell>
          <cell r="D30">
            <v>9.5500000000000007</v>
          </cell>
        </row>
        <row r="31">
          <cell r="A31" t="str">
            <v>03.23</v>
          </cell>
          <cell r="B31" t="str">
            <v>Hectárea</v>
          </cell>
          <cell r="C31" t="str">
            <v>RESTITUCIÓN ALTIMÉTRICA E: 1:1.000 A PARTIR DE VUELO E: 1:5.000 ALTA PRECISIÓN
Partiendo de los modelos georreferenciados, se incluye proceso de restitución fotogramétrica de altimetría con curvas de nivel de 2m. de equidistancia, incluye minuta E: 1:2.00</v>
          </cell>
          <cell r="D31">
            <v>8.9600000000000009</v>
          </cell>
        </row>
        <row r="32">
          <cell r="A32" t="str">
            <v>03.24</v>
          </cell>
          <cell r="B32" t="str">
            <v>Hectárea</v>
          </cell>
          <cell r="C32" t="str">
            <v>RESTITUCIÓN ALTIMÉTRICA E: 1:1.000 A PARTIR DE VUELO E: 1:5.000 ALTA PRECISIÓN
Partiendo de los modelos georreferenciados, se incluye proceso de restitución fotogramétrica de altimetría con curvas de nivel de 1m. de equidistancia, incluye minuta E: 1:2.00</v>
          </cell>
          <cell r="D32">
            <v>11.7</v>
          </cell>
        </row>
        <row r="33">
          <cell r="A33" t="str">
            <v>03.25</v>
          </cell>
          <cell r="B33" t="str">
            <v>Hectárea</v>
          </cell>
          <cell r="C33" t="str">
            <v>RESTITUCIÓN ALTIMÉTRICA E: 1:1.000 A PARTIR DE VUELO E: 1:5.000 ALTA PRECISIÓN
Partiendo de los modelos georreferenciados, se incluye proceso de restitución fotogramétrica de altimetría con curvas de nivel de 0,5m. de equidistancia, incluye minuta E: 1:2.</v>
          </cell>
          <cell r="D33">
            <v>14.36</v>
          </cell>
        </row>
        <row r="34">
          <cell r="A34" t="str">
            <v>03.26</v>
          </cell>
          <cell r="B34" t="str">
            <v>Hectárea</v>
          </cell>
          <cell r="C34" t="str">
            <v>RESTITUCIÓN CARTOGRÁFICA E: 1:5.000 ESTRUCTURADA SEGÚN MODELO GIS 3D A PARTIR DE VUELO E: 1:18.000
Partiendo de los modelos georreferenciados, incluye proceso de restitución fotogramétrica orientada a GIS, control de consistencia lógica, conceptual y de d</v>
          </cell>
          <cell r="D34">
            <v>1.32</v>
          </cell>
        </row>
        <row r="35">
          <cell r="A35" t="str">
            <v>03.27</v>
          </cell>
          <cell r="B35" t="str">
            <v>Hectárea</v>
          </cell>
          <cell r="C35" t="str">
            <v>FORMACIÓN DE CARTOGRAFÍA E: 1:1.000 MODELO GIS 3D PARA ANTEPROYETOS DE VIALES A PARTIR DE VUELO E 1:5.000. OROGRAFÍA ACCIDENTADA
Incluye Vuelo color GPS, no incluye apoyo, si aerotriangulación, restitución, revisión de campo, edición, estructuración GIS y</v>
          </cell>
          <cell r="D35">
            <v>33.299999999999997</v>
          </cell>
        </row>
        <row r="36">
          <cell r="A36" t="str">
            <v>03.28</v>
          </cell>
          <cell r="B36" t="str">
            <v>Hectárea</v>
          </cell>
          <cell r="C36" t="str">
            <v>EDICIÓN DE CARTOGRAFÍA E: 1:5.000 SEGÚN MODELO GIS 3D
Partiendo de la restitución, se incluye la realización e incorporación de la revisión de campo, estructuración GIS 3D, control de dominio y exactitud temática. El proceso incluye la generación de MDS y</v>
          </cell>
          <cell r="D36">
            <v>1.39</v>
          </cell>
        </row>
        <row r="37">
          <cell r="A37" t="str">
            <v>03.29</v>
          </cell>
          <cell r="B37" t="str">
            <v>Hectárea</v>
          </cell>
          <cell r="C37" t="str">
            <v>GENERALIZACIÓN DE CARTOGRAFÍA GIS DESDE ESCALA E:1:5.000 A E: 1:25.000
Generalización por procedimientos automáticos, semiautomáticos y manuales, actuando según el efecto escala sobre los contenidos, geometrías y equivalencia de modelos cartográficos. Est</v>
          </cell>
          <cell r="D37">
            <v>0.6</v>
          </cell>
        </row>
        <row r="38">
          <cell r="A38" t="str">
            <v>03.30</v>
          </cell>
          <cell r="B38" t="str">
            <v>Hectárea</v>
          </cell>
          <cell r="C38" t="str">
            <v>PRODUCCIÓN DE ORTOFOTO E: 1:5000 PARA PROYECTOS LOCALES
Obtención de MDS a partir de vuelo georreferenciado GSD 25 cm. y generación de ortofoto con tamaño de píxel 25 cm., control radiométrico y geométrico, y generación de mosaico según especificaciones y</v>
          </cell>
          <cell r="D38">
            <v>0.62</v>
          </cell>
        </row>
        <row r="39">
          <cell r="A39" t="str">
            <v>03.31</v>
          </cell>
          <cell r="B39" t="str">
            <v>Hectárea</v>
          </cell>
          <cell r="C39" t="str">
            <v>PRODUCCIÓN DE ORTOFOTO E: 1:5000 DE NAVARRA
Obtención de MDS a partir de vuelo georreferenciado GSD 25 cm. y generación de ortofoto con tamaño de píxel 25 cm., control radiométrico y geométrico, y generación de mosaico según especificaciones y requerimien</v>
          </cell>
          <cell r="D39">
            <v>0.22</v>
          </cell>
        </row>
        <row r="40">
          <cell r="A40" t="str">
            <v>03.32</v>
          </cell>
          <cell r="B40" t="str">
            <v>Hectárea</v>
          </cell>
          <cell r="C40" t="str">
            <v>PRODUCCIÓN DE ORTOFOTO A E: 1:2.000 A PARTIR DE VUELO E: 1:8.000
Generación de Ortofoto 16 cm. píxel s/división 1/5.000 (2 x 2) con coordenadas UTM y salida digital y en papel. Control radiométrico y geométrico, y generación de mosaico según especificacio</v>
          </cell>
          <cell r="D40">
            <v>1.88</v>
          </cell>
        </row>
        <row r="41">
          <cell r="A41" t="str">
            <v>03.33</v>
          </cell>
          <cell r="B41" t="str">
            <v>Hectárea</v>
          </cell>
          <cell r="C41" t="str">
            <v>PRODUCCIÓN DE ORTOFOTO A E: 1:2.000 A PARTIR DE VUELO E: 1:5.000
Generación de Ortofoto 16 cm. píxel s/división 1/5.000 (3 x 4) con coordenadas UTM y salida digital y en papel. Control radiométrico y geométrico, y generación de mosaico según especificacio</v>
          </cell>
          <cell r="D41">
            <v>2.7</v>
          </cell>
        </row>
        <row r="42">
          <cell r="A42" t="str">
            <v>03.34</v>
          </cell>
          <cell r="B42" t="str">
            <v>Hectárea</v>
          </cell>
          <cell r="C42" t="str">
            <v>PRODUCCIÓN DE ORTOFOTO E 1:1.000 DE NÚCLEOS URBANOS AISLADOS 
Obtención de MDS y generación de ortofoto con tamaño de píxel 10 cm., control radiométrico y geométrico, y generación de mosaico según especificaciones SIUN cumpliendo requerimientos para su pu</v>
          </cell>
          <cell r="D42">
            <v>6.49</v>
          </cell>
        </row>
        <row r="43">
          <cell r="A43" t="str">
            <v>TRABAJOS DE DELINEACIÓN/PUBLICACIÓN</v>
          </cell>
        </row>
        <row r="44">
          <cell r="A44" t="str">
            <v>03.35</v>
          </cell>
          <cell r="B44" t="str">
            <v>Hectárea</v>
          </cell>
          <cell r="C44" t="str">
            <v>ENTINTADO DE ORTOFOTO A ESCALA DE DETALLE EN CAMPO CON LA INFORMACIÓN PARCELARIA Y TOPOGRÁFICA PRECISA, PARA CONCENTRACIÓN PARCELARIA
Ingeniero técnico para el entintado de ortofoto en campo para completar la información catastral con todos los detalles p</v>
          </cell>
          <cell r="D44" t="str">
            <v>Cx0,92</v>
          </cell>
        </row>
        <row r="45">
          <cell r="A45" t="str">
            <v>03.36</v>
          </cell>
          <cell r="B45" t="str">
            <v>Hectárea</v>
          </cell>
          <cell r="C45" t="str">
            <v>DIGITALIZACIÓN EN  PANTALLA DEL PARCELARIO VISTO SOBRE ORTOFOTO E 1:2.000
Tomando como referencia la ortofoto existente se procede a delinear sobre la misma la poligonación correspondiente al proceso de Concentración, el parcelario con su nueva numeración</v>
          </cell>
          <cell r="D45">
            <v>2.7</v>
          </cell>
        </row>
        <row r="46">
          <cell r="A46" t="str">
            <v>03.37</v>
          </cell>
          <cell r="B46" t="str">
            <v>Publicación</v>
          </cell>
          <cell r="C46" t="str">
            <v>PUBLICACIÓN PANORAMA DE LA RIQUEZA TERRITORIAL 
Publicación anual con datos estadísticos y gráficos actualizados del Registro de la Riqueza Territorial de Navarra. Entrega de 10 copias de documento PDF en soporte CD.</v>
          </cell>
          <cell r="D46">
            <v>4366</v>
          </cell>
        </row>
        <row r="47">
          <cell r="A47" t="str">
            <v>03.38</v>
          </cell>
          <cell r="B47" t="str">
            <v>Unidad</v>
          </cell>
          <cell r="C47" t="str">
            <v xml:space="preserve">CONTACTOS DE VUELO FOTOGRAMÉTRICO 24x24 cm. en Papel b/n </v>
          </cell>
          <cell r="D47" t="str">
            <v>1,55 + 8,74 € por envio</v>
          </cell>
        </row>
        <row r="48">
          <cell r="A48" t="str">
            <v>03.39</v>
          </cell>
          <cell r="B48" t="str">
            <v>Unidad</v>
          </cell>
          <cell r="C48" t="str">
            <v>CONTACTOS DE VUELO FOTOGRAMÉTRICO 24x24 cm. en diapositiva b/n</v>
          </cell>
          <cell r="D48" t="str">
            <v>3,60 + 8,74 € por envio</v>
          </cell>
        </row>
        <row r="49">
          <cell r="A49" t="str">
            <v>03.40</v>
          </cell>
          <cell r="B49" t="str">
            <v>Unidad</v>
          </cell>
          <cell r="C49" t="str">
            <v>CONTACTOS DE VUELO FOTOGRAMÉTRICO 24x24 cm. en Papel color</v>
          </cell>
          <cell r="D49" t="str">
            <v>4,77 + 8,74 € por envio</v>
          </cell>
        </row>
        <row r="50">
          <cell r="A50" t="str">
            <v>03.41</v>
          </cell>
          <cell r="B50" t="str">
            <v>Unidad</v>
          </cell>
          <cell r="C50" t="str">
            <v>COPIA EN SOPORTE CD con información estándar cartografica ó de Ortofoto</v>
          </cell>
          <cell r="D50">
            <v>7.28</v>
          </cell>
        </row>
        <row r="51">
          <cell r="A51" t="str">
            <v>03.42</v>
          </cell>
          <cell r="B51" t="str">
            <v>Unidad</v>
          </cell>
          <cell r="C51" t="str">
            <v>AMPLIACIÓN FOTOGRÁFICA COLOR A TAMAÑO 50 X 50 cm.</v>
          </cell>
          <cell r="D51">
            <v>13.21</v>
          </cell>
        </row>
        <row r="52">
          <cell r="A52" t="str">
            <v>03.43</v>
          </cell>
          <cell r="B52" t="str">
            <v>Unidad</v>
          </cell>
          <cell r="C52" t="str">
            <v>AMPLIACIÓN FOTOGRÁFICA COLOR A TAMAÑO 50 x 60 cm.</v>
          </cell>
          <cell r="D52">
            <v>14.25</v>
          </cell>
        </row>
        <row r="53">
          <cell r="A53" t="str">
            <v>03.44</v>
          </cell>
          <cell r="B53" t="str">
            <v>Unidad</v>
          </cell>
          <cell r="C53" t="str">
            <v>AMPLIACIÓN FOTOGRÁFICA COLOR A TAMAÑO 70 x 70 cm.</v>
          </cell>
          <cell r="D53">
            <v>20.23</v>
          </cell>
        </row>
        <row r="54">
          <cell r="A54" t="str">
            <v>03.45</v>
          </cell>
          <cell r="B54" t="str">
            <v>Unidad</v>
          </cell>
          <cell r="C54" t="str">
            <v>AMPLIACIÓN FOTOGRÁFICA COLOR A TAMAÑO 70 x 80 cm.</v>
          </cell>
          <cell r="D54">
            <v>23.6</v>
          </cell>
        </row>
        <row r="55">
          <cell r="A55" t="str">
            <v>03.46</v>
          </cell>
          <cell r="B55" t="str">
            <v>Unidad</v>
          </cell>
          <cell r="C55" t="str">
            <v>AMPLIACIÓN FOTOGRÁFICA COLOR A TAMAÑO 90 x 80 cm.</v>
          </cell>
          <cell r="D55">
            <v>33.43</v>
          </cell>
        </row>
        <row r="56">
          <cell r="A56" t="str">
            <v>03.47</v>
          </cell>
          <cell r="B56" t="str">
            <v>Unidad</v>
          </cell>
          <cell r="C56" t="str">
            <v>AMPLIACIÓN FOTOGRÁFICA COLOR A TAMAÑO 100 x 100 cm.</v>
          </cell>
          <cell r="D56">
            <v>36.67</v>
          </cell>
        </row>
        <row r="57">
          <cell r="A57" t="str">
            <v>03.48</v>
          </cell>
          <cell r="B57" t="str">
            <v>Hectárea</v>
          </cell>
          <cell r="C57" t="str">
            <v>CONVERSIÓN DE INFORMACIÓN GRÁFICA CORRESPONDIENTE A POLÍGONOS DE CONCENTRACIÓN EN FORMATO DNG a DXF.
Extracción del polígono en formato DNG y conversión a DXF.Entrega del contenido en soporte CD.</v>
          </cell>
          <cell r="D57">
            <v>0.6</v>
          </cell>
        </row>
        <row r="58">
          <cell r="A58" t="str">
            <v>03.49</v>
          </cell>
          <cell r="B58" t="str">
            <v>Unidad</v>
          </cell>
          <cell r="C58" t="str">
            <v>PLOT ORTOFOTO E: 1:2.000 SALIDA EN PAPEL s/2x2 o 3x4
Salida en plot chorro de tinta de ortofoto a color E 1:2.000 en formato 2x2 o 3x4 de división de hojas E: 1:5.000</v>
          </cell>
          <cell r="D58">
            <v>14.63</v>
          </cell>
        </row>
        <row r="59">
          <cell r="A59" t="str">
            <v>03.50</v>
          </cell>
          <cell r="B59" t="str">
            <v>Hectárea</v>
          </cell>
          <cell r="C59" t="str">
            <v>PLANO PARCELARIO DE CONCENTRACIÓN POR POLÍGONO A E: 1:2.000
Plano parcelario escala 1:2.000, a color en soporte poliéster formato DIN A-0, con carátula de identificación y conteniendo un Polígono de Concentración. (C = recintos/Has. si C&gt;1 sino C= Has.)</v>
          </cell>
          <cell r="D59" t="str">
            <v>Cx0,51</v>
          </cell>
        </row>
        <row r="60">
          <cell r="A60" t="str">
            <v>03.51</v>
          </cell>
          <cell r="B60" t="str">
            <v>Unidad</v>
          </cell>
          <cell r="C60" t="str">
            <v>PLANO CON SUPERPOSICIÓN DE CURVAS DE NIVEL O PARCELARIO EN ORTOFOTO PAPEL DIN A1
Generación de fichero de ploteo a partir de la información raster existente y los correspondientes vectores. Incluye carátula de identificación.</v>
          </cell>
          <cell r="D60">
            <v>51.26</v>
          </cell>
        </row>
        <row r="61">
          <cell r="A61" t="str">
            <v>03.52</v>
          </cell>
          <cell r="B61" t="str">
            <v>Unidad</v>
          </cell>
          <cell r="C61" t="str">
            <v>PLANO PARCELARIO CATASTRAL A ESCALA 1:2.000 FORMATO DIN A-0
Generación de fichero de ploteo a partir de la información catastral rústica y urbana. Incluye carátula de identificación.</v>
          </cell>
          <cell r="D61">
            <v>102.47</v>
          </cell>
        </row>
        <row r="62">
          <cell r="A62" t="str">
            <v>03.53</v>
          </cell>
          <cell r="B62" t="str">
            <v>Unidad</v>
          </cell>
          <cell r="C62" t="str">
            <v>PLANO DE PLAN DE OBRAS E: 1:5.000 POR ZONA DE CONCENTRACIÓN PARCELARIA
Generación de fichero de ploteo a partir de la información de concentración a escala 1:2.000. Incluye carátula de identificación, red de caminos y desagües propuestos.</v>
          </cell>
          <cell r="D62">
            <v>120.18</v>
          </cell>
        </row>
        <row r="63">
          <cell r="A63" t="str">
            <v>03.54</v>
          </cell>
          <cell r="B63" t="str">
            <v>Unidad</v>
          </cell>
          <cell r="C63" t="str">
            <v>PLANO DE TOMA DE POSESIÓN POR POLÍGONO DE CONCENTRACIÓN PARCELARIA A E: 1:2.000
Generación de fichero de ploteo a partir de la información de concentración a escala 1:2.000. Incluye carátula de identificación, fincas de reemplazo y número de mojones.</v>
          </cell>
          <cell r="D63">
            <v>39.06</v>
          </cell>
        </row>
        <row r="64">
          <cell r="A64" t="str">
            <v>03.55</v>
          </cell>
          <cell r="B64" t="str">
            <v>Unidad</v>
          </cell>
          <cell r="C64" t="str">
            <v>PLANO TEMÁTICO EN COLOR POR POLÍGONOS DE CONCENTRACIÓN PARCELARIA A E: 1/2.000. PRIMER ORIGINAL
Generación de fichero de ploteo a partir de la información de concentración a escala 1:2.000. Incluye carátula de identificación y temático por colores.</v>
          </cell>
          <cell r="D64">
            <v>41.88</v>
          </cell>
        </row>
        <row r="65">
          <cell r="A65" t="str">
            <v>03.56</v>
          </cell>
          <cell r="B65" t="str">
            <v>Unidad</v>
          </cell>
          <cell r="C65" t="str">
            <v>PLANO TEMÁTICO EN COLOR POR POLÍGONOS DE CONCENTRACIÓN PARCELARIA A E: 1/2.000 SEGUNDAS EMISIONES.
Generación de fichero de ploteo a partir de la información de concentración a escala 1:2.000. Incluye carátula de identificación y temático por colores.</v>
          </cell>
          <cell r="D65">
            <v>25.14</v>
          </cell>
        </row>
        <row r="66">
          <cell r="A66" t="str">
            <v>03.57</v>
          </cell>
          <cell r="B66" t="str">
            <v>Unidad</v>
          </cell>
          <cell r="C66" t="str">
            <v>PLANO TEMÁTICO EN COLOR DE CULTIVOS E: 1:10.000 PRIMER ORIGINAL DIN A1
Procesado de información catastral por ocupación del suelo, generación de fichero de ploteo y salida en papel a todo color. Incluye carátula de identificación y temática de cultivos.</v>
          </cell>
          <cell r="D66">
            <v>65.94</v>
          </cell>
        </row>
        <row r="67">
          <cell r="A67" t="str">
            <v>03.58</v>
          </cell>
          <cell r="B67" t="str">
            <v>Unidad</v>
          </cell>
          <cell r="C67" t="str">
            <v>PLANO TEMÁTICO EN COLOR DE CULTIVOS E: 1:10.000 SEGUNDAS EMISIONES. DIN A1
Procesado de información catastral por ocupación del suelo, generación de fichero de ploteo y salida en papel a todo color. Incluye carátula de identificación y temática de cultivo</v>
          </cell>
          <cell r="D67">
            <v>28.4</v>
          </cell>
        </row>
        <row r="68">
          <cell r="A68" t="str">
            <v>03.59</v>
          </cell>
          <cell r="B68" t="str">
            <v>Unidad</v>
          </cell>
          <cell r="C68" t="str">
            <v>PLANO TEMÁTICO EN COLOR DE BASES DE CONCENTRACIÓN PARCELARIA DIN A0 E: 1:2.000
Generación de fichero de ploteo a partir de la información de concentración a escala 1:2.000. Incluye carátula de identificación, parcelario de concentración y temático por col</v>
          </cell>
          <cell r="D68">
            <v>120.18</v>
          </cell>
        </row>
        <row r="69">
          <cell r="A69" t="str">
            <v>03.60</v>
          </cell>
          <cell r="B69" t="str">
            <v>Unidad</v>
          </cell>
          <cell r="C69" t="str">
            <v>PLANO TEMÁTICO EN COLOR DE ACUERDO DE CONCENTRACIÓN PARCELARIA DIN A0 E: 1:2.000
Generación de fichero de ploteo a partir de la información de concentración a escala 1:2.000. Incluye carátula de identificación, fincas de reemplazo y temático por colores d</v>
          </cell>
          <cell r="D69">
            <v>51.26</v>
          </cell>
        </row>
        <row r="70">
          <cell r="A70" t="str">
            <v>03.61</v>
          </cell>
          <cell r="B70" t="str">
            <v>Unidad</v>
          </cell>
          <cell r="C70" t="str">
            <v>PLANO SOBRE ORTOIMAGEN E: 1:2.000 POR POLÍGONO DE CONCENTRACIÓN, CON VECTORES SUPERPUESTOS. PRIMERA COPIA.
Generación de fichero de ploteo a partir de la información de concentración a escala 1:2.000, sobre ortofoto. Incluye carátula de identificación, fi</v>
          </cell>
          <cell r="D70">
            <v>62.83</v>
          </cell>
        </row>
        <row r="71">
          <cell r="A71" t="str">
            <v>03.62</v>
          </cell>
          <cell r="B71" t="str">
            <v>Unidad</v>
          </cell>
          <cell r="C71" t="str">
            <v>PLANO SOBRE ORTOIMAGEN E: 1:2.000 POR POLÍGONO DE CONCENTRACIÓN, CON VECTORES SUPERPUESTOS. SEGUNDAS EMISIONES
Generación de fichero de ploteo a partir de la información de concentración a escala 1:2.000, sobre ortofoto. Incluye carátula de identificación</v>
          </cell>
          <cell r="D71">
            <v>39.06</v>
          </cell>
        </row>
        <row r="72">
          <cell r="A72" t="str">
            <v>TRABAJOS CATASTRALES</v>
          </cell>
        </row>
        <row r="73">
          <cell r="A73" t="str">
            <v>03.63</v>
          </cell>
          <cell r="B73" t="str">
            <v>Documento</v>
          </cell>
          <cell r="C73" t="str">
            <v>GRABACIÓN DE TRANSMISIONES DIGIT (Cambio de titularidad)
Inclusión en la base de datos del Registro de la Riqueza Territorial de las transmisiones automáticas en formato digital que remiten los Ayuntamientos al Servicio de la Riqueza Territorial.</v>
          </cell>
          <cell r="D73">
            <v>0.76</v>
          </cell>
        </row>
        <row r="74">
          <cell r="A74" t="str">
            <v>03.64</v>
          </cell>
          <cell r="B74" t="str">
            <v>Documento</v>
          </cell>
          <cell r="C74" t="str">
            <v>GRABACIÓN DE TRANSMISIONES PAPEL (Cambio de titularidad)
Grabación e inclusión en la base de datos del Registro de la Riqueza Territorial de todas las transmisiones en formato papel que remiten los Ayuntamientos al Servicio de la Riqueza territorial.</v>
          </cell>
          <cell r="D74">
            <v>1.27</v>
          </cell>
        </row>
        <row r="75">
          <cell r="A75" t="str">
            <v>03.65</v>
          </cell>
          <cell r="B75" t="str">
            <v>Encuesta</v>
          </cell>
          <cell r="C75" t="str">
            <v>ENCUESTAS Y ESTUDIOS DE MERCADO
Obtención de precios de compraventa de pisos, casa unifamiliares y locales comerciales identificados con referencia catastral mediante el procedimiento de encuesta.</v>
          </cell>
          <cell r="D75">
            <v>97.26</v>
          </cell>
        </row>
        <row r="76">
          <cell r="A76" t="str">
            <v>03.66</v>
          </cell>
          <cell r="B76" t="str">
            <v>Ud escaneada</v>
          </cell>
          <cell r="C76" t="str">
            <v>INCORPORACIÓN DE DATOS AL ARCHIVO DOCUMENTAL DIGITAL
Escaneado de toda la documentación que se emplea en los procesos de Mantenimiento Catastral.</v>
          </cell>
          <cell r="D76">
            <v>0.32</v>
          </cell>
        </row>
        <row r="77">
          <cell r="A77" t="str">
            <v>03.67</v>
          </cell>
          <cell r="B77" t="str">
            <v>Expediente</v>
          </cell>
          <cell r="C77" t="str">
            <v>ANÁLISIS Y TRATAMIENTO DE EXPEDIENTES
Estudio, clasificación y comprobación de todos los expedientes de modificación catastral que se remiten al Servicio de la Riqueza Territorial. Comprobación del resultado de las actualizaciones y emisión de datos actua</v>
          </cell>
          <cell r="D77">
            <v>5.24</v>
          </cell>
        </row>
        <row r="78">
          <cell r="A78" t="str">
            <v>03.68</v>
          </cell>
          <cell r="B78" t="str">
            <v>Cambios gráficos</v>
          </cell>
          <cell r="C78" t="str">
            <v>INCORPORACIÓN DE CAMBIOS GRÁFICOS
Actualización del sistema gráfico del Registro de la Riqueza Territorial a partir de los mantenimientos catastrales remitidos por los ayuntamientos.</v>
          </cell>
          <cell r="D78">
            <v>5.07</v>
          </cell>
        </row>
        <row r="79">
          <cell r="A79" t="str">
            <v>03.69</v>
          </cell>
          <cell r="B79" t="str">
            <v>Cambios alfanuméricos</v>
          </cell>
          <cell r="C79" t="str">
            <v>INCORPORACIÓN DE CAMBIOS ALFANUMÉRICOS
Grabación e inclusión en el Registro de la Riqueza Territorial de los datos alfanuméricos remitidos por los Ayuntamientos para mantenimiento catastral.</v>
          </cell>
          <cell r="D79">
            <v>2.2200000000000002</v>
          </cell>
        </row>
        <row r="80">
          <cell r="A80" t="str">
            <v>03.70</v>
          </cell>
          <cell r="B80" t="str">
            <v>Hectárea</v>
          </cell>
          <cell r="C80" t="str">
            <v>ACTUALIZACIONES CATASTRALES ORIGINADAS POR CAMBIOS DE CONCENTRACIÓN Y NUEVOS VIALES
Preparación de la documentación necesaria para incorporar al Registro de la Riqueza Territorial los cambios masivos producidos por las concentraciones parcelarias y las nu</v>
          </cell>
          <cell r="D80">
            <v>1.73</v>
          </cell>
        </row>
        <row r="81">
          <cell r="A81" t="str">
            <v>03.71</v>
          </cell>
          <cell r="B81" t="str">
            <v>Hectárea</v>
          </cell>
          <cell r="C81" t="str">
            <v>ACTUALIZACIÓNES CATASTRALES ORIGINADAS POR CAMBIOS DE CONCENTRACIÓN Y NUEVOS VIALES
Preparación de la documentación necesaria para incorporar al Registro de la Riqueza Territorial los cambios masivos producidos por las concentraciones parcelarias y las nu</v>
          </cell>
          <cell r="D81">
            <v>2.09</v>
          </cell>
        </row>
        <row r="82">
          <cell r="A82" t="str">
            <v>03.72</v>
          </cell>
          <cell r="B82" t="str">
            <v>Hectárea</v>
          </cell>
          <cell r="C82" t="str">
            <v>ACTUALIZACIONES CATASTRALES ORIGINADAS POR CAMBIOS DE CONCENTRACIÓN Y NUEVOS VIALES
Preparación de la documentación necesaria para incorporar al Registro de la Riqueza Territorial los cambios masivos producidos por las concentraciones parcelarias y las nu</v>
          </cell>
          <cell r="D82">
            <v>1.95</v>
          </cell>
        </row>
        <row r="83">
          <cell r="A83" t="str">
            <v>03.73</v>
          </cell>
          <cell r="B83" t="str">
            <v>Hoja archivada</v>
          </cell>
          <cell r="C83" t="str">
            <v>ARCHIVO SOPORTE PAPEL DEL MANTENIMIENTO CATASTRAL
Archivo y custodia de los expedientes en soporte físico del Mantenimiento Catastral una vez actualizada la base de datos del Registro de la Riqueza territorial.</v>
          </cell>
          <cell r="D83">
            <v>0.09</v>
          </cell>
        </row>
        <row r="84">
          <cell r="A84" t="str">
            <v>CONCENTRACIÓN PARCELARIA</v>
          </cell>
        </row>
        <row r="85">
          <cell r="A85" t="str">
            <v>03.74</v>
          </cell>
          <cell r="B85" t="str">
            <v>Unidad</v>
          </cell>
          <cell r="C85" t="str">
            <v>LISTADOS ESTADÍSTICOS CON INFORMACIÓN CATASTRAL PARA INFORMES PREVIOS PARA PROCESO DE CONCENTRACIÓN
Extracción de información alfanumérica de la base del Registro de la Riqueza Territorial clasificada por intervalos. Proceso de datos.</v>
          </cell>
          <cell r="D85">
            <v>41.18</v>
          </cell>
        </row>
        <row r="86">
          <cell r="A86" t="str">
            <v>03.75</v>
          </cell>
          <cell r="B86" t="str">
            <v>Unidad</v>
          </cell>
          <cell r="C86" t="str">
            <v>LISTADOS ESTADÍSTICOS CON INFORMACIÓN CATASTRAL PARA INFORMES PREVIOS PARA PROCESO DE CONCENTRACIÓN
Impresión de Listados estadísticos de información alfanumérica de la base del Registro de la Riqueza Territorial clasificada por intervalos.
Precio estipul</v>
          </cell>
          <cell r="D86">
            <v>0.05</v>
          </cell>
        </row>
        <row r="87">
          <cell r="A87" t="str">
            <v>03.76</v>
          </cell>
          <cell r="B87" t="str">
            <v>Unidad</v>
          </cell>
          <cell r="C87" t="str">
            <v>LISTADOS ESTADÍSTICOS CON INFORMACIÓN CATASTRAL PARA INFORMES PREVIOS PARA PROCESO DE CONCENTRACIÓN
Impresión de Listados estadísticos de información alfanumérica de la base del Registro de la Riqueza Territorial clasificada por intervalos.
Precio estipul</v>
          </cell>
          <cell r="D87">
            <v>0.03</v>
          </cell>
        </row>
        <row r="88">
          <cell r="A88" t="str">
            <v>03.77</v>
          </cell>
          <cell r="B88" t="str">
            <v>Unidad</v>
          </cell>
          <cell r="C88" t="str">
            <v>HONORARIOS POR LA REDACCIÓN DEL PROYECTO DE OBRA
P = (Inicio + Coef.Resto * Resto)*1,16, donde Inicio es una cantidad dependiente del presupuesto de ejecución material del proyecto y se corresponde con el primer sumando de la fórmula que figura en la colu</v>
          </cell>
          <cell r="D88" t="str">
            <v>P/1,38</v>
          </cell>
        </row>
        <row r="89">
          <cell r="A89" t="str">
            <v>03.78</v>
          </cell>
          <cell r="B89" t="str">
            <v>Unidad</v>
          </cell>
          <cell r="C89" t="str">
            <v>PROYECTOS DE OBRA ESTUDIOS DE TRAZAS
P = (Precio de los Honorarios por la redacción del proyecto de obra)/3. IVA inc.</v>
          </cell>
          <cell r="D89" t="str">
            <v>P/1,38</v>
          </cell>
        </row>
        <row r="90">
          <cell r="A90" t="str">
            <v>03.79</v>
          </cell>
          <cell r="B90" t="str">
            <v>Unidad</v>
          </cell>
          <cell r="C90" t="str">
            <v>PROYECTOS DE OBRA TOPOGRAFÍA DE CAMINOS
P = [(0,265 * V/K + 0,478) * M] * K. Levantamiento topográfico de vértices y perfiles en caminos de concentración parcelaria, donde 0,265, 0,478,  son constantes, V es el número de vértices totales, M es el precio d</v>
          </cell>
          <cell r="D90" t="str">
            <v>P/1,38</v>
          </cell>
        </row>
        <row r="91">
          <cell r="A91" t="str">
            <v>03.80</v>
          </cell>
          <cell r="B91" t="str">
            <v>Unidad</v>
          </cell>
          <cell r="C91" t="str">
            <v>PROYECTOS DE OBRA BASES DE REPLANTEO
P = N * 0,293 * M. Colocación de bases de replanteo para trabajos de concentración parcelaria en euros, donde N es el número de bases de replanteo colocadas, 0,293 una constante y M precio del módulo establecido por el</v>
          </cell>
          <cell r="D91" t="str">
            <v>P/1,38</v>
          </cell>
        </row>
        <row r="92">
          <cell r="A92" t="str">
            <v>03.81</v>
          </cell>
          <cell r="B92" t="str">
            <v>Unidad</v>
          </cell>
          <cell r="C92" t="str">
            <v xml:space="preserve">PROYECTO DE OBRA AMOJONAMIENTO DE VÉRTICES DE ALINEACIÓN
P = N * 0,155 * (2/3) * M. Amojonamiento de vértices de alineación de caminos en euros. Donde N es el número de vértices amojonados, 0,155 y 2/3 son constantes y M precio del módulo establecido por </v>
          </cell>
          <cell r="D92" t="str">
            <v>P/1,38</v>
          </cell>
        </row>
        <row r="93">
          <cell r="A93" t="str">
            <v>03.82</v>
          </cell>
          <cell r="B93" t="str">
            <v>Unidad</v>
          </cell>
          <cell r="C93" t="str">
            <v xml:space="preserve">PROYECTOS BÁSICOS DE CONCENTRACIÓN PARCELARIA
P= (250+S)*k*M, donde S superficie total en hectáreas, K una constante (0,042) y M es el precio del módulo establecido por el SIA. Esta formula se aplica en zonas con superficie máxima de 2000 ha. a partir de </v>
          </cell>
          <cell r="D93" t="str">
            <v>P/1,38</v>
          </cell>
        </row>
        <row r="94">
          <cell r="A94" t="str">
            <v>03.83</v>
          </cell>
          <cell r="B94" t="str">
            <v>Unidad</v>
          </cell>
          <cell r="C94" t="str">
            <v xml:space="preserve">ESTUDIOS DE IMPACTO AMBIENTAL 
P = [500 + Σ (Kj * Sj)] * 0,08 * 1,04 * M, donde 500, 0,08 y 1,04 son constantes, Kj es el coeficiente de dificultad según el tipo de paisaje agrario (0,25 para grandes áreas forestales, principalmente de propiedad comunal, </v>
          </cell>
          <cell r="D94" t="str">
            <v>P/1,38</v>
          </cell>
        </row>
        <row r="95">
          <cell r="A95" t="str">
            <v>03.84</v>
          </cell>
          <cell r="B95" t="str">
            <v>Unidad</v>
          </cell>
          <cell r="C95" t="str">
            <v>BASES DE CONCENTRACIÓN PARCELARIA
P =( [(98 + S/12 + P/25 + Pr/2 + F/6 + Pr * √i *  Pr) * 0,5] * M + Pl * X), donde S es la superficie (Ha.), P es el número de parcelas incluidas, F es el número de fincas de reemplazo, Pr es el número de propietarios, i =</v>
          </cell>
          <cell r="D95" t="str">
            <v>P/1,38</v>
          </cell>
        </row>
        <row r="96">
          <cell r="A96" t="str">
            <v>03.85</v>
          </cell>
          <cell r="B96" t="str">
            <v>Unidad</v>
          </cell>
          <cell r="C96" t="str">
            <v xml:space="preserve">ACUERDOS DE CONCENTRACIÓN PARCELARIA
P = ([(98 + S/12 + P/25 + Pr/2 + F/6 + Pr * √i *  Pr) * 0,5] * M + Pl * X), donde S es la superficie (Ha.), P es el número de parcelas incluidas, F es el número de fincas de reemplazo, Pr es el número de propietarios, </v>
          </cell>
          <cell r="D96" t="str">
            <v>P/1,38</v>
          </cell>
        </row>
        <row r="97">
          <cell r="A97" t="str">
            <v>03.86</v>
          </cell>
          <cell r="B97" t="str">
            <v>Unidad</v>
          </cell>
          <cell r="C97" t="str">
            <v>REPLANTEO DE FINCAS EN CONCENTRACIÓN PARCELARIA
P = N*0,155 * M, donde 0,155 una constante y M es el módulo cuyo precio lo establece el SIA y que varía anualmente. IVA inc.</v>
          </cell>
          <cell r="D97" t="str">
            <v>P/1,38</v>
          </cell>
        </row>
        <row r="98">
          <cell r="A98" t="str">
            <v>03.87</v>
          </cell>
          <cell r="B98" t="str">
            <v>Unidad</v>
          </cell>
          <cell r="C98" t="str">
            <v>TÍTULOS DE CONCENTRACIÓN PARCELARIA
P = [0,3 * (25+ NP/6) + NF + NR/6] * M, donde 0,3 es una constante, 25 es una cosntante, NP es el número de propietarios, NF es el número de fincas de reemplazo, NR es el número de resoluciones al Acuerdo de Concentraci</v>
          </cell>
          <cell r="D98" t="str">
            <v>P/1,38</v>
          </cell>
        </row>
      </sheetData>
      <sheetData sheetId="5" refreshError="1">
        <row r="5">
          <cell r="A5" t="str">
            <v>SERVICIOS RELACIONADOS CON INSPECCIÓN PARCELAS Y ENCUESTAS EN CAMPO</v>
          </cell>
        </row>
        <row r="6">
          <cell r="A6" t="str">
            <v>04.01.01</v>
          </cell>
          <cell r="B6" t="str">
            <v>Acta</v>
          </cell>
          <cell r="C6" t="str">
            <v>Firma de acta de control PAC
Preparación de la muestra, planificación, cita con los agricultores, firma del acta, control de calidad y entrega a la Administración</v>
          </cell>
          <cell r="D6">
            <v>47.6</v>
          </cell>
        </row>
        <row r="7">
          <cell r="A7" t="str">
            <v>04.01.02</v>
          </cell>
          <cell r="B7" t="str">
            <v>Encuesta</v>
          </cell>
          <cell r="C7" t="str">
            <v>Encuestas ganaderas
Preparación de la muestra, planificación, cita con los ganaderos realización de la encuesta, control de calidad y entrega a la Administración</v>
          </cell>
          <cell r="D7">
            <v>33.299999999999997</v>
          </cell>
        </row>
        <row r="8">
          <cell r="A8" t="str">
            <v>04.01.03</v>
          </cell>
          <cell r="B8" t="str">
            <v>Parcela</v>
          </cell>
          <cell r="C8" t="str">
            <v>Control parcela PAC
Recepción de la muestra a controlar, revisión de la misma, planificación de los controles, preparación de las herramientas de campo (SITUA - Sistema de Información Territorial para Usuarios Avanzados), visita en campo de las parcelas (</v>
          </cell>
          <cell r="D8">
            <v>7.72</v>
          </cell>
        </row>
        <row r="9">
          <cell r="A9" t="str">
            <v>04.01.04</v>
          </cell>
          <cell r="B9" t="str">
            <v>Parcela</v>
          </cell>
          <cell r="C9" t="str">
            <v>Control parcela olivo
Recepción de la muestra a controlar, revisión de la misma, planificación de los controles, preparación de las herramientas de campo (SITUA - Sistema de Información Territorial para Usuarios Avanzados), visita en campo de las parcelas</v>
          </cell>
          <cell r="D9">
            <v>18.45</v>
          </cell>
        </row>
        <row r="10">
          <cell r="A10" t="str">
            <v>SERVICIOS RELACIONADOS CON LA DISTRIBUCIÓN DE IMÁGENES DE SATÉLITE</v>
          </cell>
        </row>
        <row r="11">
          <cell r="A11" t="str">
            <v>04.02.01</v>
          </cell>
          <cell r="B11" t="str">
            <v>Escena</v>
          </cell>
          <cell r="C11" t="str">
            <v>Imagen de satélite Landsat 5 TM
Análisis de requerimientos, revisión en librerias de adquisición, solicitud a distribuidores, recepción, control de calidad y validación de la imagen Landsat Thematic Mapper.</v>
          </cell>
          <cell r="D11">
            <v>1271.2</v>
          </cell>
        </row>
        <row r="12">
          <cell r="A12" t="str">
            <v>04.02.02</v>
          </cell>
          <cell r="B12" t="str">
            <v>Escena</v>
          </cell>
          <cell r="C12" t="str">
            <v>Imagen de satélite SPOT XS programada 10 m
Análisis de requerimientos, programación de la captura, seguimiento de la captura, recepción, control de calidad y validación de la imagen SPOT, bandas multiespectrales y con resolución de 10 m.</v>
          </cell>
          <cell r="D12">
            <v>2966.1</v>
          </cell>
        </row>
        <row r="13">
          <cell r="A13" t="str">
            <v>04.02.03</v>
          </cell>
          <cell r="B13" t="str">
            <v>Escena</v>
          </cell>
          <cell r="C13" t="str">
            <v>Imagen imagen de satélite SPOT 10 m XS de archivo
Análisis de requerimientos, revisión en librerias de adquisición, solicitud a distribuidores, recepción, control de calidad y validación de la imagen SPOT, bandas multiespectrales y con resolución de 10 m.</v>
          </cell>
          <cell r="D13">
            <v>2288.14</v>
          </cell>
        </row>
        <row r="14">
          <cell r="A14" t="str">
            <v>04.02.04</v>
          </cell>
          <cell r="B14" t="str">
            <v>Escena</v>
          </cell>
          <cell r="C14" t="str">
            <v>Imagen de satélite SPOT 20 m XS de archivo
Análisis de requerimientos, revisión en librerias de adquisición, solicitud a distribuidores, recepción, control de calidad y validación de la imagen SPOT, bandas multiespectrales y con resolución de 20 m.</v>
          </cell>
          <cell r="D14">
            <v>1620</v>
          </cell>
        </row>
        <row r="15">
          <cell r="A15" t="str">
            <v>04.02.05</v>
          </cell>
          <cell r="B15" t="str">
            <v>Escena</v>
          </cell>
          <cell r="C15" t="str">
            <v>Imagen de imagen de satélite SPOT PAN programada 2,5 m
Análisis de requerimientos, programación de la captura, seguimiento de la captura, recepción, control de calidad y validación de la imagen SPOT, banda pancromática y con resolución supermode de 2,5 m.</v>
          </cell>
          <cell r="D15">
            <v>2966.1</v>
          </cell>
        </row>
        <row r="16">
          <cell r="A16" t="str">
            <v>04.02.06</v>
          </cell>
          <cell r="B16" t="str">
            <v>Escena</v>
          </cell>
          <cell r="C16" t="str">
            <v>Imagen de imagen de satélite IRS
Análisis de requerimientos, revisión en librerias de adquisición, solicitud a distribuidores, recepción, control de calidad y validación de la imagen IRS.</v>
          </cell>
          <cell r="D16">
            <v>2542.37</v>
          </cell>
        </row>
        <row r="17">
          <cell r="A17" t="str">
            <v>04.02.07</v>
          </cell>
          <cell r="B17" t="str">
            <v>Escena</v>
          </cell>
          <cell r="C17" t="str">
            <v>Imagen de imagen de satélite ASTER
Análisis de requerimientos, revisión en librerias de adquisición, solicitud a distribuidores, recepción, control de calidad y validación de la imagen ASTER</v>
          </cell>
          <cell r="D17">
            <v>84.75</v>
          </cell>
        </row>
        <row r="18">
          <cell r="A18" t="str">
            <v>SERVICIOS RELACIONADOS CON LA GENERACIÓN  DE CARTOGRAFÍA TEMÁTICA: MAPAS DE COBERTURAS</v>
          </cell>
        </row>
        <row r="19">
          <cell r="A19" t="str">
            <v>04.03.01</v>
          </cell>
          <cell r="B19" t="str">
            <v>Hectárea</v>
          </cell>
          <cell r="C19" t="str">
            <v>Obtención de los ortofotomapas a escala 1:50.000 a partir del vuelo histórico a escala 1:33.000 del año 1956
Aerotriangulación de los fotogramas para obtener su orientación externa. Localización de los puntos de apoyo, medición de sus coordenadas y cálcul</v>
          </cell>
          <cell r="D19">
            <v>0.11</v>
          </cell>
        </row>
        <row r="20">
          <cell r="A20" t="str">
            <v>04.03.02</v>
          </cell>
          <cell r="B20" t="str">
            <v>Hectárea</v>
          </cell>
          <cell r="C20" t="str">
            <v>Fotointerpretación del Mapa de Cultivos y Aprovechamiento-MCA a E. 1:50.000 sobre ortofotos del año 1956
Edición de los recintos  del MCA04 de acuerdo a lo observado en la ortofoto (blanco y negro) del año 1956 y asignación de atributos a los nuevos recin</v>
          </cell>
          <cell r="D20">
            <v>7.0000000000000007E-2</v>
          </cell>
        </row>
        <row r="21">
          <cell r="A21" t="str">
            <v>04.03.03</v>
          </cell>
          <cell r="B21" t="str">
            <v>Hectárea</v>
          </cell>
          <cell r="C21" t="str">
            <v xml:space="preserve">Fotointerpretación por recinto del MCA E. 1:25.000 sobre ortofoto reciente
Fotointerpretación orientada al mantenimiento anual del MCA realizado por Comarcas Agrarias completas. Visualización en pantalla de cada uno de  los recintos del MCA verificando o </v>
          </cell>
          <cell r="D21">
            <v>0.13</v>
          </cell>
        </row>
        <row r="22">
          <cell r="A22" t="str">
            <v>04.03.04</v>
          </cell>
          <cell r="B22" t="str">
            <v>Hectárea</v>
          </cell>
          <cell r="C22" t="str">
            <v>Trabajo de campo MCA 1:25.000 (fotointerpretación por recinto)
Resolución en campo de las dudas generadas en la fase de fotointerpretación por recinto. Revisión en campo realizada con un Tablet PC con conexión a GPS para facilitar la navegación y en el qu</v>
          </cell>
          <cell r="D22">
            <v>0.08</v>
          </cell>
        </row>
        <row r="23">
          <cell r="A23" t="str">
            <v>04.03.05</v>
          </cell>
          <cell r="B23" t="str">
            <v>Hectárea</v>
          </cell>
          <cell r="C23" t="str">
            <v>Controles de calidad topológicos y semánticos del MCA E. 1:25.000
Controles de calidad topológicos realizados sobre la cobertura gráfica y controles de consistencia (correlates) entre la información gráfica y la base de datos alfanumérica del MCA. Control</v>
          </cell>
          <cell r="D23">
            <v>0.02</v>
          </cell>
        </row>
        <row r="24">
          <cell r="A24" t="str">
            <v>04.03.06</v>
          </cell>
          <cell r="B24" t="str">
            <v>Kilómetro</v>
          </cell>
          <cell r="C24" t="str">
            <v xml:space="preserve">Eliminación y depuración de los límites municipales en el MCA E. 1:25.000
Eliminación de los vectores "artificiales" del MCA provocados por la incorporación de las límites municipales al MCA. Se realiza de manera semiautomática: una fase de "dissolve" en </v>
          </cell>
          <cell r="D24">
            <v>3.66</v>
          </cell>
        </row>
        <row r="25">
          <cell r="A25" t="str">
            <v>04.03.07</v>
          </cell>
          <cell r="B25" t="str">
            <v>Recinto</v>
          </cell>
          <cell r="C25" t="str">
            <v>Incorporación de recintos SIOSE en áreas de urbana del MCA E. 1:25.000
Incorporación de  los recintos urbanos que se han delimitado en el proyecto SIOSE (Sistema de Información de Ocupación del Suelo Español) así como su asignación de uso al MCA. Se reali</v>
          </cell>
          <cell r="D25">
            <v>2.2000000000000002</v>
          </cell>
        </row>
        <row r="26">
          <cell r="A26" t="str">
            <v>04.03.08</v>
          </cell>
          <cell r="B26" t="str">
            <v>Recinto</v>
          </cell>
          <cell r="C26" t="str">
            <v>Análisis de cambios de usos en el MCA E. 1:25.000 por teledetección
Detección de cambios en los usos del suelo orientada al mantenimiento del MCA en base a técnicas de teledetección vinculadas a aspectos readiométricos, texturales y morfológicos de las im</v>
          </cell>
          <cell r="D26">
            <v>0.13</v>
          </cell>
        </row>
        <row r="27">
          <cell r="A27" t="str">
            <v>04.03.09</v>
          </cell>
          <cell r="B27" t="str">
            <v>Recinto</v>
          </cell>
          <cell r="C27" t="str">
            <v>Fotointerpretación masiva del MCA E. 1:25.000 sobre ortofoto reciente
Fotointerpretación orientada al mantenimiento anual del MCA de todo el territorio provincial. Fotointerpretación realizada con el apoyo de los resultados obtenidos en la detección de ca</v>
          </cell>
          <cell r="D27">
            <v>0.46</v>
          </cell>
        </row>
        <row r="28">
          <cell r="A28" t="str">
            <v>04.03.10</v>
          </cell>
          <cell r="B28" t="str">
            <v>Recinto</v>
          </cell>
          <cell r="C28" t="str">
            <v>Trabajo de campo MCA 1:25.000 (fotointerpretación masiva)
Resolución en campo de las dudas generadas en la fase de fotointerpretación masiva. Revisión en campo realizada con un Tablet PC con conexión a GPS para facilitar la navegación y en el que se carga</v>
          </cell>
          <cell r="D28">
            <v>0.2</v>
          </cell>
        </row>
        <row r="29">
          <cell r="A29" t="str">
            <v>SERVICIOS RELACIONADOS CON LA GENERACIÓN  DE CARTOGRAFÍA TEMÁTICA: MAPAS EDAFOLÓGICOS</v>
          </cell>
        </row>
        <row r="30">
          <cell r="C30" t="str">
            <v>CAMPAÑA DE CAMPO</v>
          </cell>
        </row>
        <row r="31">
          <cell r="A31" t="str">
            <v>04.04.01</v>
          </cell>
          <cell r="B31" t="str">
            <v>Contacto</v>
          </cell>
          <cell r="C31" t="str">
            <v>Contacto fotográfico color 1:20.000
Contacto fotográfico color, escala 1:20.000, a partir de vuelo 1/20.000, escaneado e impreso</v>
          </cell>
          <cell r="D31">
            <v>3.76</v>
          </cell>
        </row>
        <row r="32">
          <cell r="A32" t="str">
            <v>04.04.02</v>
          </cell>
          <cell r="B32" t="str">
            <v>Hoja 25.000</v>
          </cell>
          <cell r="C32" t="str">
            <v>Procesamiento de Mapas Geológicos E.1:25.000
Recopilación de la información original en formato vectorial, revisión, depuración y conversión de formato DGN a formato shape file.</v>
          </cell>
          <cell r="D32">
            <v>66.3</v>
          </cell>
        </row>
        <row r="33">
          <cell r="A33" t="str">
            <v>04.04.03</v>
          </cell>
          <cell r="B33" t="str">
            <v>ha</v>
          </cell>
          <cell r="C33" t="str">
            <v>Revisión de los mapas y de los pares estereoscópicos
Control de calidad de los mapas geológicos y los pares estereoscópicos: cobertura completa del área del estudio.</v>
          </cell>
          <cell r="D33">
            <v>7.0000000000000007E-2</v>
          </cell>
        </row>
        <row r="34">
          <cell r="A34" t="str">
            <v>04.04.04</v>
          </cell>
          <cell r="B34" t="str">
            <v>ha</v>
          </cell>
          <cell r="C34" t="str">
            <v>Recopilación de datos existentes sobre la zona.
Búsqueda de información de interés para el territorio a estudiar: bibliografía, cartografía, estudios previos.</v>
          </cell>
          <cell r="D34">
            <v>0.04</v>
          </cell>
        </row>
        <row r="35">
          <cell r="A35" t="str">
            <v>04.04.05</v>
          </cell>
          <cell r="B35" t="str">
            <v>ha</v>
          </cell>
          <cell r="C35" t="str">
            <v>Volcado de mugas a los contactos y preparación de transparencias
Preparación de la cartografía base para la realización del trabajo de campo</v>
          </cell>
          <cell r="D35">
            <v>0.08</v>
          </cell>
        </row>
        <row r="36">
          <cell r="A36" t="str">
            <v>04.04.06</v>
          </cell>
          <cell r="B36" t="str">
            <v>ha</v>
          </cell>
          <cell r="C36" t="str">
            <v>Volcado del mapa geológico sobre la cartografía de campo
Volcado del mapa geológico E. 1:25.000 sobre la transparencia de contacto con apoyo estereoscópico</v>
          </cell>
          <cell r="D36">
            <v>0.13</v>
          </cell>
        </row>
        <row r="37">
          <cell r="A37" t="str">
            <v>04.04.07</v>
          </cell>
          <cell r="B37" t="str">
            <v>ha</v>
          </cell>
          <cell r="C37" t="str">
            <v>Diseño del muestreo de campo y selección de puntos de muestreo. 
Determinación de los puntos de muestreo (calicatas) y definición de itinerarios a partir de la información de partida (contactos, geológicos y demás información relevante)</v>
          </cell>
          <cell r="D37">
            <v>0.13</v>
          </cell>
        </row>
        <row r="38">
          <cell r="A38" t="str">
            <v>04.04.08</v>
          </cell>
          <cell r="B38" t="str">
            <v>ha</v>
          </cell>
          <cell r="C38" t="str">
            <v>Recorrido previo del terreno.
Recorrido de la zona de estudio para tener una visión global del terreno y mayor conocimiento del mismo in-situ.</v>
          </cell>
          <cell r="D38">
            <v>0.27</v>
          </cell>
        </row>
        <row r="39">
          <cell r="A39" t="str">
            <v>04.04.09</v>
          </cell>
          <cell r="B39" t="str">
            <v>ha</v>
          </cell>
          <cell r="C39" t="str">
            <v xml:space="preserve">Recopilación de trazados de tuberías y líneas enterradas
Solicitud de información a las empresas de gas, luz, agua sobre la ubicación de posibles conducciones y cables enterrados para evitar accidentes en la fase de muestreo. </v>
          </cell>
          <cell r="D39">
            <v>0.13</v>
          </cell>
        </row>
        <row r="40">
          <cell r="A40" t="str">
            <v>04.04.10</v>
          </cell>
          <cell r="B40" t="str">
            <v>Calicata</v>
          </cell>
          <cell r="C40" t="str">
            <v>Realización de calicata
Realización de calicata con retroexcavadora, toma de fotografías digitales de la zona y del perfil, definición de la localización por GPS, toma de muestras, descripción perfiles y cierre de la calicata.</v>
          </cell>
          <cell r="D40">
            <v>143</v>
          </cell>
        </row>
        <row r="41">
          <cell r="A41" t="str">
            <v>04.04.11</v>
          </cell>
          <cell r="B41" t="str">
            <v>Muestra</v>
          </cell>
          <cell r="C41" t="str">
            <v>Manipulación de muestras.
Almacenamiento diario de las muestras tomadas en campo. Revisión del etiquetado y transporte de las mismas al laboratorio.</v>
          </cell>
          <cell r="D41">
            <v>1.28</v>
          </cell>
        </row>
        <row r="42">
          <cell r="A42" t="str">
            <v>04.04.12</v>
          </cell>
          <cell r="B42" t="str">
            <v>Muestra</v>
          </cell>
          <cell r="C42" t="str">
            <v>Petición de análisis para laboratorio.
Definición de los aspectos a analizar en función del tipo de suelo y solicitud de análisis al laboratorio.</v>
          </cell>
          <cell r="D42">
            <v>0.1</v>
          </cell>
        </row>
        <row r="43">
          <cell r="A43" t="str">
            <v>04.04.13</v>
          </cell>
          <cell r="B43" t="str">
            <v>Calicata</v>
          </cell>
          <cell r="C43" t="str">
            <v>Tratamiento de fotografías.
Control de calidad de todas las fotos tomadas en campo (una del terreno y otra del perfil por calicata) , se renombran las fotos, realización de un salvado en CD y envío a la SERA (Sección de Evaluación de Recursos Agrarios).</v>
          </cell>
          <cell r="D43">
            <v>1.83</v>
          </cell>
        </row>
        <row r="44">
          <cell r="A44" t="str">
            <v>04.04.14</v>
          </cell>
          <cell r="B44" t="str">
            <v>Ficha</v>
          </cell>
          <cell r="C44" t="str">
            <v>Preclasificación de fichas de campo por unidades geomorfológicas
Asignación de una  unidad geomorfológica para cada punto de prospección en función de la geología y morfología de la zona.</v>
          </cell>
          <cell r="D44">
            <v>2.9</v>
          </cell>
        </row>
        <row r="45">
          <cell r="A45" t="str">
            <v>04.04.15</v>
          </cell>
          <cell r="B45" t="str">
            <v>Memoria</v>
          </cell>
          <cell r="C45" t="str">
            <v>Redacción de memoria resumida
Redacción de un breve documento con las características de la zona de estudio y el trabajo realizado durante la campaña de campo</v>
          </cell>
          <cell r="D45">
            <v>588.16999999999996</v>
          </cell>
        </row>
        <row r="46">
          <cell r="C46" t="str">
            <v>GESTIÓN DE DATOS</v>
          </cell>
        </row>
        <row r="47">
          <cell r="A47" t="str">
            <v>04.05.01</v>
          </cell>
          <cell r="B47" t="str">
            <v>Ficha</v>
          </cell>
          <cell r="C47" t="str">
            <v>Codificación, grabación y revisión de las fichas de campo. 
Codificación de las fichas descriptivas realizadas en campo, grabación manual en el Banco de Suelos y revisión final de la información.</v>
          </cell>
          <cell r="D47">
            <v>8.1</v>
          </cell>
        </row>
        <row r="48">
          <cell r="A48" t="str">
            <v>04.05.02</v>
          </cell>
          <cell r="B48" t="str">
            <v>Muestra</v>
          </cell>
          <cell r="C48" t="str">
            <v>Carga manual y comprobación de los datos de laboratorio (antiguos).
Introducción manual de los análisis (antiguos - en papel)  al Banco de Suelos y control de calidad de los mismos.</v>
          </cell>
          <cell r="D48">
            <v>2.02</v>
          </cell>
        </row>
        <row r="49">
          <cell r="A49" t="str">
            <v>04.05.03</v>
          </cell>
          <cell r="B49" t="str">
            <v>Muestra</v>
          </cell>
          <cell r="C49" t="str">
            <v>Carga mecánica y comprobación de los datos de laboratorio (actuales)
Control de calidad (consistencia) de los resultados de los análisis disponibles en formato digital y volcado automático a la aplicación Banco de Suelos.</v>
          </cell>
          <cell r="D49">
            <v>0.2</v>
          </cell>
        </row>
        <row r="50">
          <cell r="A50" t="str">
            <v>04.05.04</v>
          </cell>
          <cell r="B50" t="str">
            <v>Ficha</v>
          </cell>
          <cell r="C50" t="str">
            <v>Escaneado fichas.
Escaneado de las fichas descriptivas disponibles en formato papel. Contienen la descripción de la zona así como la del perfil característico de la calicata.</v>
          </cell>
          <cell r="D50">
            <v>0.83</v>
          </cell>
        </row>
        <row r="51">
          <cell r="A51" t="str">
            <v>04.05.05</v>
          </cell>
          <cell r="B51" t="str">
            <v>Obsv.</v>
          </cell>
          <cell r="C51" t="str">
            <v>Localización  y aplicación protocolo red de observaciones en formato digital 
Localización de las observaciones en formato digital a partir del protocolo existente.</v>
          </cell>
          <cell r="D51">
            <v>0.5</v>
          </cell>
        </row>
        <row r="52">
          <cell r="A52" t="str">
            <v>04.05.06</v>
          </cell>
          <cell r="B52" t="str">
            <v>Obsv.</v>
          </cell>
          <cell r="C52" t="str">
            <v>Localización  y aplicación protocolo red de observaciones:  Paso de contacto a ortofoto y posterior digitalización.
Transferencia de la red de observaciones ubicadas sobre contactos a ortofoto y posterior digitalización.</v>
          </cell>
          <cell r="D52">
            <v>0.65</v>
          </cell>
        </row>
        <row r="53">
          <cell r="A53" t="str">
            <v>04.05.07</v>
          </cell>
          <cell r="B53" t="str">
            <v>Obsv.</v>
          </cell>
          <cell r="C53" t="str">
            <v xml:space="preserve">Localización  y aplicación protocolo red de observaciones: Paso de contacto a ortofoto digital.
Transferencia de la red de observaciones ubicadas sobre contactos directamente a ortofoto en formato digital. </v>
          </cell>
          <cell r="D53">
            <v>0.57999999999999996</v>
          </cell>
        </row>
        <row r="54">
          <cell r="A54" t="str">
            <v>04.05.08</v>
          </cell>
          <cell r="B54" t="str">
            <v>Obsv.</v>
          </cell>
          <cell r="C54" t="str">
            <v>Localización  y aplicación protocolo red de observaciones: Digitalización observaciones en ortofoto
Digitalización de la red de observaciones ubicada sobre ortofoto</v>
          </cell>
          <cell r="D54">
            <v>0.52</v>
          </cell>
        </row>
        <row r="55">
          <cell r="C55" t="str">
            <v>ELABORACIÓN MAPA DE SUELOS</v>
          </cell>
        </row>
        <row r="56">
          <cell r="A56" t="str">
            <v>04.06.01</v>
          </cell>
          <cell r="B56" t="str">
            <v>ha</v>
          </cell>
          <cell r="C56" t="str">
            <v>Coordinación con la Sección de Suelos del SERA (cartografías existentes)
Trabajos de coordinación con la Sección de Suelos en cuanto a unidades cartográficas y correlación con zonas colindantes ya cartografiadas o en proceso de serlo. Reuniones en las que</v>
          </cell>
          <cell r="D56">
            <v>0.26</v>
          </cell>
        </row>
        <row r="57">
          <cell r="A57" t="str">
            <v>04.06.02</v>
          </cell>
          <cell r="B57" t="str">
            <v>Contacto</v>
          </cell>
          <cell r="C57" t="str">
            <v>Tratamiento de imagen para fotointerpretación digital (Vuelo 30.000)
Imágenes, vuelo 1/30.000: selección y repixelado. Preparación de orientaciones de los modelos correspondientes a dichas imágenes.</v>
          </cell>
          <cell r="D57">
            <v>6.67</v>
          </cell>
        </row>
        <row r="58">
          <cell r="A58" t="str">
            <v>04.06.03</v>
          </cell>
          <cell r="B58" t="str">
            <v>Contacto</v>
          </cell>
          <cell r="C58" t="str">
            <v>Tratamiento de imagen para fotointerpretación digital (Vuelo 20.000)
Imágenes, vuelo 1/20.000: selección y repixelado. Preparación de orientaciones de los modelos correspondientes a dichas imágenes.</v>
          </cell>
          <cell r="D58">
            <v>23.6</v>
          </cell>
        </row>
        <row r="59">
          <cell r="A59" t="str">
            <v>04.06.04</v>
          </cell>
          <cell r="B59" t="str">
            <v>ha</v>
          </cell>
          <cell r="C59" t="str">
            <v>Fotointerpretación digital
Fotointerpretación con software de restitución digital sobre pares estereoscópicos (visión 3D). Con el apoyo con los puntos observados en el territorio, la geología del término e información limítrofe se realiza la asignación de</v>
          </cell>
          <cell r="D59">
            <v>1.9</v>
          </cell>
        </row>
        <row r="60">
          <cell r="A60" t="str">
            <v>04.06.05</v>
          </cell>
          <cell r="B60" t="str">
            <v>plot</v>
          </cell>
          <cell r="C60" t="str">
            <v>Plot para revisión en campo E. 1: 20.000 de la fotointerpretación realizada
Definición y generación de un plot a E. 1:20.000, con la ortofoto del término y los recintos definidos en la fotointerpretación para resolver in-situ las dudas del proceso de foto</v>
          </cell>
          <cell r="D60">
            <v>191</v>
          </cell>
        </row>
        <row r="61">
          <cell r="A61" t="str">
            <v>04.06.06</v>
          </cell>
          <cell r="B61" t="str">
            <v>ha</v>
          </cell>
          <cell r="C61" t="str">
            <v>Revisión en campo de las unidades de suelo definidas en la fotointerpretación
Visita a la zona de estudio para analizar in-situ las posibles dudas tenidas en el proceso de fotointerpretación</v>
          </cell>
          <cell r="D61">
            <v>0.97</v>
          </cell>
        </row>
        <row r="62">
          <cell r="A62" t="str">
            <v>04.06.07</v>
          </cell>
          <cell r="B62" t="str">
            <v>ha</v>
          </cell>
          <cell r="C62" t="str">
            <v>Recintado definitivo de las unidades cartográficas
Asignación definitiva a cada recinto de su unidad cartográfica.</v>
          </cell>
          <cell r="D62">
            <v>0.28000000000000003</v>
          </cell>
        </row>
        <row r="63">
          <cell r="A63" t="str">
            <v>04.06.08</v>
          </cell>
          <cell r="B63" t="str">
            <v>ha</v>
          </cell>
          <cell r="C63" t="str">
            <v>Casado de la información gráfica de áreas colindantes y correlación de las unidades correspondientes
Trabajo de coordinación y encaje de las unidades cartográficas del área de estudio con las de zonas limítrofes para evitar incoherencias en el mapa contin</v>
          </cell>
          <cell r="D63">
            <v>0.14000000000000001</v>
          </cell>
        </row>
        <row r="64">
          <cell r="A64" t="str">
            <v>04.06.09</v>
          </cell>
          <cell r="B64" t="str">
            <v>ha</v>
          </cell>
          <cell r="C64" t="str">
            <v>Conversión de la información 3D a 2D, chequeo y depuración. 
Conversión del fichero resultado de la fotointerpretación en formato .BIN a formato .DGN 3D y posteriormente a .DGN 2D. La información queda estructurada por niveles, se pasan la batería de cont</v>
          </cell>
          <cell r="D64">
            <v>0.1</v>
          </cell>
        </row>
        <row r="65">
          <cell r="A65" t="str">
            <v>04.06.10</v>
          </cell>
          <cell r="B65" t="str">
            <v>Ficha</v>
          </cell>
          <cell r="C65" t="str">
            <v>Clasificación de las fichas con muestras: Clasificación según Soil Taxonomy
Clasificación según la metodología USDA cada una de las observaciones a partir de la información de las fichas, análisis de laboratorio y geomorfología de la zona.</v>
          </cell>
          <cell r="D65">
            <v>16.07</v>
          </cell>
        </row>
        <row r="66">
          <cell r="A66" t="str">
            <v>04.06.11</v>
          </cell>
          <cell r="B66" t="str">
            <v>ha</v>
          </cell>
          <cell r="C66" t="str">
            <v>Elección y denominación de las unidades de suelo cartografiables
Determinación de las diferentes unidades cartográficas que van a existir en la zona de estudio a partir de la información de partida, geología de la zona, estudios adyacentes, fichas clasifi</v>
          </cell>
          <cell r="D66">
            <v>0.28000000000000003</v>
          </cell>
        </row>
        <row r="67">
          <cell r="A67" t="str">
            <v>04.06.12</v>
          </cell>
          <cell r="B67" t="str">
            <v>Sondeo</v>
          </cell>
          <cell r="C67" t="str">
            <v>Realización de sondeos
Realización de prospecciones con barrena, descripción de las mismas y localización por GPS. Se llevan a cabo en las zonas de estudio donde surgen dudas durante el proceso de fotointerpretación y/o para completar la densidad de la re</v>
          </cell>
          <cell r="D67">
            <v>56.35</v>
          </cell>
        </row>
        <row r="68">
          <cell r="A68" t="str">
            <v>04.06.13</v>
          </cell>
          <cell r="B68" t="str">
            <v>Observación</v>
          </cell>
          <cell r="C68" t="str">
            <v>Realización de observación 
Aprovechando cortes existentes en el terreno, con limpieza del frente, se realiza la descripción del perfil, se toman fotografías digitales y se localiza por GPS. Se llevan a cabo en las zonas de estudio donde surgen dudas dura</v>
          </cell>
          <cell r="D68">
            <v>25.98</v>
          </cell>
        </row>
        <row r="69">
          <cell r="C69" t="str">
            <v>DIGITALIZACIÓN ESTUDIOS EDAFOLÓGICOS PREVIOS</v>
          </cell>
        </row>
        <row r="70">
          <cell r="A70" t="str">
            <v>04.07.01</v>
          </cell>
          <cell r="B70" t="str">
            <v>ha</v>
          </cell>
          <cell r="C70" t="str">
            <v>Digitalización y depuración de los recintos de suelos.
Preparación del material para la digitalización, digitalización propiamente dicha de los recintos de suelos, control de calidad topológica y depuración de los recintos digitalizados.</v>
          </cell>
          <cell r="D70">
            <v>0.15</v>
          </cell>
        </row>
        <row r="71">
          <cell r="A71" t="str">
            <v>04.07.02</v>
          </cell>
          <cell r="B71" t="str">
            <v>ha</v>
          </cell>
          <cell r="C71" t="str">
            <v>Casado de la información gráfica de áreas colindantes y correlación de las unidades correspondientes
Trabajo de coordinación y encaje de las unidades cartográficas del áera de estudio con las de zonas limítrofes para evitar incoherencias en el mapa contin</v>
          </cell>
          <cell r="D71">
            <v>0.14000000000000001</v>
          </cell>
        </row>
        <row r="72">
          <cell r="A72" t="str">
            <v>04.07.03</v>
          </cell>
          <cell r="B72" t="str">
            <v>ha</v>
          </cell>
          <cell r="C72" t="str">
            <v>Traslado de recintos cartográficos, con sus textos, sobre ortofoto E. 1:25.000 
Proceso de volcado de los recintos cartográficos fotointerpretados sobre contactos en papel con sus textos a ortofoto E.1:25.000 de la zona de estudio.</v>
          </cell>
          <cell r="D72">
            <v>0.4</v>
          </cell>
        </row>
        <row r="73">
          <cell r="A73" t="str">
            <v>04.07.04</v>
          </cell>
          <cell r="B73" t="str">
            <v>Plot</v>
          </cell>
          <cell r="C73" t="str">
            <v>Plot por chorro de tinta en papel E. 1:25.000, de ortofoto con límites municipales del área de estudio
Definición y generación de un plot a E. 1:25.000, con la ortofoto del término y los límites municipales del área de estudio.</v>
          </cell>
          <cell r="D73">
            <v>41.6</v>
          </cell>
        </row>
        <row r="74">
          <cell r="C74" t="str">
            <v>INTEGRACIÓN EN GIS Y EDICIÓN MAPA DE SUELOS</v>
          </cell>
        </row>
        <row r="75">
          <cell r="A75" t="str">
            <v>04.08.01</v>
          </cell>
          <cell r="B75" t="str">
            <v>proceso</v>
          </cell>
          <cell r="C75" t="str">
            <v>Integración del mapa de suelos (recintos y red) en proyecto GIS
Integración del mapa de suelos realizado, pasando de DGN a formato GIS.</v>
          </cell>
          <cell r="D75">
            <v>886.5</v>
          </cell>
        </row>
        <row r="76">
          <cell r="A76" t="str">
            <v>04.08.02</v>
          </cell>
          <cell r="B76" t="str">
            <v>proceso</v>
          </cell>
          <cell r="C76" t="str">
            <v>Edición del mapa de suelo.
Maquetación del mapa: leyenda, carátula, adaptación de la cartografía de base.</v>
          </cell>
          <cell r="D76">
            <v>804</v>
          </cell>
        </row>
        <row r="77">
          <cell r="A77" t="str">
            <v>04.08.03</v>
          </cell>
          <cell r="B77" t="str">
            <v>plot</v>
          </cell>
          <cell r="C77" t="str">
            <v>Plot por chorro de tinta en papel E. 1:25.000 del mapa temático de suelos
Salida en papel del mapa temático de suelos a E. 1:25.000 con leyenda y carátula.</v>
          </cell>
          <cell r="D77">
            <v>72.8</v>
          </cell>
        </row>
        <row r="78">
          <cell r="A78" t="str">
            <v>04.08.04</v>
          </cell>
          <cell r="B78" t="str">
            <v>proceso</v>
          </cell>
          <cell r="C78" t="str">
            <v>Suplemento al plot por agrupación de municipios
Adaptación de los mapas que contengan más de un municipio.</v>
          </cell>
          <cell r="D78">
            <v>183.5</v>
          </cell>
        </row>
        <row r="79">
          <cell r="C79" t="str">
            <v>INTERPRETACIÓN DE LA INFORMACIÓN: Clases de Tierras Cultivables en Regadío</v>
          </cell>
        </row>
        <row r="80">
          <cell r="A80" t="str">
            <v>04.09.01</v>
          </cell>
          <cell r="B80" t="str">
            <v>proceso</v>
          </cell>
          <cell r="C80" t="str">
            <v>Integración de la información en proyecto GIS.
Integración en un proyecto GIS de la información requerida (mapa de pendientes, mapa de suelos y MCA) para el geoprocesamiento que genera los mapas de las Clases de Tierras Cultivables en Regadío</v>
          </cell>
          <cell r="D80">
            <v>718.92</v>
          </cell>
        </row>
        <row r="81">
          <cell r="A81" t="str">
            <v>04.09.02</v>
          </cell>
          <cell r="B81" t="str">
            <v>proceso</v>
          </cell>
          <cell r="C81" t="str">
            <v>Reclasificaciones
Reclasificación del Mapa de Suelos en función de los factores necesarios para definir las Clases y Subclases de Tierras Cultivables en Regadío</v>
          </cell>
          <cell r="D81">
            <v>1381.35</v>
          </cell>
        </row>
        <row r="82">
          <cell r="A82" t="str">
            <v>04.09.03</v>
          </cell>
          <cell r="B82" t="str">
            <v>proceso</v>
          </cell>
          <cell r="C82" t="str">
            <v>Realización del mapa: geoprocesamiento.
Realización de las matrices de cruce entre los mapas de suelos, pendientes y MCA. Agrupación de los recintos eliminando los de poca entidad. (&lt;1,5 ha). Procesos de calidad topológica</v>
          </cell>
          <cell r="D82">
            <v>1381.35</v>
          </cell>
        </row>
        <row r="83">
          <cell r="A83" t="str">
            <v>04.09.04</v>
          </cell>
          <cell r="B83" t="str">
            <v>proceso</v>
          </cell>
          <cell r="C83" t="str">
            <v>Edición del mapa de clases y subclases de tierras cultivables en regadío.
Maquetación del mapa de  clases y subclases de tierras cultivables en regadío.:  carátula, leyenda y adaptación de la cartografía de base.</v>
          </cell>
          <cell r="D83">
            <v>718.92</v>
          </cell>
        </row>
        <row r="84">
          <cell r="A84" t="str">
            <v>04.09.05</v>
          </cell>
          <cell r="B84" t="str">
            <v>proceso</v>
          </cell>
          <cell r="C84" t="str">
            <v>Edición de mapa de clases cultivables en regadío: carátula, leyenda, cartografía.
Maquetación del mapa de clases de tierras cultivables en regadío: carátula, leyenda y adaptación de la cartografía de base.</v>
          </cell>
          <cell r="D84">
            <v>387.5</v>
          </cell>
        </row>
        <row r="85">
          <cell r="A85" t="str">
            <v>04.09.06</v>
          </cell>
          <cell r="B85" t="str">
            <v>plot</v>
          </cell>
          <cell r="C85" t="str">
            <v>Plot por chorro de tinta en papel E. 1:25.000 del mapa temático de clases y subclases de tierras cultivables en regadío.
Salida en papel del mapa temático de clases y subclases de tierras cultivables en regadío a E. 1:25.000 con leyenda y carátula.</v>
          </cell>
          <cell r="D85">
            <v>72.900000000000006</v>
          </cell>
        </row>
        <row r="86">
          <cell r="A86" t="str">
            <v>04.09.07</v>
          </cell>
          <cell r="B86" t="str">
            <v>proceso</v>
          </cell>
          <cell r="C86" t="str">
            <v>Suplemento al plot por agrupación de municipios
Adaptación de los mapas que contengan más de un municipio.</v>
          </cell>
          <cell r="D86">
            <v>473.37</v>
          </cell>
        </row>
        <row r="87">
          <cell r="C87" t="str">
            <v>INTERPRETACIÓN DE LA INFORMACIÓN: Clases Agrológicas</v>
          </cell>
        </row>
        <row r="88">
          <cell r="A88" t="str">
            <v>04.10.01</v>
          </cell>
          <cell r="B88" t="str">
            <v>proceso</v>
          </cell>
          <cell r="C88" t="str">
            <v>Integración de la información en proyecto GIS.
Integración en un proyecto GIS de la información requerida (mapa de pendientes, mapa de suelos, MCA y pluviometría) para el geoprocesamiento que genera los mapas de las Clases y Subclases Agrológicas</v>
          </cell>
          <cell r="D88">
            <v>718.92</v>
          </cell>
        </row>
        <row r="89">
          <cell r="A89" t="str">
            <v>04.10.02</v>
          </cell>
          <cell r="B89" t="str">
            <v>proceso</v>
          </cell>
          <cell r="C89" t="str">
            <v>Reclasificaciones
Reclasificación del Mapa de Suelos en función de los factores necesarios para definir las Clases y Subclases Agrológicas</v>
          </cell>
          <cell r="D89">
            <v>1381.35</v>
          </cell>
        </row>
        <row r="90">
          <cell r="A90" t="str">
            <v>04.10.03</v>
          </cell>
          <cell r="B90" t="str">
            <v>proceso</v>
          </cell>
          <cell r="C90" t="str">
            <v>Realización del mapa: geoprocesamiento.
Realización de las matrices de cruce entre los mapas de suelos, pendientes y MCA. Agrupación de los recintos eliminando los de poca entidad. (&lt;1,5 ha). Realización del mapa: geoprocesamiento.</v>
          </cell>
          <cell r="D90">
            <v>1381.35</v>
          </cell>
        </row>
        <row r="91">
          <cell r="A91" t="str">
            <v>04.10.04</v>
          </cell>
          <cell r="B91" t="str">
            <v>proceso</v>
          </cell>
          <cell r="C91" t="str">
            <v>Edición del mapa de clases y subclases agrológicas
Maquetación del mapa de clases y subclases agrológicas:  carátula, leyenda y adaptación de la cartografía de base.</v>
          </cell>
          <cell r="D91">
            <v>718.92</v>
          </cell>
        </row>
        <row r="92">
          <cell r="A92" t="str">
            <v>04.10.05</v>
          </cell>
          <cell r="B92" t="str">
            <v>proceso</v>
          </cell>
          <cell r="C92" t="str">
            <v>Edición de mapa de clases agrológicas: carátula, leyenda, cartografía.
Maquetación del mapa de clases agrológicas:  carátula, leyenda y adaptación de la cartografía de base.</v>
          </cell>
          <cell r="D92">
            <v>387.5</v>
          </cell>
        </row>
        <row r="93">
          <cell r="A93" t="str">
            <v>04.10.06</v>
          </cell>
          <cell r="B93" t="str">
            <v>plot</v>
          </cell>
          <cell r="C93" t="str">
            <v>Plot por chorro de tinta en papel E. 1:25.000 del mapa temático de clases y subclases agrológicas
Salida en papel del mapa temático de clases y subclases de tierras cultivables en regadío a E. 1:25.000 con leyenda y carátula.</v>
          </cell>
          <cell r="D93">
            <v>72.900000000000006</v>
          </cell>
        </row>
        <row r="94">
          <cell r="A94" t="str">
            <v>04.10.07</v>
          </cell>
          <cell r="B94" t="str">
            <v>proceso</v>
          </cell>
          <cell r="C94" t="str">
            <v>Suplemento al plot por agrupación de municipios
Adaptación de los mapas que contengan más de un municipio.</v>
          </cell>
          <cell r="D94">
            <v>473.37</v>
          </cell>
        </row>
        <row r="95">
          <cell r="C95" t="str">
            <v>ELABORACIÓN DE MEMORIA</v>
          </cell>
        </row>
        <row r="96">
          <cell r="A96" t="str">
            <v>04.11.01</v>
          </cell>
          <cell r="B96" t="str">
            <v>Memoria</v>
          </cell>
          <cell r="C96" t="str">
            <v xml:space="preserve">Memoria de suelos: introducción
Descripción de la zona que consta de la siguiente información: localización, geología, climatología, vegetación y usos. </v>
          </cell>
          <cell r="D96">
            <v>688.75</v>
          </cell>
        </row>
        <row r="97">
          <cell r="A97" t="str">
            <v>04.11.02</v>
          </cell>
          <cell r="B97" t="str">
            <v>Unidad</v>
          </cell>
          <cell r="C97" t="str">
            <v>Memoria de suelos: descripción de unidades cartográficas de suelo.
Descripción de las unidades cartográficas para el area de estudio.</v>
          </cell>
          <cell r="D97">
            <v>68.88</v>
          </cell>
        </row>
        <row r="98">
          <cell r="A98" t="str">
            <v>04.11.03</v>
          </cell>
          <cell r="B98" t="str">
            <v>Serie</v>
          </cell>
          <cell r="C98" t="str">
            <v>Memoria de suelos: descripción de series de suelo.
Descripción de las series para el  para el area de estudio.</v>
          </cell>
          <cell r="D98">
            <v>103.32</v>
          </cell>
        </row>
        <row r="99">
          <cell r="A99" t="str">
            <v>04.11.04</v>
          </cell>
          <cell r="B99" t="str">
            <v>Anejo</v>
          </cell>
          <cell r="C99" t="str">
            <v>Memoria de suelos: anejos genéricos del mapa de suelos.
Incorporación de la terminología utilizada en la descripción de suelos y anejos que aportan información sobre el mapa de suelos</v>
          </cell>
          <cell r="D99">
            <v>83.63</v>
          </cell>
        </row>
        <row r="100">
          <cell r="A100" t="str">
            <v>04.11.05</v>
          </cell>
          <cell r="B100" t="str">
            <v>Anejo</v>
          </cell>
          <cell r="C100" t="str">
            <v>Memoria de suelos: anejos específicos. 
Anejos que aportan información sobre los mapas de clases agrológicas y regadío.</v>
          </cell>
          <cell r="D100">
            <v>447.68</v>
          </cell>
        </row>
        <row r="101">
          <cell r="A101" t="str">
            <v>04.11.06</v>
          </cell>
          <cell r="B101" t="str">
            <v>Memoria</v>
          </cell>
          <cell r="C101" t="str">
            <v>Memoria de suelos: Edición
Maquetación y encuadernación de la memoria</v>
          </cell>
          <cell r="D101">
            <v>275.8</v>
          </cell>
        </row>
        <row r="102">
          <cell r="A102" t="str">
            <v>04.11.07</v>
          </cell>
          <cell r="B102" t="str">
            <v>Memoria</v>
          </cell>
          <cell r="C102" t="str">
            <v>Memoria de suelos: segunda copia encuadernada
Impresión en color de la memoria y encuadernación.</v>
          </cell>
          <cell r="D102">
            <v>205</v>
          </cell>
        </row>
        <row r="103">
          <cell r="A103" t="str">
            <v>04.11.08</v>
          </cell>
          <cell r="B103" t="str">
            <v>CD</v>
          </cell>
          <cell r="C103" t="str">
            <v>Grabación CDs memoria
Maquetación de la carátula de los CDs e incorporación de la información</v>
          </cell>
          <cell r="D103">
            <v>12.12</v>
          </cell>
        </row>
        <row r="104">
          <cell r="A104" t="str">
            <v>04.11.09</v>
          </cell>
          <cell r="B104" t="str">
            <v>proceso</v>
          </cell>
          <cell r="C104" t="str">
            <v xml:space="preserve">Suplemento a la memoria por agrupación de municipios
Adaptación de la memoria que comprenda más de un municipio.
</v>
          </cell>
          <cell r="D104">
            <v>217.5</v>
          </cell>
        </row>
        <row r="105">
          <cell r="A105" t="str">
            <v>04.11.10</v>
          </cell>
          <cell r="B105" t="str">
            <v>plot</v>
          </cell>
          <cell r="C105" t="str">
            <v xml:space="preserve">Plot por chorro de tinta en papel E. 1:25.000 de mapas doblados para la memoria.
Salida en papel de mapa temático a E. 1:25.000 doblado para incluir en las memorias mapas de suelos e interpretaciones.
</v>
          </cell>
          <cell r="D105">
            <v>72.900000000000006</v>
          </cell>
        </row>
        <row r="106">
          <cell r="A106" t="str">
            <v>SERVICIOS RELACIONADOS CON LA GENERACIÓN  DE CARTOGRAFÍA TEMÁTICA: VALORACIÓN PASCÍCOLA</v>
          </cell>
        </row>
        <row r="107">
          <cell r="A107" t="str">
            <v>código</v>
          </cell>
          <cell r="B107" t="str">
            <v>Unidades de obra</v>
          </cell>
          <cell r="C107" t="str">
            <v>Concepto</v>
          </cell>
          <cell r="D107" t="str">
            <v xml:space="preserve">Precio
</v>
          </cell>
        </row>
        <row r="108">
          <cell r="A108" t="str">
            <v>04.12.01</v>
          </cell>
          <cell r="B108" t="str">
            <v>Municipio</v>
          </cell>
          <cell r="C108" t="str">
            <v>Preparación de la información gráfica y alfanumérica de la zona de estudio
Preparación de la información gráfica y alfanumérica de la zona de estudio</v>
          </cell>
          <cell r="D108">
            <v>38.21</v>
          </cell>
        </row>
        <row r="109">
          <cell r="A109" t="str">
            <v>04.12.02</v>
          </cell>
          <cell r="B109" t="str">
            <v>Plot</v>
          </cell>
          <cell r="C109" t="str">
            <v>Plot de cartografía base por municipio
Plot por chorro de tinta, en papel, escala variable (1:15.000 a 1:25.000) según municipio, con ortofoto, límites administrativos, casco urbano y carátula sencilla.</v>
          </cell>
          <cell r="D109">
            <v>72.709999999999994</v>
          </cell>
        </row>
        <row r="110">
          <cell r="A110" t="str">
            <v>04.12.03</v>
          </cell>
          <cell r="B110" t="str">
            <v>Análisis</v>
          </cell>
          <cell r="C110" t="str">
            <v>Análisis de información en zona sin estudiar
Recopilación y análisis de la información procedente de otras áreas cercanas y/o de otras fuentes existentes y elaboración de leyenda valorada previa (análisis en zona sin estudiar)</v>
          </cell>
          <cell r="D110">
            <v>251.9</v>
          </cell>
        </row>
        <row r="111">
          <cell r="A111" t="str">
            <v>04.12.04</v>
          </cell>
          <cell r="B111" t="str">
            <v>Análisis</v>
          </cell>
          <cell r="C111" t="str">
            <v>Análisis información
Recopilación y análisis de la información procedente de otras áreas cercanas y/o de otras fuentes existentes y elaboración de leyenda valorada previa (análisis en zona semi-estudiada)</v>
          </cell>
          <cell r="D111">
            <v>169.2</v>
          </cell>
        </row>
        <row r="112">
          <cell r="A112" t="str">
            <v>04.12.05</v>
          </cell>
          <cell r="B112" t="str">
            <v>Hectárea</v>
          </cell>
          <cell r="C112" t="str">
            <v>Fotointerpretación y digitalización previa de recintos
Fotointerpretación de la información obtenida, revisando los límites de los recintos de la cartografía base y realizando la creación, modificación y/o eliminación de recintos.</v>
          </cell>
          <cell r="D112">
            <v>0.06</v>
          </cell>
        </row>
        <row r="113">
          <cell r="A113" t="str">
            <v>04.12.06</v>
          </cell>
          <cell r="B113" t="str">
            <v>Hectárea</v>
          </cell>
          <cell r="C113" t="str">
            <v>Comprobación recintado previo y realización de inventarios (zona agrícola)
Realización de muestreos florísticos y/o de inventarios de flora en zona agrícola para la verificación de la fotointerpretación realizada. Identificación de las comunidades de vege</v>
          </cell>
          <cell r="D113">
            <v>7.0000000000000007E-2</v>
          </cell>
        </row>
        <row r="114">
          <cell r="A114" t="str">
            <v>04.12.07</v>
          </cell>
          <cell r="B114" t="str">
            <v>Hectárea</v>
          </cell>
          <cell r="C114" t="str">
            <v>Comprobación recintado previo y realización de inventarios (zona forestal)
Realización de muestreos florísticos y/o de inventarios de flora en zona forestal para la verificación de la fotointerpretación realizada. Identificación de las comunidades de vege</v>
          </cell>
          <cell r="D114">
            <v>0.09</v>
          </cell>
        </row>
        <row r="115">
          <cell r="A115" t="str">
            <v>04.12.08</v>
          </cell>
          <cell r="B115" t="str">
            <v>Unidad</v>
          </cell>
          <cell r="C115" t="str">
            <v>Determinación de especies herborizadas (en zona sin estudiar)
Etiquetado, prensado y almacenamiento de la flora recogida en muestreos e inventarios realizados en zona sin estudiar. Determinación de las especies recogidas.</v>
          </cell>
          <cell r="D115">
            <v>302</v>
          </cell>
        </row>
        <row r="116">
          <cell r="A116" t="str">
            <v>04.12.09</v>
          </cell>
          <cell r="B116" t="str">
            <v>Unidad</v>
          </cell>
          <cell r="C116" t="str">
            <v>Determinación de especies herborizadas  (en zona semi-estudiada)
Etiquetado, prensado y almacenamiento de la flora recogida en muestreos e inventarios realizados en zona sin estudiar. Determinación de las especies recogidas.</v>
          </cell>
          <cell r="D116">
            <v>145.01</v>
          </cell>
        </row>
        <row r="117">
          <cell r="A117" t="str">
            <v>04.12.10</v>
          </cell>
          <cell r="B117" t="str">
            <v>Hectárea</v>
          </cell>
          <cell r="C117" t="str">
            <v>Delimitación definitiva de recintos (zona agrícola)
Revisión de la delimitación  de recintos en zona agrícola. Realización de las últimas modificaciones para obtener la cartografía de recintos definitiva.</v>
          </cell>
          <cell r="D117">
            <v>0.03</v>
          </cell>
        </row>
        <row r="118">
          <cell r="A118" t="str">
            <v>04.12.11</v>
          </cell>
          <cell r="B118" t="str">
            <v>Hectárea</v>
          </cell>
          <cell r="C118" t="str">
            <v>Delimitación definitiva de recintos (zona forestal)
Revisión de la delimitación  de recintos en zona forestal. Realización de las últimas modificaciones para obtener la cartografía de recintos definitiva.</v>
          </cell>
          <cell r="D118">
            <v>0.06</v>
          </cell>
        </row>
        <row r="119">
          <cell r="A119" t="str">
            <v>04.12.12</v>
          </cell>
          <cell r="B119" t="str">
            <v>Hectárea</v>
          </cell>
          <cell r="C119" t="str">
            <v>Recopilación de información sobre infraestructuras y digitalización
Recopilación de toda la información sobre infraestructuras: revisión, análisis y digitalización de las mismas.</v>
          </cell>
          <cell r="D119">
            <v>0.02</v>
          </cell>
        </row>
        <row r="120">
          <cell r="A120" t="str">
            <v>04.12.13</v>
          </cell>
          <cell r="B120" t="str">
            <v>Hectárea</v>
          </cell>
          <cell r="C120" t="str">
            <v xml:space="preserve">Revisión cartografía de zona ya estudiada (zona agrícola)
Revisión de la cartografía de una zona agrícola ya estudiada: unificación de leyenda y de criterios de creación de cartografía. Modificación de gráfico y/o alfanumérico. </v>
          </cell>
          <cell r="D120">
            <v>0.03</v>
          </cell>
        </row>
        <row r="121">
          <cell r="A121" t="str">
            <v>04.12.14</v>
          </cell>
          <cell r="B121" t="str">
            <v>Hectárea</v>
          </cell>
          <cell r="C121" t="str">
            <v>Volcado de datos sobre soporte informático
Incorporación de la información alfanumérica vinculada a los de los recintos a la base de datos de la Aplicación de Valoración Pascícola. Realización de cálculos definitivos, estableciendo la leyenda con el valor</v>
          </cell>
          <cell r="D121">
            <v>0.05</v>
          </cell>
        </row>
        <row r="122">
          <cell r="A122" t="str">
            <v>04.12.15</v>
          </cell>
          <cell r="B122" t="str">
            <v>Hectárea</v>
          </cell>
          <cell r="C122" t="str">
            <v>Procesado información gráfica
Procesado información gráfica: revisión, depuración, ajuste infraestructuras, correcciones y comprobación de coherencia de datos (se establece una superficie mínima de procesado de 32.000 ha)</v>
          </cell>
          <cell r="D122">
            <v>0.04</v>
          </cell>
        </row>
        <row r="123">
          <cell r="A123" t="str">
            <v>04.12.16</v>
          </cell>
          <cell r="B123" t="str">
            <v>Ficha</v>
          </cell>
          <cell r="C123" t="str">
            <v>Elaboración de contenido de páginas WEB
Elaboración de contenido de páginas WEB para el Catálogo de Pastos: descripción del medio físico y de los sistemas de explotación ganadera, así como de las comunidades y subcomunidades pascícolas.</v>
          </cell>
          <cell r="D123">
            <v>50.3</v>
          </cell>
        </row>
        <row r="124">
          <cell r="A124" t="str">
            <v>04.12.17</v>
          </cell>
          <cell r="B124" t="str">
            <v>Unidad</v>
          </cell>
          <cell r="C124" t="str">
            <v>Trabajos de coordinación de valoración pascícola
Trabajos destinados a la coordinación entre el cliente y el experto en valoración pascícola</v>
          </cell>
          <cell r="D124">
            <v>144.91999999999999</v>
          </cell>
        </row>
        <row r="125">
          <cell r="A125" t="str">
            <v>04.12.18</v>
          </cell>
          <cell r="B125" t="str">
            <v>Unidad</v>
          </cell>
          <cell r="C125" t="str">
            <v>Material específico
Material necesario para la realización del trabajo de campo y conservación de especies vegetales a determinar</v>
          </cell>
          <cell r="D125">
            <v>115.93</v>
          </cell>
        </row>
        <row r="126">
          <cell r="A126" t="str">
            <v>04.12.19</v>
          </cell>
          <cell r="B126" t="str">
            <v>Mapa</v>
          </cell>
          <cell r="C126" t="str">
            <v xml:space="preserve">Generación del Mapa de Valoración Pascícola 
Generación del Mapa de Valoración Pascícola (primer grupo de municipios; tamaño A-0, escala 1:25.000): creación del mapa temático, carátula y leyenda. Adecuación de la cartografía topográfica al mapa temático. </v>
          </cell>
          <cell r="D126">
            <v>1218</v>
          </cell>
        </row>
        <row r="127">
          <cell r="A127" t="str">
            <v>04.12.20</v>
          </cell>
          <cell r="B127" t="str">
            <v>Mapa</v>
          </cell>
          <cell r="C127" t="str">
            <v xml:space="preserve">Segunda versión del Mapa de Valoración Pascícola 
Segunda versión del Mapa de Valoración Pascícola (segundo grupo de municipios; tamaño A-0, escala 1:25.000): similar carátula, con diferentes datos de superficies. Adecuación de la cartografía topográfica </v>
          </cell>
          <cell r="D127">
            <v>228.4</v>
          </cell>
        </row>
        <row r="128">
          <cell r="A128" t="str">
            <v>04.12.21</v>
          </cell>
          <cell r="B128" t="str">
            <v>Plot</v>
          </cell>
          <cell r="C128" t="str">
            <v>Plot de prueba del mapa 25.000 de Valoración Pascícola
Plot por chorro de tinta, en papel, 1:25.000, del temático de Valoración Pascícola, con leyenda y carátula, para revisión de la información y comprobación de errores (calidad normal)</v>
          </cell>
          <cell r="D128">
            <v>72.900000000000006</v>
          </cell>
        </row>
        <row r="129">
          <cell r="A129" t="str">
            <v>04.12.22</v>
          </cell>
          <cell r="B129" t="str">
            <v>Unidad</v>
          </cell>
          <cell r="C129" t="str">
            <v>Revisión y correcciones cartografía
Revisión de la cartografía ya tematizada. Correcciones.</v>
          </cell>
          <cell r="D129">
            <v>338.14</v>
          </cell>
        </row>
        <row r="130">
          <cell r="A130" t="str">
            <v>04.12.23</v>
          </cell>
          <cell r="B130" t="str">
            <v>Plot</v>
          </cell>
          <cell r="C130" t="str">
            <v>Plot de entrega del mapa 25.000 de Valoración Pascícola
Plot por chorro de tinta, en papel, 1:25.000, del temático de Valoración Pascícola, con leyenda y carátula, para entrega (calidad óptima)</v>
          </cell>
          <cell r="D130">
            <v>72.900000000000006</v>
          </cell>
        </row>
        <row r="131">
          <cell r="A131" t="str">
            <v>SERVICIOS RELACIONADOS CON LA GENERACIÓN  DE CARTOGRAFÍA TEMÁTICA: SERIES DE VEGETACIÓN</v>
          </cell>
        </row>
        <row r="132">
          <cell r="A132" t="str">
            <v>código</v>
          </cell>
          <cell r="B132" t="str">
            <v>Unidades de obra</v>
          </cell>
          <cell r="C132" t="str">
            <v>Concepto</v>
          </cell>
          <cell r="D132" t="str">
            <v xml:space="preserve">Precio
</v>
          </cell>
        </row>
        <row r="133">
          <cell r="A133" t="str">
            <v>04.13.01</v>
          </cell>
          <cell r="B133" t="str">
            <v>Salidas</v>
          </cell>
          <cell r="C133" t="str">
            <v>Salidas al campo
Salidas al campo para revisión de la información y resolución de dudas</v>
          </cell>
          <cell r="D133">
            <v>258</v>
          </cell>
        </row>
        <row r="134">
          <cell r="A134" t="str">
            <v>04.13.02</v>
          </cell>
          <cell r="B134" t="str">
            <v>Hectárea</v>
          </cell>
          <cell r="C134" t="str">
            <v>Realización de la cartografía
Fotointerpretación y digitalización directamente en pantalla sobre ortofoto, de las unidades reconocidas, dando lugar a un gráfico previo sin afinar. A cada unidad cartográfica se le asigna un número correlativo dentro del mu</v>
          </cell>
          <cell r="D134">
            <v>0.09</v>
          </cell>
        </row>
        <row r="135">
          <cell r="A135" t="str">
            <v>04.13.03</v>
          </cell>
          <cell r="B135" t="str">
            <v>Unidad</v>
          </cell>
          <cell r="C135" t="str">
            <v>Revisión bibliográfica de la comarca
Búsqueda de información relativa a la Comarca Agraria, asimilación y aplicación a la cartografía a realizar</v>
          </cell>
          <cell r="D135">
            <v>1096.3900000000001</v>
          </cell>
        </row>
        <row r="136">
          <cell r="A136" t="str">
            <v>04.13.04</v>
          </cell>
          <cell r="B136" t="str">
            <v>Unidad</v>
          </cell>
          <cell r="C136" t="str">
            <v>Trabajos de coordinación en series de vegetación
Trabajos destinados a la coordinación entre el cliente y el experto en valoración pascícola</v>
          </cell>
          <cell r="D136">
            <v>580.75</v>
          </cell>
        </row>
        <row r="137">
          <cell r="A137" t="str">
            <v>04.13.05</v>
          </cell>
          <cell r="B137" t="str">
            <v>Hectárea</v>
          </cell>
          <cell r="C137" t="str">
            <v xml:space="preserve">Procesado principal de información gráfica
Depuración de los recintos generados a partir de la digitalización grosera previa, ajustándolos a la cartografía disponible. Detección de errores de digitalización y/o ajuste y corrección. Elaboración la leyenda </v>
          </cell>
          <cell r="D137">
            <v>0.03</v>
          </cell>
        </row>
        <row r="138">
          <cell r="A138" t="str">
            <v>04.13.06</v>
          </cell>
          <cell r="B138" t="str">
            <v>Hectárea</v>
          </cell>
          <cell r="C138" t="str">
            <v>Correlates y carga gráfica y alfanumérica
Codificación de las unidades cartográficas en la base de datos de la Aplicación específica de Series de Vegetación. Introducción mediante números correlativos los sectores cartografiados y adicción de atributos de</v>
          </cell>
          <cell r="D138">
            <v>0.03</v>
          </cell>
        </row>
        <row r="139">
          <cell r="A139" t="str">
            <v>04.13.07</v>
          </cell>
          <cell r="B139" t="str">
            <v>Proceso</v>
          </cell>
          <cell r="C139" t="str">
            <v>Extracción de superficies.
Extracción de superficies, comprobación y prorrateo con las superficies oficiales de municipios y facerías. Generación de listados. Carga de datos en la Base de Datos de la Aplicación.</v>
          </cell>
          <cell r="D139">
            <v>49.06</v>
          </cell>
        </row>
        <row r="140">
          <cell r="A140" t="str">
            <v>04.13.08</v>
          </cell>
          <cell r="B140" t="str">
            <v>Hectárea</v>
          </cell>
          <cell r="C140" t="str">
            <v>Carga de la información en ARCMAP
Trasformación del formato DGN a shape, con revisiones y adecuación de la información a las características de la Aplicación</v>
          </cell>
          <cell r="D140">
            <v>0.05</v>
          </cell>
        </row>
        <row r="141">
          <cell r="A141" t="str">
            <v>04.13.09</v>
          </cell>
          <cell r="B141" t="str">
            <v>Mapa</v>
          </cell>
          <cell r="C141" t="str">
            <v>Generación del Mapa de Series de Vegetación 1:100.000 por comarca.
Tematización directa de los recintos de Series de Vegetación 1:25.000 de la Comarca Agraria, sin eliminación ni simplificación de los mismos. Adecuación de la cartografía topográfica al ma</v>
          </cell>
          <cell r="D141">
            <v>453.2</v>
          </cell>
        </row>
        <row r="142">
          <cell r="A142" t="str">
            <v>04.13.10</v>
          </cell>
          <cell r="B142" t="str">
            <v>Plot</v>
          </cell>
          <cell r="C142" t="str">
            <v>Plot de prueba del mapa 100.000 de Series de Vegetación
Plot por chorro de tinta, en papel, 1:100.000, del temático de la Comarca con leyenda y carátula, para revisión de la información y comprobación de errores (calidad normal)</v>
          </cell>
          <cell r="D142">
            <v>72.75</v>
          </cell>
        </row>
        <row r="143">
          <cell r="A143" t="str">
            <v>04.13.11</v>
          </cell>
          <cell r="B143" t="str">
            <v>Plot</v>
          </cell>
          <cell r="C143" t="str">
            <v>Plots de entrega del mapa 100.000 de Series de Vegetación
Plot por chorro de tinta, en papel, 1:100.000, del temático de la Comarca con leyenda y carátula para entrega (calidad optima)</v>
          </cell>
          <cell r="D143">
            <v>72.75</v>
          </cell>
        </row>
        <row r="144">
          <cell r="A144" t="str">
            <v>04.13.12</v>
          </cell>
          <cell r="B144" t="str">
            <v>Ud</v>
          </cell>
          <cell r="C144" t="str">
            <v>Memoria del mapa 100.000 por comarca 
Memoria explicativa del Mapa de Series de Vegetación 1:100.000 por comarca en formato compatible con la publicación de fichas en la Web.</v>
          </cell>
          <cell r="D144">
            <v>2696.3</v>
          </cell>
        </row>
        <row r="145">
          <cell r="A145" t="str">
            <v>SERVICIOS RELACIONADOS CON AL IMPLANTACIÓN DEL SIG DEL REGADÍO EN NAVARRA</v>
          </cell>
        </row>
        <row r="146">
          <cell r="A146" t="str">
            <v>código</v>
          </cell>
          <cell r="B146" t="str">
            <v>Unidades de obra</v>
          </cell>
          <cell r="C146" t="str">
            <v>Concepto</v>
          </cell>
          <cell r="D146" t="str">
            <v xml:space="preserve">Precio
</v>
          </cell>
        </row>
        <row r="147">
          <cell r="A147" t="str">
            <v>04.14.01</v>
          </cell>
          <cell r="B147" t="str">
            <v>Hectárea</v>
          </cell>
          <cell r="C147" t="str">
            <v>Recopilación de información
Acopio de información de diferentes fuentes. Análisis del estado de la información.</v>
          </cell>
          <cell r="D147">
            <v>1.07</v>
          </cell>
        </row>
        <row r="148">
          <cell r="A148" t="str">
            <v>04.14.02</v>
          </cell>
          <cell r="B148" t="str">
            <v>Hectárea</v>
          </cell>
          <cell r="C148" t="str">
            <v>Visita a campo
Salidas al campo para toma de contacto con la zona de estudio y para realizar solicitud de información a los CCRR.</v>
          </cell>
          <cell r="D148">
            <v>1.1499999999999999</v>
          </cell>
        </row>
        <row r="149">
          <cell r="A149" t="str">
            <v>04.14.03</v>
          </cell>
          <cell r="B149" t="str">
            <v>Hectárea</v>
          </cell>
          <cell r="C149" t="str">
            <v>Incorporación datos a GdB: mecanización de datos gráficos
Escaneado y georreferenciación de cartografía (planos). Digitalización de la información geográfica disponible en formato analógico. Cambio de formato o de modelo de datos la información disponible</v>
          </cell>
          <cell r="D149">
            <v>3.05</v>
          </cell>
        </row>
        <row r="150">
          <cell r="A150" t="str">
            <v>04.14.04</v>
          </cell>
          <cell r="B150" t="str">
            <v>Hectárea</v>
          </cell>
          <cell r="C150" t="str">
            <v>Incorporación datos a GdB: Carga de datos alfanuméricos
Mecanización de la información alfanumérica disponible en formato analógico. Cambio de formato o de modelo de datos la información disponible en formato digital. Incorporación a la GdB atendiendo a l</v>
          </cell>
          <cell r="D150">
            <v>1.45</v>
          </cell>
        </row>
        <row r="151">
          <cell r="A151" t="str">
            <v>04.14.05</v>
          </cell>
          <cell r="B151" t="str">
            <v>Hectárea</v>
          </cell>
          <cell r="C151" t="str">
            <v>Contraste en campo
Revisión de la información en campo. Contraste de la información con los CCRR y/o guardas de campo.</v>
          </cell>
          <cell r="D151">
            <v>1.83</v>
          </cell>
        </row>
        <row r="152">
          <cell r="A152" t="str">
            <v>04.14.06</v>
          </cell>
          <cell r="B152" t="str">
            <v>Hectárea</v>
          </cell>
          <cell r="C152" t="str">
            <v>Correcciones GdB
Corrección de errores o inconsistencias tras la segunda visita a campo. Presentación final de los resultados.</v>
          </cell>
          <cell r="D152">
            <v>1.1100000000000001</v>
          </cell>
        </row>
      </sheetData>
      <sheetData sheetId="6" refreshError="1">
        <row r="5">
          <cell r="A5" t="str">
            <v>05.01</v>
          </cell>
          <cell r="B5" t="str">
            <v>Documento</v>
          </cell>
          <cell r="C5" t="str">
            <v>IRPF MANUAL. 
Grabación de declaración de impuesto de la renta de las personas físicas relizada manualmente.</v>
          </cell>
          <cell r="D5">
            <v>4.79</v>
          </cell>
        </row>
        <row r="6">
          <cell r="A6" t="str">
            <v>05.02</v>
          </cell>
          <cell r="B6" t="str">
            <v>Documento</v>
          </cell>
          <cell r="C6" t="str">
            <v>IRPF PROGRAMA AYUDA
Grabación de declaración de impuesto de la renta de las personas físicas realizada con el programa de ayuda.</v>
          </cell>
          <cell r="D6">
            <v>4.49</v>
          </cell>
        </row>
        <row r="7">
          <cell r="A7" t="str">
            <v>05.03</v>
          </cell>
          <cell r="B7" t="str">
            <v>Documento</v>
          </cell>
          <cell r="C7" t="str">
            <v>PATRIMONIO
Grabación de declaración de impuesto sobre el patrimonio de las personas físicas.</v>
          </cell>
          <cell r="D7">
            <v>5.95</v>
          </cell>
        </row>
        <row r="8">
          <cell r="A8" t="str">
            <v>05.04</v>
          </cell>
          <cell r="B8" t="str">
            <v>Documento</v>
          </cell>
          <cell r="C8" t="str">
            <v>SOCIEDADES
Grabación de declaración de impuesto de sociedades .</v>
          </cell>
          <cell r="D8">
            <v>10.17</v>
          </cell>
        </row>
        <row r="9">
          <cell r="A9" t="str">
            <v>05.05</v>
          </cell>
          <cell r="B9" t="str">
            <v>Documento</v>
          </cell>
          <cell r="C9" t="str">
            <v>IVA ANUAL
Grabación de declaración del IVA ANUAL.</v>
          </cell>
          <cell r="D9">
            <v>0.87</v>
          </cell>
        </row>
        <row r="10">
          <cell r="A10" t="str">
            <v>05.06</v>
          </cell>
          <cell r="B10" t="str">
            <v>Documento</v>
          </cell>
          <cell r="C10" t="str">
            <v>IVA TRIMESTRAL
Grabación de declaración del IVA TRIMESTRAL.</v>
          </cell>
          <cell r="D10">
            <v>0.67</v>
          </cell>
        </row>
        <row r="11">
          <cell r="A11" t="str">
            <v>05.07</v>
          </cell>
          <cell r="B11" t="str">
            <v>Documento</v>
          </cell>
          <cell r="C11" t="str">
            <v>IVA MENSUAL
Grabación de declaración del IVA MENSUAL.</v>
          </cell>
          <cell r="D11">
            <v>1.25</v>
          </cell>
        </row>
        <row r="12">
          <cell r="A12" t="str">
            <v>05.08</v>
          </cell>
          <cell r="B12" t="str">
            <v>Registro</v>
          </cell>
          <cell r="C12" t="str">
            <v>I.V.A. INTRACOMUNITARIO
Grabación de declaraciones relativas a I.V.A. INTRACOMUNITARIO</v>
          </cell>
          <cell r="D12">
            <v>0.3</v>
          </cell>
        </row>
        <row r="13">
          <cell r="A13" t="str">
            <v>05.09</v>
          </cell>
          <cell r="B13" t="str">
            <v>Documento</v>
          </cell>
          <cell r="C13" t="str">
            <v>CENSO DE IVA
Grabación de declaraciones relativas al CENSO DE IVA</v>
          </cell>
          <cell r="D13">
            <v>1.01</v>
          </cell>
        </row>
        <row r="14">
          <cell r="A14" t="str">
            <v>05.10</v>
          </cell>
          <cell r="B14" t="str">
            <v>Documento</v>
          </cell>
          <cell r="C14" t="str">
            <v>IMPUESTO CIRCULACIÓN
Grabación de declaración del IMPUESTO DE CIRCULACIÓN</v>
          </cell>
          <cell r="D14">
            <v>1.58</v>
          </cell>
        </row>
        <row r="15">
          <cell r="A15" t="str">
            <v>05.11</v>
          </cell>
          <cell r="B15" t="str">
            <v>Documento</v>
          </cell>
          <cell r="C15" t="str">
            <v>IRPF LIBROS OBLIGATORIOS
Grabación datos de libros obligatorios del IRPF</v>
          </cell>
          <cell r="D15">
            <v>1.32</v>
          </cell>
        </row>
        <row r="16">
          <cell r="A16" t="str">
            <v>05.12</v>
          </cell>
          <cell r="B16" t="str">
            <v>Documento</v>
          </cell>
          <cell r="C16" t="str">
            <v>CARTAS DE PAGO
Grabación de cartas de pago</v>
          </cell>
          <cell r="D16">
            <v>0.56000000000000005</v>
          </cell>
        </row>
        <row r="17">
          <cell r="A17" t="str">
            <v>05.13</v>
          </cell>
          <cell r="B17" t="str">
            <v>Documento</v>
          </cell>
          <cell r="C17" t="str">
            <v>FRACCIONAMIENTOS IRPF
Grabación de documentos de fraccionamiento de pago del IRPF</v>
          </cell>
          <cell r="D17">
            <v>0.82</v>
          </cell>
        </row>
        <row r="18">
          <cell r="A18" t="str">
            <v>05.14</v>
          </cell>
          <cell r="B18" t="str">
            <v>Documento</v>
          </cell>
          <cell r="C18" t="str">
            <v>TRANSMISIÓN DE VEHÍCULOS USADOS
Grabación de declaraciones de transmisión de vehículos usados.</v>
          </cell>
          <cell r="D18">
            <v>2.78</v>
          </cell>
        </row>
        <row r="19">
          <cell r="A19" t="str">
            <v>05.15</v>
          </cell>
          <cell r="B19" t="str">
            <v>Documento</v>
          </cell>
          <cell r="C19" t="str">
            <v>ACTOS JURIDICOS DOCUMENTADOS
Grabación de declaraciones relativas a ACTOS JURIDICOS DOCUMENTADOS</v>
          </cell>
          <cell r="D19">
            <v>1.88</v>
          </cell>
        </row>
        <row r="20">
          <cell r="A20" t="str">
            <v>05.16</v>
          </cell>
          <cell r="B20" t="str">
            <v>Registro</v>
          </cell>
          <cell r="C20" t="str">
            <v>RETENCIONES (F-10)
Grabación de declaraciones relativas a RETENCIONES (F-10)</v>
          </cell>
          <cell r="D20">
            <v>0.35</v>
          </cell>
        </row>
        <row r="21">
          <cell r="A21" t="str">
            <v>05.17</v>
          </cell>
          <cell r="B21" t="str">
            <v>Registro</v>
          </cell>
          <cell r="C21" t="str">
            <v>RET. A CTA. REND. CAPITAL MOBILIARIO
Grabación de declaraciones relativas a RET. A CTA. REND. CAPITAL MOBILIARIO</v>
          </cell>
          <cell r="D21">
            <v>0.55000000000000004</v>
          </cell>
        </row>
        <row r="22">
          <cell r="A22" t="str">
            <v>05.18</v>
          </cell>
          <cell r="B22" t="str">
            <v>Registro</v>
          </cell>
          <cell r="C22" t="str">
            <v>INGRESOS Y PAGOS D.F. 265
Grabación de declaraciones relativas a INGRESOS Y PAGOS D.F. 265</v>
          </cell>
          <cell r="D22">
            <v>0.28000000000000003</v>
          </cell>
        </row>
        <row r="23">
          <cell r="A23" t="str">
            <v>05.19</v>
          </cell>
          <cell r="B23" t="str">
            <v>Registro</v>
          </cell>
          <cell r="C23" t="str">
            <v>PLANES FONDOS DE PENSIONES
Grabación de declaraciones relativas a PLANES FONDOS DE PENSIONES</v>
          </cell>
          <cell r="D23">
            <v>0.48</v>
          </cell>
        </row>
        <row r="24">
          <cell r="A24" t="str">
            <v>05.20</v>
          </cell>
          <cell r="B24" t="str">
            <v>Registro</v>
          </cell>
          <cell r="C24" t="str">
            <v>ARRENDAMIENTOS INMUEBLES URBANOS
Grabación de declaraciones relativas a ARRENDAMIENTOS INMUEBLES URBANOS</v>
          </cell>
          <cell r="D24">
            <v>0.31</v>
          </cell>
        </row>
        <row r="25">
          <cell r="A25" t="str">
            <v>05.21</v>
          </cell>
          <cell r="B25" t="str">
            <v>Registro</v>
          </cell>
          <cell r="C25" t="str">
            <v>PRIMAS DE SEGUROS
Grabación de declaraciones relativas a PRIMAS DE SEGUROS</v>
          </cell>
          <cell r="D25">
            <v>0.53</v>
          </cell>
        </row>
        <row r="26">
          <cell r="A26" t="str">
            <v>05.22</v>
          </cell>
          <cell r="B26" t="str">
            <v>Registro</v>
          </cell>
          <cell r="C26" t="str">
            <v>NO RESIDENTES
Grabación de declaraciones relativas a NO RESIDENTES</v>
          </cell>
          <cell r="D26">
            <v>0.51</v>
          </cell>
        </row>
        <row r="27">
          <cell r="A27" t="str">
            <v>05.23</v>
          </cell>
          <cell r="B27" t="str">
            <v>Registro</v>
          </cell>
          <cell r="C27" t="str">
            <v>DONACIONES
Grabación de declaraciones relativas a DONACIONES</v>
          </cell>
          <cell r="D27">
            <v>0.47</v>
          </cell>
        </row>
      </sheetData>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20"/>
  <sheetViews>
    <sheetView tabSelected="1" zoomScale="80" zoomScaleNormal="80" workbookViewId="0">
      <selection activeCell="O2" sqref="O2"/>
    </sheetView>
  </sheetViews>
  <sheetFormatPr baseColWidth="10" defaultRowHeight="12.75"/>
  <cols>
    <col min="1" max="1" width="38" style="2" customWidth="1"/>
    <col min="2" max="2" width="11.42578125" style="2"/>
    <col min="3" max="3" width="19" style="2" customWidth="1"/>
    <col min="4" max="4" width="18.28515625" style="2" customWidth="1"/>
    <col min="5" max="9" width="11.42578125" style="2"/>
    <col min="10" max="10" width="12.28515625" style="2" bestFit="1" customWidth="1"/>
    <col min="11" max="11" width="11.42578125" style="2"/>
    <col min="12" max="12" width="28.85546875" style="2" customWidth="1"/>
    <col min="13" max="13" width="11.7109375" style="2" customWidth="1"/>
    <col min="14" max="14" width="7.28515625" style="2" customWidth="1"/>
    <col min="15" max="15" width="8.42578125" style="2" customWidth="1"/>
    <col min="16" max="250" width="11.42578125" style="2"/>
    <col min="251" max="251" width="38" style="2" customWidth="1"/>
    <col min="252" max="252" width="11.42578125" style="2"/>
    <col min="253" max="253" width="19" style="2" customWidth="1"/>
    <col min="254" max="254" width="16.5703125" style="2" customWidth="1"/>
    <col min="255" max="267" width="11.42578125" style="2"/>
    <col min="268" max="268" width="28.85546875" style="2" customWidth="1"/>
    <col min="269" max="269" width="14.140625" style="2" customWidth="1"/>
    <col min="270" max="506" width="11.42578125" style="2"/>
    <col min="507" max="507" width="38" style="2" customWidth="1"/>
    <col min="508" max="508" width="11.42578125" style="2"/>
    <col min="509" max="509" width="19" style="2" customWidth="1"/>
    <col min="510" max="510" width="16.5703125" style="2" customWidth="1"/>
    <col min="511" max="523" width="11.42578125" style="2"/>
    <col min="524" max="524" width="28.85546875" style="2" customWidth="1"/>
    <col min="525" max="525" width="14.140625" style="2" customWidth="1"/>
    <col min="526" max="762" width="11.42578125" style="2"/>
    <col min="763" max="763" width="38" style="2" customWidth="1"/>
    <col min="764" max="764" width="11.42578125" style="2"/>
    <col min="765" max="765" width="19" style="2" customWidth="1"/>
    <col min="766" max="766" width="16.5703125" style="2" customWidth="1"/>
    <col min="767" max="779" width="11.42578125" style="2"/>
    <col min="780" max="780" width="28.85546875" style="2" customWidth="1"/>
    <col min="781" max="781" width="14.140625" style="2" customWidth="1"/>
    <col min="782" max="1018" width="11.42578125" style="2"/>
    <col min="1019" max="1019" width="38" style="2" customWidth="1"/>
    <col min="1020" max="1020" width="11.42578125" style="2"/>
    <col min="1021" max="1021" width="19" style="2" customWidth="1"/>
    <col min="1022" max="1022" width="16.5703125" style="2" customWidth="1"/>
    <col min="1023" max="1035" width="11.42578125" style="2"/>
    <col min="1036" max="1036" width="28.85546875" style="2" customWidth="1"/>
    <col min="1037" max="1037" width="14.140625" style="2" customWidth="1"/>
    <col min="1038" max="1274" width="11.42578125" style="2"/>
    <col min="1275" max="1275" width="38" style="2" customWidth="1"/>
    <col min="1276" max="1276" width="11.42578125" style="2"/>
    <col min="1277" max="1277" width="19" style="2" customWidth="1"/>
    <col min="1278" max="1278" width="16.5703125" style="2" customWidth="1"/>
    <col min="1279" max="1291" width="11.42578125" style="2"/>
    <col min="1292" max="1292" width="28.85546875" style="2" customWidth="1"/>
    <col min="1293" max="1293" width="14.140625" style="2" customWidth="1"/>
    <col min="1294" max="1530" width="11.42578125" style="2"/>
    <col min="1531" max="1531" width="38" style="2" customWidth="1"/>
    <col min="1532" max="1532" width="11.42578125" style="2"/>
    <col min="1533" max="1533" width="19" style="2" customWidth="1"/>
    <col min="1534" max="1534" width="16.5703125" style="2" customWidth="1"/>
    <col min="1535" max="1547" width="11.42578125" style="2"/>
    <col min="1548" max="1548" width="28.85546875" style="2" customWidth="1"/>
    <col min="1549" max="1549" width="14.140625" style="2" customWidth="1"/>
    <col min="1550" max="1786" width="11.42578125" style="2"/>
    <col min="1787" max="1787" width="38" style="2" customWidth="1"/>
    <col min="1788" max="1788" width="11.42578125" style="2"/>
    <col min="1789" max="1789" width="19" style="2" customWidth="1"/>
    <col min="1790" max="1790" width="16.5703125" style="2" customWidth="1"/>
    <col min="1791" max="1803" width="11.42578125" style="2"/>
    <col min="1804" max="1804" width="28.85546875" style="2" customWidth="1"/>
    <col min="1805" max="1805" width="14.140625" style="2" customWidth="1"/>
    <col min="1806" max="2042" width="11.42578125" style="2"/>
    <col min="2043" max="2043" width="38" style="2" customWidth="1"/>
    <col min="2044" max="2044" width="11.42578125" style="2"/>
    <col min="2045" max="2045" width="19" style="2" customWidth="1"/>
    <col min="2046" max="2046" width="16.5703125" style="2" customWidth="1"/>
    <col min="2047" max="2059" width="11.42578125" style="2"/>
    <col min="2060" max="2060" width="28.85546875" style="2" customWidth="1"/>
    <col min="2061" max="2061" width="14.140625" style="2" customWidth="1"/>
    <col min="2062" max="2298" width="11.42578125" style="2"/>
    <col min="2299" max="2299" width="38" style="2" customWidth="1"/>
    <col min="2300" max="2300" width="11.42578125" style="2"/>
    <col min="2301" max="2301" width="19" style="2" customWidth="1"/>
    <col min="2302" max="2302" width="16.5703125" style="2" customWidth="1"/>
    <col min="2303" max="2315" width="11.42578125" style="2"/>
    <col min="2316" max="2316" width="28.85546875" style="2" customWidth="1"/>
    <col min="2317" max="2317" width="14.140625" style="2" customWidth="1"/>
    <col min="2318" max="2554" width="11.42578125" style="2"/>
    <col min="2555" max="2555" width="38" style="2" customWidth="1"/>
    <col min="2556" max="2556" width="11.42578125" style="2"/>
    <col min="2557" max="2557" width="19" style="2" customWidth="1"/>
    <col min="2558" max="2558" width="16.5703125" style="2" customWidth="1"/>
    <col min="2559" max="2571" width="11.42578125" style="2"/>
    <col min="2572" max="2572" width="28.85546875" style="2" customWidth="1"/>
    <col min="2573" max="2573" width="14.140625" style="2" customWidth="1"/>
    <col min="2574" max="2810" width="11.42578125" style="2"/>
    <col min="2811" max="2811" width="38" style="2" customWidth="1"/>
    <col min="2812" max="2812" width="11.42578125" style="2"/>
    <col min="2813" max="2813" width="19" style="2" customWidth="1"/>
    <col min="2814" max="2814" width="16.5703125" style="2" customWidth="1"/>
    <col min="2815" max="2827" width="11.42578125" style="2"/>
    <col min="2828" max="2828" width="28.85546875" style="2" customWidth="1"/>
    <col min="2829" max="2829" width="14.140625" style="2" customWidth="1"/>
    <col min="2830" max="3066" width="11.42578125" style="2"/>
    <col min="3067" max="3067" width="38" style="2" customWidth="1"/>
    <col min="3068" max="3068" width="11.42578125" style="2"/>
    <col min="3069" max="3069" width="19" style="2" customWidth="1"/>
    <col min="3070" max="3070" width="16.5703125" style="2" customWidth="1"/>
    <col min="3071" max="3083" width="11.42578125" style="2"/>
    <col min="3084" max="3084" width="28.85546875" style="2" customWidth="1"/>
    <col min="3085" max="3085" width="14.140625" style="2" customWidth="1"/>
    <col min="3086" max="3322" width="11.42578125" style="2"/>
    <col min="3323" max="3323" width="38" style="2" customWidth="1"/>
    <col min="3324" max="3324" width="11.42578125" style="2"/>
    <col min="3325" max="3325" width="19" style="2" customWidth="1"/>
    <col min="3326" max="3326" width="16.5703125" style="2" customWidth="1"/>
    <col min="3327" max="3339" width="11.42578125" style="2"/>
    <col min="3340" max="3340" width="28.85546875" style="2" customWidth="1"/>
    <col min="3341" max="3341" width="14.140625" style="2" customWidth="1"/>
    <col min="3342" max="3578" width="11.42578125" style="2"/>
    <col min="3579" max="3579" width="38" style="2" customWidth="1"/>
    <col min="3580" max="3580" width="11.42578125" style="2"/>
    <col min="3581" max="3581" width="19" style="2" customWidth="1"/>
    <col min="3582" max="3582" width="16.5703125" style="2" customWidth="1"/>
    <col min="3583" max="3595" width="11.42578125" style="2"/>
    <col min="3596" max="3596" width="28.85546875" style="2" customWidth="1"/>
    <col min="3597" max="3597" width="14.140625" style="2" customWidth="1"/>
    <col min="3598" max="3834" width="11.42578125" style="2"/>
    <col min="3835" max="3835" width="38" style="2" customWidth="1"/>
    <col min="3836" max="3836" width="11.42578125" style="2"/>
    <col min="3837" max="3837" width="19" style="2" customWidth="1"/>
    <col min="3838" max="3838" width="16.5703125" style="2" customWidth="1"/>
    <col min="3839" max="3851" width="11.42578125" style="2"/>
    <col min="3852" max="3852" width="28.85546875" style="2" customWidth="1"/>
    <col min="3853" max="3853" width="14.140625" style="2" customWidth="1"/>
    <col min="3854" max="4090" width="11.42578125" style="2"/>
    <col min="4091" max="4091" width="38" style="2" customWidth="1"/>
    <col min="4092" max="4092" width="11.42578125" style="2"/>
    <col min="4093" max="4093" width="19" style="2" customWidth="1"/>
    <col min="4094" max="4094" width="16.5703125" style="2" customWidth="1"/>
    <col min="4095" max="4107" width="11.42578125" style="2"/>
    <col min="4108" max="4108" width="28.85546875" style="2" customWidth="1"/>
    <col min="4109" max="4109" width="14.140625" style="2" customWidth="1"/>
    <col min="4110" max="4346" width="11.42578125" style="2"/>
    <col min="4347" max="4347" width="38" style="2" customWidth="1"/>
    <col min="4348" max="4348" width="11.42578125" style="2"/>
    <col min="4349" max="4349" width="19" style="2" customWidth="1"/>
    <col min="4350" max="4350" width="16.5703125" style="2" customWidth="1"/>
    <col min="4351" max="4363" width="11.42578125" style="2"/>
    <col min="4364" max="4364" width="28.85546875" style="2" customWidth="1"/>
    <col min="4365" max="4365" width="14.140625" style="2" customWidth="1"/>
    <col min="4366" max="4602" width="11.42578125" style="2"/>
    <col min="4603" max="4603" width="38" style="2" customWidth="1"/>
    <col min="4604" max="4604" width="11.42578125" style="2"/>
    <col min="4605" max="4605" width="19" style="2" customWidth="1"/>
    <col min="4606" max="4606" width="16.5703125" style="2" customWidth="1"/>
    <col min="4607" max="4619" width="11.42578125" style="2"/>
    <col min="4620" max="4620" width="28.85546875" style="2" customWidth="1"/>
    <col min="4621" max="4621" width="14.140625" style="2" customWidth="1"/>
    <col min="4622" max="4858" width="11.42578125" style="2"/>
    <col min="4859" max="4859" width="38" style="2" customWidth="1"/>
    <col min="4860" max="4860" width="11.42578125" style="2"/>
    <col min="4861" max="4861" width="19" style="2" customWidth="1"/>
    <col min="4862" max="4862" width="16.5703125" style="2" customWidth="1"/>
    <col min="4863" max="4875" width="11.42578125" style="2"/>
    <col min="4876" max="4876" width="28.85546875" style="2" customWidth="1"/>
    <col min="4877" max="4877" width="14.140625" style="2" customWidth="1"/>
    <col min="4878" max="5114" width="11.42578125" style="2"/>
    <col min="5115" max="5115" width="38" style="2" customWidth="1"/>
    <col min="5116" max="5116" width="11.42578125" style="2"/>
    <col min="5117" max="5117" width="19" style="2" customWidth="1"/>
    <col min="5118" max="5118" width="16.5703125" style="2" customWidth="1"/>
    <col min="5119" max="5131" width="11.42578125" style="2"/>
    <col min="5132" max="5132" width="28.85546875" style="2" customWidth="1"/>
    <col min="5133" max="5133" width="14.140625" style="2" customWidth="1"/>
    <col min="5134" max="5370" width="11.42578125" style="2"/>
    <col min="5371" max="5371" width="38" style="2" customWidth="1"/>
    <col min="5372" max="5372" width="11.42578125" style="2"/>
    <col min="5373" max="5373" width="19" style="2" customWidth="1"/>
    <col min="5374" max="5374" width="16.5703125" style="2" customWidth="1"/>
    <col min="5375" max="5387" width="11.42578125" style="2"/>
    <col min="5388" max="5388" width="28.85546875" style="2" customWidth="1"/>
    <col min="5389" max="5389" width="14.140625" style="2" customWidth="1"/>
    <col min="5390" max="5626" width="11.42578125" style="2"/>
    <col min="5627" max="5627" width="38" style="2" customWidth="1"/>
    <col min="5628" max="5628" width="11.42578125" style="2"/>
    <col min="5629" max="5629" width="19" style="2" customWidth="1"/>
    <col min="5630" max="5630" width="16.5703125" style="2" customWidth="1"/>
    <col min="5631" max="5643" width="11.42578125" style="2"/>
    <col min="5644" max="5644" width="28.85546875" style="2" customWidth="1"/>
    <col min="5645" max="5645" width="14.140625" style="2" customWidth="1"/>
    <col min="5646" max="5882" width="11.42578125" style="2"/>
    <col min="5883" max="5883" width="38" style="2" customWidth="1"/>
    <col min="5884" max="5884" width="11.42578125" style="2"/>
    <col min="5885" max="5885" width="19" style="2" customWidth="1"/>
    <col min="5886" max="5886" width="16.5703125" style="2" customWidth="1"/>
    <col min="5887" max="5899" width="11.42578125" style="2"/>
    <col min="5900" max="5900" width="28.85546875" style="2" customWidth="1"/>
    <col min="5901" max="5901" width="14.140625" style="2" customWidth="1"/>
    <col min="5902" max="6138" width="11.42578125" style="2"/>
    <col min="6139" max="6139" width="38" style="2" customWidth="1"/>
    <col min="6140" max="6140" width="11.42578125" style="2"/>
    <col min="6141" max="6141" width="19" style="2" customWidth="1"/>
    <col min="6142" max="6142" width="16.5703125" style="2" customWidth="1"/>
    <col min="6143" max="6155" width="11.42578125" style="2"/>
    <col min="6156" max="6156" width="28.85546875" style="2" customWidth="1"/>
    <col min="6157" max="6157" width="14.140625" style="2" customWidth="1"/>
    <col min="6158" max="6394" width="11.42578125" style="2"/>
    <col min="6395" max="6395" width="38" style="2" customWidth="1"/>
    <col min="6396" max="6396" width="11.42578125" style="2"/>
    <col min="6397" max="6397" width="19" style="2" customWidth="1"/>
    <col min="6398" max="6398" width="16.5703125" style="2" customWidth="1"/>
    <col min="6399" max="6411" width="11.42578125" style="2"/>
    <col min="6412" max="6412" width="28.85546875" style="2" customWidth="1"/>
    <col min="6413" max="6413" width="14.140625" style="2" customWidth="1"/>
    <col min="6414" max="6650" width="11.42578125" style="2"/>
    <col min="6651" max="6651" width="38" style="2" customWidth="1"/>
    <col min="6652" max="6652" width="11.42578125" style="2"/>
    <col min="6653" max="6653" width="19" style="2" customWidth="1"/>
    <col min="6654" max="6654" width="16.5703125" style="2" customWidth="1"/>
    <col min="6655" max="6667" width="11.42578125" style="2"/>
    <col min="6668" max="6668" width="28.85546875" style="2" customWidth="1"/>
    <col min="6669" max="6669" width="14.140625" style="2" customWidth="1"/>
    <col min="6670" max="6906" width="11.42578125" style="2"/>
    <col min="6907" max="6907" width="38" style="2" customWidth="1"/>
    <col min="6908" max="6908" width="11.42578125" style="2"/>
    <col min="6909" max="6909" width="19" style="2" customWidth="1"/>
    <col min="6910" max="6910" width="16.5703125" style="2" customWidth="1"/>
    <col min="6911" max="6923" width="11.42578125" style="2"/>
    <col min="6924" max="6924" width="28.85546875" style="2" customWidth="1"/>
    <col min="6925" max="6925" width="14.140625" style="2" customWidth="1"/>
    <col min="6926" max="7162" width="11.42578125" style="2"/>
    <col min="7163" max="7163" width="38" style="2" customWidth="1"/>
    <col min="7164" max="7164" width="11.42578125" style="2"/>
    <col min="7165" max="7165" width="19" style="2" customWidth="1"/>
    <col min="7166" max="7166" width="16.5703125" style="2" customWidth="1"/>
    <col min="7167" max="7179" width="11.42578125" style="2"/>
    <col min="7180" max="7180" width="28.85546875" style="2" customWidth="1"/>
    <col min="7181" max="7181" width="14.140625" style="2" customWidth="1"/>
    <col min="7182" max="7418" width="11.42578125" style="2"/>
    <col min="7419" max="7419" width="38" style="2" customWidth="1"/>
    <col min="7420" max="7420" width="11.42578125" style="2"/>
    <col min="7421" max="7421" width="19" style="2" customWidth="1"/>
    <col min="7422" max="7422" width="16.5703125" style="2" customWidth="1"/>
    <col min="7423" max="7435" width="11.42578125" style="2"/>
    <col min="7436" max="7436" width="28.85546875" style="2" customWidth="1"/>
    <col min="7437" max="7437" width="14.140625" style="2" customWidth="1"/>
    <col min="7438" max="7674" width="11.42578125" style="2"/>
    <col min="7675" max="7675" width="38" style="2" customWidth="1"/>
    <col min="7676" max="7676" width="11.42578125" style="2"/>
    <col min="7677" max="7677" width="19" style="2" customWidth="1"/>
    <col min="7678" max="7678" width="16.5703125" style="2" customWidth="1"/>
    <col min="7679" max="7691" width="11.42578125" style="2"/>
    <col min="7692" max="7692" width="28.85546875" style="2" customWidth="1"/>
    <col min="7693" max="7693" width="14.140625" style="2" customWidth="1"/>
    <col min="7694" max="7930" width="11.42578125" style="2"/>
    <col min="7931" max="7931" width="38" style="2" customWidth="1"/>
    <col min="7932" max="7932" width="11.42578125" style="2"/>
    <col min="7933" max="7933" width="19" style="2" customWidth="1"/>
    <col min="7934" max="7934" width="16.5703125" style="2" customWidth="1"/>
    <col min="7935" max="7947" width="11.42578125" style="2"/>
    <col min="7948" max="7948" width="28.85546875" style="2" customWidth="1"/>
    <col min="7949" max="7949" width="14.140625" style="2" customWidth="1"/>
    <col min="7950" max="8186" width="11.42578125" style="2"/>
    <col min="8187" max="8187" width="38" style="2" customWidth="1"/>
    <col min="8188" max="8188" width="11.42578125" style="2"/>
    <col min="8189" max="8189" width="19" style="2" customWidth="1"/>
    <col min="8190" max="8190" width="16.5703125" style="2" customWidth="1"/>
    <col min="8191" max="8203" width="11.42578125" style="2"/>
    <col min="8204" max="8204" width="28.85546875" style="2" customWidth="1"/>
    <col min="8205" max="8205" width="14.140625" style="2" customWidth="1"/>
    <col min="8206" max="8442" width="11.42578125" style="2"/>
    <col min="8443" max="8443" width="38" style="2" customWidth="1"/>
    <col min="8444" max="8444" width="11.42578125" style="2"/>
    <col min="8445" max="8445" width="19" style="2" customWidth="1"/>
    <col min="8446" max="8446" width="16.5703125" style="2" customWidth="1"/>
    <col min="8447" max="8459" width="11.42578125" style="2"/>
    <col min="8460" max="8460" width="28.85546875" style="2" customWidth="1"/>
    <col min="8461" max="8461" width="14.140625" style="2" customWidth="1"/>
    <col min="8462" max="8698" width="11.42578125" style="2"/>
    <col min="8699" max="8699" width="38" style="2" customWidth="1"/>
    <col min="8700" max="8700" width="11.42578125" style="2"/>
    <col min="8701" max="8701" width="19" style="2" customWidth="1"/>
    <col min="8702" max="8702" width="16.5703125" style="2" customWidth="1"/>
    <col min="8703" max="8715" width="11.42578125" style="2"/>
    <col min="8716" max="8716" width="28.85546875" style="2" customWidth="1"/>
    <col min="8717" max="8717" width="14.140625" style="2" customWidth="1"/>
    <col min="8718" max="8954" width="11.42578125" style="2"/>
    <col min="8955" max="8955" width="38" style="2" customWidth="1"/>
    <col min="8956" max="8956" width="11.42578125" style="2"/>
    <col min="8957" max="8957" width="19" style="2" customWidth="1"/>
    <col min="8958" max="8958" width="16.5703125" style="2" customWidth="1"/>
    <col min="8959" max="8971" width="11.42578125" style="2"/>
    <col min="8972" max="8972" width="28.85546875" style="2" customWidth="1"/>
    <col min="8973" max="8973" width="14.140625" style="2" customWidth="1"/>
    <col min="8974" max="9210" width="11.42578125" style="2"/>
    <col min="9211" max="9211" width="38" style="2" customWidth="1"/>
    <col min="9212" max="9212" width="11.42578125" style="2"/>
    <col min="9213" max="9213" width="19" style="2" customWidth="1"/>
    <col min="9214" max="9214" width="16.5703125" style="2" customWidth="1"/>
    <col min="9215" max="9227" width="11.42578125" style="2"/>
    <col min="9228" max="9228" width="28.85546875" style="2" customWidth="1"/>
    <col min="9229" max="9229" width="14.140625" style="2" customWidth="1"/>
    <col min="9230" max="9466" width="11.42578125" style="2"/>
    <col min="9467" max="9467" width="38" style="2" customWidth="1"/>
    <col min="9468" max="9468" width="11.42578125" style="2"/>
    <col min="9469" max="9469" width="19" style="2" customWidth="1"/>
    <col min="9470" max="9470" width="16.5703125" style="2" customWidth="1"/>
    <col min="9471" max="9483" width="11.42578125" style="2"/>
    <col min="9484" max="9484" width="28.85546875" style="2" customWidth="1"/>
    <col min="9485" max="9485" width="14.140625" style="2" customWidth="1"/>
    <col min="9486" max="9722" width="11.42578125" style="2"/>
    <col min="9723" max="9723" width="38" style="2" customWidth="1"/>
    <col min="9724" max="9724" width="11.42578125" style="2"/>
    <col min="9725" max="9725" width="19" style="2" customWidth="1"/>
    <col min="9726" max="9726" width="16.5703125" style="2" customWidth="1"/>
    <col min="9727" max="9739" width="11.42578125" style="2"/>
    <col min="9740" max="9740" width="28.85546875" style="2" customWidth="1"/>
    <col min="9741" max="9741" width="14.140625" style="2" customWidth="1"/>
    <col min="9742" max="9978" width="11.42578125" style="2"/>
    <col min="9979" max="9979" width="38" style="2" customWidth="1"/>
    <col min="9980" max="9980" width="11.42578125" style="2"/>
    <col min="9981" max="9981" width="19" style="2" customWidth="1"/>
    <col min="9982" max="9982" width="16.5703125" style="2" customWidth="1"/>
    <col min="9983" max="9995" width="11.42578125" style="2"/>
    <col min="9996" max="9996" width="28.85546875" style="2" customWidth="1"/>
    <col min="9997" max="9997" width="14.140625" style="2" customWidth="1"/>
    <col min="9998" max="10234" width="11.42578125" style="2"/>
    <col min="10235" max="10235" width="38" style="2" customWidth="1"/>
    <col min="10236" max="10236" width="11.42578125" style="2"/>
    <col min="10237" max="10237" width="19" style="2" customWidth="1"/>
    <col min="10238" max="10238" width="16.5703125" style="2" customWidth="1"/>
    <col min="10239" max="10251" width="11.42578125" style="2"/>
    <col min="10252" max="10252" width="28.85546875" style="2" customWidth="1"/>
    <col min="10253" max="10253" width="14.140625" style="2" customWidth="1"/>
    <col min="10254" max="10490" width="11.42578125" style="2"/>
    <col min="10491" max="10491" width="38" style="2" customWidth="1"/>
    <col min="10492" max="10492" width="11.42578125" style="2"/>
    <col min="10493" max="10493" width="19" style="2" customWidth="1"/>
    <col min="10494" max="10494" width="16.5703125" style="2" customWidth="1"/>
    <col min="10495" max="10507" width="11.42578125" style="2"/>
    <col min="10508" max="10508" width="28.85546875" style="2" customWidth="1"/>
    <col min="10509" max="10509" width="14.140625" style="2" customWidth="1"/>
    <col min="10510" max="10746" width="11.42578125" style="2"/>
    <col min="10747" max="10747" width="38" style="2" customWidth="1"/>
    <col min="10748" max="10748" width="11.42578125" style="2"/>
    <col min="10749" max="10749" width="19" style="2" customWidth="1"/>
    <col min="10750" max="10750" width="16.5703125" style="2" customWidth="1"/>
    <col min="10751" max="10763" width="11.42578125" style="2"/>
    <col min="10764" max="10764" width="28.85546875" style="2" customWidth="1"/>
    <col min="10765" max="10765" width="14.140625" style="2" customWidth="1"/>
    <col min="10766" max="11002" width="11.42578125" style="2"/>
    <col min="11003" max="11003" width="38" style="2" customWidth="1"/>
    <col min="11004" max="11004" width="11.42578125" style="2"/>
    <col min="11005" max="11005" width="19" style="2" customWidth="1"/>
    <col min="11006" max="11006" width="16.5703125" style="2" customWidth="1"/>
    <col min="11007" max="11019" width="11.42578125" style="2"/>
    <col min="11020" max="11020" width="28.85546875" style="2" customWidth="1"/>
    <col min="11021" max="11021" width="14.140625" style="2" customWidth="1"/>
    <col min="11022" max="11258" width="11.42578125" style="2"/>
    <col min="11259" max="11259" width="38" style="2" customWidth="1"/>
    <col min="11260" max="11260" width="11.42578125" style="2"/>
    <col min="11261" max="11261" width="19" style="2" customWidth="1"/>
    <col min="11262" max="11262" width="16.5703125" style="2" customWidth="1"/>
    <col min="11263" max="11275" width="11.42578125" style="2"/>
    <col min="11276" max="11276" width="28.85546875" style="2" customWidth="1"/>
    <col min="11277" max="11277" width="14.140625" style="2" customWidth="1"/>
    <col min="11278" max="11514" width="11.42578125" style="2"/>
    <col min="11515" max="11515" width="38" style="2" customWidth="1"/>
    <col min="11516" max="11516" width="11.42578125" style="2"/>
    <col min="11517" max="11517" width="19" style="2" customWidth="1"/>
    <col min="11518" max="11518" width="16.5703125" style="2" customWidth="1"/>
    <col min="11519" max="11531" width="11.42578125" style="2"/>
    <col min="11532" max="11532" width="28.85546875" style="2" customWidth="1"/>
    <col min="11533" max="11533" width="14.140625" style="2" customWidth="1"/>
    <col min="11534" max="11770" width="11.42578125" style="2"/>
    <col min="11771" max="11771" width="38" style="2" customWidth="1"/>
    <col min="11772" max="11772" width="11.42578125" style="2"/>
    <col min="11773" max="11773" width="19" style="2" customWidth="1"/>
    <col min="11774" max="11774" width="16.5703125" style="2" customWidth="1"/>
    <col min="11775" max="11787" width="11.42578125" style="2"/>
    <col min="11788" max="11788" width="28.85546875" style="2" customWidth="1"/>
    <col min="11789" max="11789" width="14.140625" style="2" customWidth="1"/>
    <col min="11790" max="12026" width="11.42578125" style="2"/>
    <col min="12027" max="12027" width="38" style="2" customWidth="1"/>
    <col min="12028" max="12028" width="11.42578125" style="2"/>
    <col min="12029" max="12029" width="19" style="2" customWidth="1"/>
    <col min="12030" max="12030" width="16.5703125" style="2" customWidth="1"/>
    <col min="12031" max="12043" width="11.42578125" style="2"/>
    <col min="12044" max="12044" width="28.85546875" style="2" customWidth="1"/>
    <col min="12045" max="12045" width="14.140625" style="2" customWidth="1"/>
    <col min="12046" max="12282" width="11.42578125" style="2"/>
    <col min="12283" max="12283" width="38" style="2" customWidth="1"/>
    <col min="12284" max="12284" width="11.42578125" style="2"/>
    <col min="12285" max="12285" width="19" style="2" customWidth="1"/>
    <col min="12286" max="12286" width="16.5703125" style="2" customWidth="1"/>
    <col min="12287" max="12299" width="11.42578125" style="2"/>
    <col min="12300" max="12300" width="28.85546875" style="2" customWidth="1"/>
    <col min="12301" max="12301" width="14.140625" style="2" customWidth="1"/>
    <col min="12302" max="12538" width="11.42578125" style="2"/>
    <col min="12539" max="12539" width="38" style="2" customWidth="1"/>
    <col min="12540" max="12540" width="11.42578125" style="2"/>
    <col min="12541" max="12541" width="19" style="2" customWidth="1"/>
    <col min="12542" max="12542" width="16.5703125" style="2" customWidth="1"/>
    <col min="12543" max="12555" width="11.42578125" style="2"/>
    <col min="12556" max="12556" width="28.85546875" style="2" customWidth="1"/>
    <col min="12557" max="12557" width="14.140625" style="2" customWidth="1"/>
    <col min="12558" max="12794" width="11.42578125" style="2"/>
    <col min="12795" max="12795" width="38" style="2" customWidth="1"/>
    <col min="12796" max="12796" width="11.42578125" style="2"/>
    <col min="12797" max="12797" width="19" style="2" customWidth="1"/>
    <col min="12798" max="12798" width="16.5703125" style="2" customWidth="1"/>
    <col min="12799" max="12811" width="11.42578125" style="2"/>
    <col min="12812" max="12812" width="28.85546875" style="2" customWidth="1"/>
    <col min="12813" max="12813" width="14.140625" style="2" customWidth="1"/>
    <col min="12814" max="13050" width="11.42578125" style="2"/>
    <col min="13051" max="13051" width="38" style="2" customWidth="1"/>
    <col min="13052" max="13052" width="11.42578125" style="2"/>
    <col min="13053" max="13053" width="19" style="2" customWidth="1"/>
    <col min="13054" max="13054" width="16.5703125" style="2" customWidth="1"/>
    <col min="13055" max="13067" width="11.42578125" style="2"/>
    <col min="13068" max="13068" width="28.85546875" style="2" customWidth="1"/>
    <col min="13069" max="13069" width="14.140625" style="2" customWidth="1"/>
    <col min="13070" max="13306" width="11.42578125" style="2"/>
    <col min="13307" max="13307" width="38" style="2" customWidth="1"/>
    <col min="13308" max="13308" width="11.42578125" style="2"/>
    <col min="13309" max="13309" width="19" style="2" customWidth="1"/>
    <col min="13310" max="13310" width="16.5703125" style="2" customWidth="1"/>
    <col min="13311" max="13323" width="11.42578125" style="2"/>
    <col min="13324" max="13324" width="28.85546875" style="2" customWidth="1"/>
    <col min="13325" max="13325" width="14.140625" style="2" customWidth="1"/>
    <col min="13326" max="13562" width="11.42578125" style="2"/>
    <col min="13563" max="13563" width="38" style="2" customWidth="1"/>
    <col min="13564" max="13564" width="11.42578125" style="2"/>
    <col min="13565" max="13565" width="19" style="2" customWidth="1"/>
    <col min="13566" max="13566" width="16.5703125" style="2" customWidth="1"/>
    <col min="13567" max="13579" width="11.42578125" style="2"/>
    <col min="13580" max="13580" width="28.85546875" style="2" customWidth="1"/>
    <col min="13581" max="13581" width="14.140625" style="2" customWidth="1"/>
    <col min="13582" max="13818" width="11.42578125" style="2"/>
    <col min="13819" max="13819" width="38" style="2" customWidth="1"/>
    <col min="13820" max="13820" width="11.42578125" style="2"/>
    <col min="13821" max="13821" width="19" style="2" customWidth="1"/>
    <col min="13822" max="13822" width="16.5703125" style="2" customWidth="1"/>
    <col min="13823" max="13835" width="11.42578125" style="2"/>
    <col min="13836" max="13836" width="28.85546875" style="2" customWidth="1"/>
    <col min="13837" max="13837" width="14.140625" style="2" customWidth="1"/>
    <col min="13838" max="14074" width="11.42578125" style="2"/>
    <col min="14075" max="14075" width="38" style="2" customWidth="1"/>
    <col min="14076" max="14076" width="11.42578125" style="2"/>
    <col min="14077" max="14077" width="19" style="2" customWidth="1"/>
    <col min="14078" max="14078" width="16.5703125" style="2" customWidth="1"/>
    <col min="14079" max="14091" width="11.42578125" style="2"/>
    <col min="14092" max="14092" width="28.85546875" style="2" customWidth="1"/>
    <col min="14093" max="14093" width="14.140625" style="2" customWidth="1"/>
    <col min="14094" max="14330" width="11.42578125" style="2"/>
    <col min="14331" max="14331" width="38" style="2" customWidth="1"/>
    <col min="14332" max="14332" width="11.42578125" style="2"/>
    <col min="14333" max="14333" width="19" style="2" customWidth="1"/>
    <col min="14334" max="14334" width="16.5703125" style="2" customWidth="1"/>
    <col min="14335" max="14347" width="11.42578125" style="2"/>
    <col min="14348" max="14348" width="28.85546875" style="2" customWidth="1"/>
    <col min="14349" max="14349" width="14.140625" style="2" customWidth="1"/>
    <col min="14350" max="14586" width="11.42578125" style="2"/>
    <col min="14587" max="14587" width="38" style="2" customWidth="1"/>
    <col min="14588" max="14588" width="11.42578125" style="2"/>
    <col min="14589" max="14589" width="19" style="2" customWidth="1"/>
    <col min="14590" max="14590" width="16.5703125" style="2" customWidth="1"/>
    <col min="14591" max="14603" width="11.42578125" style="2"/>
    <col min="14604" max="14604" width="28.85546875" style="2" customWidth="1"/>
    <col min="14605" max="14605" width="14.140625" style="2" customWidth="1"/>
    <col min="14606" max="14842" width="11.42578125" style="2"/>
    <col min="14843" max="14843" width="38" style="2" customWidth="1"/>
    <col min="14844" max="14844" width="11.42578125" style="2"/>
    <col min="14845" max="14845" width="19" style="2" customWidth="1"/>
    <col min="14846" max="14846" width="16.5703125" style="2" customWidth="1"/>
    <col min="14847" max="14859" width="11.42578125" style="2"/>
    <col min="14860" max="14860" width="28.85546875" style="2" customWidth="1"/>
    <col min="14861" max="14861" width="14.140625" style="2" customWidth="1"/>
    <col min="14862" max="15098" width="11.42578125" style="2"/>
    <col min="15099" max="15099" width="38" style="2" customWidth="1"/>
    <col min="15100" max="15100" width="11.42578125" style="2"/>
    <col min="15101" max="15101" width="19" style="2" customWidth="1"/>
    <col min="15102" max="15102" width="16.5703125" style="2" customWidth="1"/>
    <col min="15103" max="15115" width="11.42578125" style="2"/>
    <col min="15116" max="15116" width="28.85546875" style="2" customWidth="1"/>
    <col min="15117" max="15117" width="14.140625" style="2" customWidth="1"/>
    <col min="15118" max="15354" width="11.42578125" style="2"/>
    <col min="15355" max="15355" width="38" style="2" customWidth="1"/>
    <col min="15356" max="15356" width="11.42578125" style="2"/>
    <col min="15357" max="15357" width="19" style="2" customWidth="1"/>
    <col min="15358" max="15358" width="16.5703125" style="2" customWidth="1"/>
    <col min="15359" max="15371" width="11.42578125" style="2"/>
    <col min="15372" max="15372" width="28.85546875" style="2" customWidth="1"/>
    <col min="15373" max="15373" width="14.140625" style="2" customWidth="1"/>
    <col min="15374" max="15610" width="11.42578125" style="2"/>
    <col min="15611" max="15611" width="38" style="2" customWidth="1"/>
    <col min="15612" max="15612" width="11.42578125" style="2"/>
    <col min="15613" max="15613" width="19" style="2" customWidth="1"/>
    <col min="15614" max="15614" width="16.5703125" style="2" customWidth="1"/>
    <col min="15615" max="15627" width="11.42578125" style="2"/>
    <col min="15628" max="15628" width="28.85546875" style="2" customWidth="1"/>
    <col min="15629" max="15629" width="14.140625" style="2" customWidth="1"/>
    <col min="15630" max="15866" width="11.42578125" style="2"/>
    <col min="15867" max="15867" width="38" style="2" customWidth="1"/>
    <col min="15868" max="15868" width="11.42578125" style="2"/>
    <col min="15869" max="15869" width="19" style="2" customWidth="1"/>
    <col min="15870" max="15870" width="16.5703125" style="2" customWidth="1"/>
    <col min="15871" max="15883" width="11.42578125" style="2"/>
    <col min="15884" max="15884" width="28.85546875" style="2" customWidth="1"/>
    <col min="15885" max="15885" width="14.140625" style="2" customWidth="1"/>
    <col min="15886" max="16122" width="11.42578125" style="2"/>
    <col min="16123" max="16123" width="38" style="2" customWidth="1"/>
    <col min="16124" max="16124" width="11.42578125" style="2"/>
    <col min="16125" max="16125" width="19" style="2" customWidth="1"/>
    <col min="16126" max="16126" width="16.5703125" style="2" customWidth="1"/>
    <col min="16127" max="16139" width="11.42578125" style="2"/>
    <col min="16140" max="16140" width="28.85546875" style="2" customWidth="1"/>
    <col min="16141" max="16141" width="14.140625" style="2" customWidth="1"/>
    <col min="16142" max="16384" width="11.42578125" style="2"/>
  </cols>
  <sheetData>
    <row r="1" spans="1:15" ht="16.5">
      <c r="A1" s="76" t="s">
        <v>64</v>
      </c>
      <c r="B1" s="53"/>
      <c r="C1" s="53"/>
      <c r="D1" s="53"/>
      <c r="E1" s="53"/>
      <c r="F1" s="53"/>
      <c r="G1" s="53"/>
      <c r="H1" s="53"/>
      <c r="I1" s="53"/>
      <c r="J1" s="54"/>
      <c r="L1" s="20" t="s">
        <v>42</v>
      </c>
      <c r="M1" s="88" t="s">
        <v>86</v>
      </c>
      <c r="N1" s="88"/>
      <c r="O1" s="72">
        <v>5</v>
      </c>
    </row>
    <row r="2" spans="1:15" ht="15">
      <c r="A2" s="76" t="s">
        <v>65</v>
      </c>
      <c r="B2" s="11"/>
      <c r="C2" s="11"/>
      <c r="D2" s="11"/>
      <c r="E2" s="11"/>
      <c r="F2" s="11"/>
      <c r="G2" s="11"/>
      <c r="H2" s="11"/>
      <c r="I2" s="11"/>
      <c r="J2" s="55"/>
      <c r="L2" s="22" t="s">
        <v>2</v>
      </c>
      <c r="M2" s="86">
        <f ca="1">OFFSET(D12,0,$O$1)</f>
        <v>1.0518299316767483</v>
      </c>
      <c r="N2" s="21" t="s">
        <v>27</v>
      </c>
      <c r="O2" s="87">
        <f ca="1">OFFSET(D16,0,$O$1)</f>
        <v>45958</v>
      </c>
    </row>
    <row r="3" spans="1:15" ht="15">
      <c r="A3" s="56" t="s">
        <v>94</v>
      </c>
      <c r="B3" s="11"/>
      <c r="C3" s="11"/>
      <c r="D3" s="11"/>
      <c r="E3" s="11"/>
      <c r="F3" s="11"/>
      <c r="G3" s="11"/>
      <c r="H3" s="11"/>
      <c r="I3" s="11"/>
      <c r="J3" s="55"/>
      <c r="L3" s="22" t="s">
        <v>3</v>
      </c>
      <c r="M3" s="86">
        <f ca="1">OFFSET(D13,0,$O$1)</f>
        <v>1</v>
      </c>
      <c r="N3" s="21" t="s">
        <v>30</v>
      </c>
      <c r="O3" s="89">
        <f ca="1">OFFSET(D17,0,$O$1)</f>
        <v>5</v>
      </c>
    </row>
    <row r="4" spans="1:15" ht="15">
      <c r="A4" s="28" t="s">
        <v>84</v>
      </c>
      <c r="B4" s="11"/>
      <c r="C4" s="11"/>
      <c r="D4" s="10"/>
      <c r="E4" s="10"/>
      <c r="F4" s="11"/>
      <c r="G4" s="11"/>
      <c r="H4" s="11"/>
      <c r="I4" s="11"/>
      <c r="J4" s="55"/>
      <c r="L4" s="21"/>
      <c r="M4" s="21"/>
      <c r="N4" s="21"/>
      <c r="O4" s="21"/>
    </row>
    <row r="5" spans="1:15" ht="15">
      <c r="A5" s="56"/>
      <c r="B5" s="11"/>
      <c r="C5" s="11"/>
      <c r="D5" s="57" t="s">
        <v>11</v>
      </c>
      <c r="E5" s="18">
        <v>1</v>
      </c>
      <c r="F5" s="18">
        <v>2</v>
      </c>
      <c r="G5" s="18">
        <v>3</v>
      </c>
      <c r="H5" s="18">
        <v>4</v>
      </c>
      <c r="I5" s="18">
        <v>5</v>
      </c>
      <c r="J5" s="55"/>
      <c r="L5" s="20" t="s">
        <v>46</v>
      </c>
      <c r="M5" s="24"/>
      <c r="N5" s="21"/>
      <c r="O5" s="21"/>
    </row>
    <row r="6" spans="1:15" ht="15">
      <c r="A6" s="58" t="s">
        <v>12</v>
      </c>
      <c r="B6" s="80" t="s">
        <v>13</v>
      </c>
      <c r="C6" s="10" t="s">
        <v>14</v>
      </c>
      <c r="D6" s="57" t="s">
        <v>63</v>
      </c>
      <c r="E6" s="30">
        <f>E29</f>
        <v>9066.5</v>
      </c>
      <c r="F6" s="30">
        <f t="shared" ref="F6:I6" si="0">F29</f>
        <v>18367.5</v>
      </c>
      <c r="G6" s="30">
        <f t="shared" si="0"/>
        <v>30192.5</v>
      </c>
      <c r="H6" s="30">
        <f t="shared" si="0"/>
        <v>34125</v>
      </c>
      <c r="I6" s="30">
        <f t="shared" si="0"/>
        <v>48340</v>
      </c>
      <c r="J6" s="55"/>
      <c r="L6" s="22" t="s">
        <v>15</v>
      </c>
      <c r="M6" s="85">
        <f ca="1">OFFSET(D6,0,$O$1)</f>
        <v>48340</v>
      </c>
      <c r="N6" s="21"/>
      <c r="O6" s="21"/>
    </row>
    <row r="7" spans="1:15" ht="15">
      <c r="A7" s="58" t="s">
        <v>16</v>
      </c>
      <c r="B7" s="80" t="s">
        <v>17</v>
      </c>
      <c r="C7" s="10" t="s">
        <v>18</v>
      </c>
      <c r="D7" s="12" t="s">
        <v>0</v>
      </c>
      <c r="E7" s="16">
        <f>E68</f>
        <v>8773.6</v>
      </c>
      <c r="F7" s="16">
        <f>F68</f>
        <v>16099.25</v>
      </c>
      <c r="G7" s="16">
        <f>G68</f>
        <v>25761.75</v>
      </c>
      <c r="H7" s="16">
        <f>H68</f>
        <v>36449.51</v>
      </c>
      <c r="I7" s="16">
        <f>I68</f>
        <v>48340</v>
      </c>
      <c r="J7" s="55"/>
      <c r="L7" s="22" t="s">
        <v>19</v>
      </c>
      <c r="M7" s="85">
        <f ca="1">OFFSET(D7,0,$O$1)</f>
        <v>48340</v>
      </c>
      <c r="N7" s="21"/>
      <c r="O7" s="21"/>
    </row>
    <row r="8" spans="1:15" ht="15">
      <c r="A8" s="58" t="s">
        <v>20</v>
      </c>
      <c r="B8" s="80" t="s">
        <v>21</v>
      </c>
      <c r="C8" s="10" t="s">
        <v>22</v>
      </c>
      <c r="D8" s="57" t="s">
        <v>23</v>
      </c>
      <c r="E8" s="31">
        <v>8900</v>
      </c>
      <c r="F8" s="31">
        <v>17710</v>
      </c>
      <c r="G8" s="31">
        <v>28790</v>
      </c>
      <c r="H8" s="31">
        <v>33286</v>
      </c>
      <c r="I8" s="31">
        <v>45958</v>
      </c>
      <c r="J8" s="55"/>
      <c r="L8" s="22" t="s">
        <v>24</v>
      </c>
      <c r="M8" s="85">
        <f ca="1">OFFSET(D8,0,$O$1)</f>
        <v>45958</v>
      </c>
      <c r="N8" s="21"/>
      <c r="O8" s="21"/>
    </row>
    <row r="9" spans="1:15" ht="15">
      <c r="A9" s="56"/>
      <c r="B9" s="11"/>
      <c r="C9" s="11"/>
      <c r="D9" s="11"/>
      <c r="E9" s="11"/>
      <c r="F9" s="11"/>
      <c r="G9" s="11"/>
      <c r="H9" s="11"/>
      <c r="I9" s="11"/>
      <c r="J9" s="55"/>
      <c r="L9" s="21"/>
      <c r="M9" s="24"/>
      <c r="N9" s="21"/>
      <c r="O9" s="21"/>
    </row>
    <row r="10" spans="1:15" ht="15">
      <c r="A10" s="56"/>
      <c r="B10" s="11"/>
      <c r="C10" s="11"/>
      <c r="D10" s="11"/>
      <c r="E10" s="11"/>
      <c r="F10" s="11"/>
      <c r="G10" s="11"/>
      <c r="H10" s="11"/>
      <c r="I10" s="11"/>
      <c r="J10" s="55"/>
      <c r="L10" s="21"/>
      <c r="M10" s="21"/>
      <c r="N10" s="21"/>
      <c r="O10" s="21"/>
    </row>
    <row r="11" spans="1:15" ht="15">
      <c r="A11" s="56"/>
      <c r="B11" s="11"/>
      <c r="C11" s="11"/>
      <c r="D11" s="11"/>
      <c r="E11" s="11"/>
      <c r="F11" s="11"/>
      <c r="G11" s="11"/>
      <c r="H11" s="11"/>
      <c r="I11" s="11"/>
      <c r="J11" s="55"/>
      <c r="L11" s="20" t="s">
        <v>47</v>
      </c>
      <c r="M11" s="25">
        <f ca="1">TODAY()</f>
        <v>42378</v>
      </c>
      <c r="N11" s="26"/>
      <c r="O11" s="21"/>
    </row>
    <row r="12" spans="1:15" ht="15">
      <c r="A12" s="59" t="s">
        <v>25</v>
      </c>
      <c r="B12" s="80" t="s">
        <v>2</v>
      </c>
      <c r="C12" s="11" t="s">
        <v>26</v>
      </c>
      <c r="D12" s="11"/>
      <c r="E12" s="13">
        <f>E7/E8</f>
        <v>0.98579775280898885</v>
      </c>
      <c r="F12" s="13">
        <f>F7/F8</f>
        <v>0.9090485601355166</v>
      </c>
      <c r="G12" s="13">
        <f>G7/G8</f>
        <v>0.8948159083014936</v>
      </c>
      <c r="H12" s="13">
        <f>H7/H8</f>
        <v>1.0950402571651745</v>
      </c>
      <c r="I12" s="13">
        <f>I7/I8</f>
        <v>1.0518299316767483</v>
      </c>
      <c r="J12" s="60"/>
      <c r="K12" s="3"/>
      <c r="L12" s="27" t="s">
        <v>8</v>
      </c>
      <c r="M12" s="81">
        <f>'SPEED+ESCENARIOS MES1'!F25</f>
        <v>62842</v>
      </c>
      <c r="N12" s="82"/>
      <c r="O12" s="21"/>
    </row>
    <row r="13" spans="1:15" ht="15">
      <c r="A13" s="59" t="s">
        <v>28</v>
      </c>
      <c r="B13" s="80" t="s">
        <v>3</v>
      </c>
      <c r="C13" s="11" t="s">
        <v>29</v>
      </c>
      <c r="D13" s="11"/>
      <c r="E13" s="13">
        <f>E7/E6</f>
        <v>0.96769425908564499</v>
      </c>
      <c r="F13" s="13">
        <f>F7/F6</f>
        <v>0.87650741799373899</v>
      </c>
      <c r="G13" s="13">
        <f>G7/G6</f>
        <v>0.85324997929949487</v>
      </c>
      <c r="H13" s="13">
        <f>H7/H6</f>
        <v>1.0681175091575092</v>
      </c>
      <c r="I13" s="13">
        <f>I7/I6</f>
        <v>1</v>
      </c>
      <c r="J13" s="60"/>
      <c r="K13" s="3"/>
      <c r="L13" s="27" t="s">
        <v>9</v>
      </c>
      <c r="M13" s="81">
        <f>'SPEED+ESCENARIOS MES1'!F26</f>
        <v>48340</v>
      </c>
      <c r="N13" s="82"/>
      <c r="O13" s="21"/>
    </row>
    <row r="14" spans="1:15" ht="15">
      <c r="A14" s="59"/>
      <c r="B14" s="11"/>
      <c r="C14" s="11"/>
      <c r="D14" s="11"/>
      <c r="E14" s="18"/>
      <c r="F14" s="18"/>
      <c r="G14" s="18"/>
      <c r="H14" s="18"/>
      <c r="I14" s="18"/>
      <c r="J14" s="60"/>
      <c r="K14" s="3"/>
      <c r="L14" s="27" t="s">
        <v>97</v>
      </c>
      <c r="M14" s="83">
        <f>M12-M13</f>
        <v>14502</v>
      </c>
      <c r="N14" s="84">
        <f>M14/M12</f>
        <v>0.23076923076923078</v>
      </c>
      <c r="O14" s="21"/>
    </row>
    <row r="15" spans="1:15" ht="15">
      <c r="A15" s="59" t="s">
        <v>31</v>
      </c>
      <c r="B15" s="80" t="s">
        <v>32</v>
      </c>
      <c r="C15" s="11" t="s">
        <v>33</v>
      </c>
      <c r="D15" s="11"/>
      <c r="E15" s="5">
        <f>E8-E7</f>
        <v>126.39999999999964</v>
      </c>
      <c r="F15" s="5">
        <f>F8-F7</f>
        <v>1610.75</v>
      </c>
      <c r="G15" s="5">
        <f>G8-G7</f>
        <v>3028.25</v>
      </c>
      <c r="H15" s="5">
        <f>H8-H7</f>
        <v>-3163.510000000002</v>
      </c>
      <c r="I15" s="5">
        <f>I8-I7</f>
        <v>-2382</v>
      </c>
      <c r="J15" s="55"/>
      <c r="L15" s="27" t="s">
        <v>98</v>
      </c>
      <c r="M15" s="83">
        <f>N15*M13*-1</f>
        <v>-10151.4</v>
      </c>
      <c r="N15" s="91">
        <f>'SPEED+ESCENARIOS MES1'!$H$31</f>
        <v>0.21</v>
      </c>
      <c r="O15" s="21"/>
    </row>
    <row r="16" spans="1:15" ht="15">
      <c r="A16" s="59" t="s">
        <v>34</v>
      </c>
      <c r="B16" s="80" t="s">
        <v>27</v>
      </c>
      <c r="C16" s="11" t="s">
        <v>35</v>
      </c>
      <c r="D16" s="11"/>
      <c r="E16" s="5">
        <f>$I$6/E12</f>
        <v>49036.427464210807</v>
      </c>
      <c r="F16" s="5">
        <f t="shared" ref="F16:I16" si="1">$I$6/F12</f>
        <v>53176.477165085336</v>
      </c>
      <c r="G16" s="5">
        <f t="shared" si="1"/>
        <v>54022.284976758179</v>
      </c>
      <c r="H16" s="5">
        <f t="shared" si="1"/>
        <v>44144.495769627632</v>
      </c>
      <c r="I16" s="5">
        <f t="shared" si="1"/>
        <v>45958</v>
      </c>
      <c r="J16" s="61"/>
      <c r="K16" s="9"/>
      <c r="L16" s="27" t="s">
        <v>99</v>
      </c>
      <c r="M16" s="83">
        <f>M14+M15</f>
        <v>4350.6000000000004</v>
      </c>
      <c r="N16" s="84">
        <f>M16/M12</f>
        <v>6.9230769230769235E-2</v>
      </c>
      <c r="O16" s="21"/>
    </row>
    <row r="17" spans="1:15" ht="15">
      <c r="A17" s="59" t="s">
        <v>36</v>
      </c>
      <c r="B17" s="80" t="s">
        <v>30</v>
      </c>
      <c r="C17" s="10" t="s">
        <v>37</v>
      </c>
      <c r="D17" s="11"/>
      <c r="E17" s="13">
        <f>($I$6/E13)/($I$6/$I$5)</f>
        <v>5.1669212182000539</v>
      </c>
      <c r="F17" s="13">
        <f t="shared" ref="F17:I17" si="2">($I$6/F13)/($I$6/$I$5)</f>
        <v>5.7044582822181154</v>
      </c>
      <c r="G17" s="13">
        <f t="shared" si="2"/>
        <v>5.859947402641513</v>
      </c>
      <c r="H17" s="13">
        <f t="shared" si="2"/>
        <v>4.6811328876574745</v>
      </c>
      <c r="I17" s="13">
        <f t="shared" si="2"/>
        <v>5</v>
      </c>
      <c r="J17" s="61"/>
      <c r="K17" s="9"/>
      <c r="L17" s="22"/>
      <c r="M17" s="23"/>
      <c r="N17" s="21"/>
      <c r="O17" s="21"/>
    </row>
    <row r="18" spans="1:15" ht="15">
      <c r="A18" s="56"/>
      <c r="B18" s="11"/>
      <c r="C18" s="11"/>
      <c r="D18" s="11"/>
      <c r="E18" s="11"/>
      <c r="F18" s="11"/>
      <c r="G18" s="11"/>
      <c r="H18" s="11"/>
      <c r="I18" s="11"/>
      <c r="J18" s="55"/>
      <c r="L18" s="20" t="s">
        <v>66</v>
      </c>
      <c r="M18" s="24"/>
      <c r="N18" s="21"/>
      <c r="O18" s="21"/>
    </row>
    <row r="19" spans="1:15" ht="15">
      <c r="A19" s="62"/>
      <c r="B19" s="63"/>
      <c r="C19" s="63"/>
      <c r="D19" s="63"/>
      <c r="E19" s="63"/>
      <c r="F19" s="63"/>
      <c r="G19" s="63"/>
      <c r="H19" s="63"/>
      <c r="I19" s="63"/>
      <c r="J19" s="64"/>
      <c r="L19" s="22" t="s">
        <v>100</v>
      </c>
      <c r="M19" s="85">
        <v>0</v>
      </c>
      <c r="N19" s="21"/>
      <c r="O19" s="21"/>
    </row>
    <row r="20" spans="1:15" ht="15">
      <c r="A20" s="76" t="s">
        <v>67</v>
      </c>
      <c r="B20" s="53"/>
      <c r="C20" s="53"/>
      <c r="D20" s="53"/>
      <c r="E20" s="53"/>
      <c r="F20" s="53"/>
      <c r="G20" s="53"/>
      <c r="H20" s="53"/>
      <c r="I20" s="53"/>
      <c r="J20" s="54"/>
      <c r="L20" s="22" t="s">
        <v>48</v>
      </c>
      <c r="M20" s="85">
        <v>0</v>
      </c>
      <c r="N20" s="21"/>
      <c r="O20" s="21"/>
    </row>
    <row r="21" spans="1:15">
      <c r="A21" s="76" t="s">
        <v>68</v>
      </c>
      <c r="B21" s="11"/>
      <c r="C21" s="11"/>
      <c r="D21" s="11"/>
      <c r="E21" s="11"/>
      <c r="F21" s="11"/>
      <c r="G21" s="11"/>
      <c r="H21" s="11"/>
      <c r="I21" s="11"/>
      <c r="J21" s="55"/>
    </row>
    <row r="22" spans="1:15">
      <c r="A22" s="56" t="s">
        <v>80</v>
      </c>
      <c r="B22" s="11"/>
      <c r="C22" s="28" t="s">
        <v>38</v>
      </c>
      <c r="D22" s="29" t="s">
        <v>73</v>
      </c>
      <c r="E22" s="18">
        <v>1</v>
      </c>
      <c r="F22" s="18">
        <v>2</v>
      </c>
      <c r="G22" s="18">
        <v>3</v>
      </c>
      <c r="H22" s="18">
        <v>4</v>
      </c>
      <c r="I22" s="18">
        <v>5</v>
      </c>
      <c r="J22" s="55"/>
    </row>
    <row r="23" spans="1:15">
      <c r="A23" s="28" t="s">
        <v>81</v>
      </c>
      <c r="B23" s="11"/>
      <c r="C23" s="11"/>
      <c r="D23" s="10" t="s">
        <v>113</v>
      </c>
      <c r="E23" s="70">
        <f>E32*$C$32</f>
        <v>4080</v>
      </c>
      <c r="F23" s="70">
        <f t="shared" ref="F23:I23" si="3">E23+(F32*$C$32)</f>
        <v>7140</v>
      </c>
      <c r="G23" s="70">
        <f t="shared" si="3"/>
        <v>10965</v>
      </c>
      <c r="H23" s="70">
        <f t="shared" si="3"/>
        <v>12112.5</v>
      </c>
      <c r="I23" s="70">
        <f t="shared" si="3"/>
        <v>16702.5</v>
      </c>
      <c r="J23" s="55"/>
    </row>
    <row r="24" spans="1:15">
      <c r="A24" s="56" t="s">
        <v>74</v>
      </c>
      <c r="B24" s="11"/>
      <c r="C24" s="11"/>
      <c r="D24" s="10" t="s">
        <v>114</v>
      </c>
      <c r="E24" s="70">
        <f>E33*$C$33</f>
        <v>174</v>
      </c>
      <c r="F24" s="70">
        <f>E24+(F33*$C$33)</f>
        <v>290</v>
      </c>
      <c r="G24" s="70">
        <f t="shared" ref="G24:I24" si="4">F24+(G33*$C$33)</f>
        <v>290</v>
      </c>
      <c r="H24" s="70">
        <f t="shared" si="4"/>
        <v>1450</v>
      </c>
      <c r="I24" s="70">
        <f t="shared" si="4"/>
        <v>1450</v>
      </c>
      <c r="J24" s="55"/>
    </row>
    <row r="25" spans="1:15">
      <c r="B25" s="11"/>
      <c r="C25" s="11"/>
      <c r="D25" s="10" t="s">
        <v>115</v>
      </c>
      <c r="E25" s="70">
        <f>E34*$C$34</f>
        <v>4812.5</v>
      </c>
      <c r="F25" s="70">
        <f>E25+(F34*$C$34)</f>
        <v>10937.5</v>
      </c>
      <c r="G25" s="70">
        <f>F25+(G34*$C$34)</f>
        <v>17937.5</v>
      </c>
      <c r="H25" s="70">
        <f>G25+(H34*$C$34)</f>
        <v>20562.5</v>
      </c>
      <c r="I25" s="70">
        <f>H25+(I34*$C$34)</f>
        <v>30187.5</v>
      </c>
      <c r="J25" s="55"/>
    </row>
    <row r="26" spans="1:15" ht="15">
      <c r="A26" s="56"/>
      <c r="B26" s="11"/>
      <c r="C26" s="11"/>
      <c r="D26" s="10" t="s">
        <v>39</v>
      </c>
      <c r="E26" s="69">
        <v>0</v>
      </c>
      <c r="F26" s="69">
        <v>0</v>
      </c>
      <c r="G26" s="69">
        <v>0</v>
      </c>
      <c r="H26" s="69">
        <v>0</v>
      </c>
      <c r="I26" s="69">
        <v>0</v>
      </c>
      <c r="J26" s="55"/>
    </row>
    <row r="27" spans="1:15" ht="15">
      <c r="A27" s="56"/>
      <c r="B27" s="11"/>
      <c r="C27" s="11"/>
      <c r="D27" s="10" t="s">
        <v>40</v>
      </c>
      <c r="E27" s="69"/>
      <c r="F27" s="69"/>
      <c r="G27" s="69"/>
      <c r="H27" s="69"/>
      <c r="I27" s="69"/>
      <c r="J27" s="55"/>
    </row>
    <row r="28" spans="1:15" ht="15">
      <c r="A28" s="65" t="s">
        <v>95</v>
      </c>
      <c r="B28" s="11"/>
      <c r="C28" s="11"/>
      <c r="D28" s="10" t="s">
        <v>41</v>
      </c>
      <c r="E28" s="69">
        <v>0</v>
      </c>
      <c r="F28" s="69">
        <v>0</v>
      </c>
      <c r="G28" s="69">
        <f>40+96*10</f>
        <v>1000</v>
      </c>
      <c r="H28" s="69">
        <v>0</v>
      </c>
      <c r="I28" s="69">
        <v>0</v>
      </c>
      <c r="J28" s="55"/>
    </row>
    <row r="29" spans="1:15" ht="15">
      <c r="A29" s="65"/>
      <c r="B29" s="72">
        <v>1.5</v>
      </c>
      <c r="C29" s="11"/>
      <c r="D29" s="11"/>
      <c r="E29" s="19">
        <f>SUM(E23:E28)</f>
        <v>9066.5</v>
      </c>
      <c r="F29" s="19">
        <f t="shared" ref="F29:I29" si="5">SUM(F23:F28)</f>
        <v>18367.5</v>
      </c>
      <c r="G29" s="19">
        <f t="shared" si="5"/>
        <v>30192.5</v>
      </c>
      <c r="H29" s="19">
        <f t="shared" si="5"/>
        <v>34125</v>
      </c>
      <c r="I29" s="19">
        <f t="shared" si="5"/>
        <v>48340</v>
      </c>
      <c r="J29" s="55"/>
    </row>
    <row r="30" spans="1:15">
      <c r="A30" s="56"/>
      <c r="B30" s="11"/>
      <c r="C30" s="11"/>
      <c r="D30" s="11"/>
      <c r="E30" s="11"/>
      <c r="F30" s="97"/>
      <c r="G30" s="11"/>
      <c r="H30" s="11"/>
      <c r="I30" s="11"/>
      <c r="J30" s="55"/>
    </row>
    <row r="31" spans="1:15">
      <c r="A31" s="56" t="s">
        <v>75</v>
      </c>
      <c r="B31" s="11"/>
      <c r="C31" s="28" t="s">
        <v>38</v>
      </c>
      <c r="D31" s="29" t="s">
        <v>43</v>
      </c>
      <c r="E31" s="18">
        <v>1</v>
      </c>
      <c r="F31" s="18">
        <v>2</v>
      </c>
      <c r="G31" s="18">
        <v>3</v>
      </c>
      <c r="H31" s="18">
        <v>4</v>
      </c>
      <c r="I31" s="18">
        <v>5</v>
      </c>
      <c r="J31" s="55"/>
    </row>
    <row r="32" spans="1:15" ht="15">
      <c r="A32" s="56"/>
      <c r="B32" s="72">
        <v>24</v>
      </c>
      <c r="C32" s="11">
        <f>B32+$B$29</f>
        <v>25.5</v>
      </c>
      <c r="D32" s="10" t="s">
        <v>113</v>
      </c>
      <c r="E32" s="71">
        <v>160</v>
      </c>
      <c r="F32" s="71">
        <v>120</v>
      </c>
      <c r="G32" s="71">
        <v>150</v>
      </c>
      <c r="H32" s="71">
        <v>45</v>
      </c>
      <c r="I32" s="71">
        <v>180</v>
      </c>
      <c r="J32" s="55"/>
    </row>
    <row r="33" spans="1:10" ht="15">
      <c r="A33" s="56"/>
      <c r="B33" s="72">
        <v>13</v>
      </c>
      <c r="C33" s="11">
        <f t="shared" ref="C33:C34" si="6">B33+$B$29</f>
        <v>14.5</v>
      </c>
      <c r="D33" s="10" t="s">
        <v>114</v>
      </c>
      <c r="E33" s="71">
        <v>12</v>
      </c>
      <c r="F33" s="71">
        <v>8</v>
      </c>
      <c r="G33" s="71">
        <v>0</v>
      </c>
      <c r="H33" s="71">
        <v>80</v>
      </c>
      <c r="I33" s="71">
        <v>0</v>
      </c>
      <c r="J33" s="55"/>
    </row>
    <row r="34" spans="1:10" ht="15">
      <c r="A34" s="56"/>
      <c r="B34" s="72">
        <v>16</v>
      </c>
      <c r="C34" s="11">
        <f t="shared" si="6"/>
        <v>17.5</v>
      </c>
      <c r="D34" s="10" t="s">
        <v>115</v>
      </c>
      <c r="E34" s="71">
        <v>275</v>
      </c>
      <c r="F34" s="71">
        <v>350</v>
      </c>
      <c r="G34" s="71">
        <v>400</v>
      </c>
      <c r="H34" s="71">
        <v>150</v>
      </c>
      <c r="I34" s="71">
        <v>550</v>
      </c>
      <c r="J34" s="55"/>
    </row>
    <row r="35" spans="1:10">
      <c r="A35" s="56"/>
      <c r="B35" s="11"/>
      <c r="C35" s="11"/>
      <c r="D35" s="11"/>
      <c r="E35" s="11"/>
      <c r="F35" s="11"/>
      <c r="G35" s="11"/>
      <c r="H35" s="11"/>
      <c r="I35" s="11"/>
      <c r="J35" s="55"/>
    </row>
    <row r="36" spans="1:10">
      <c r="A36" s="56" t="s">
        <v>85</v>
      </c>
      <c r="B36" s="11"/>
      <c r="C36" s="11"/>
      <c r="D36" s="11"/>
      <c r="E36" s="11"/>
      <c r="F36" s="11"/>
      <c r="G36" s="11"/>
      <c r="H36" s="11"/>
      <c r="I36" s="11"/>
      <c r="J36" s="55"/>
    </row>
    <row r="37" spans="1:10">
      <c r="A37" s="56"/>
      <c r="B37" s="11"/>
      <c r="C37" s="28" t="s">
        <v>45</v>
      </c>
      <c r="D37" s="29" t="s">
        <v>44</v>
      </c>
      <c r="E37" s="18">
        <v>1</v>
      </c>
      <c r="F37" s="18">
        <v>2</v>
      </c>
      <c r="G37" s="18">
        <v>3</v>
      </c>
      <c r="H37" s="18">
        <v>4</v>
      </c>
      <c r="I37" s="18">
        <v>5</v>
      </c>
      <c r="J37" s="55"/>
    </row>
    <row r="38" spans="1:10" ht="15">
      <c r="A38" s="56"/>
      <c r="B38" s="11"/>
      <c r="C38" s="4" t="s">
        <v>49</v>
      </c>
      <c r="D38" s="78">
        <f t="shared" ref="D38:D44" si="7">SUM(E38:I38)</f>
        <v>1200</v>
      </c>
      <c r="E38" s="71">
        <v>1200</v>
      </c>
      <c r="F38" s="77">
        <v>0</v>
      </c>
      <c r="G38" s="77">
        <v>0</v>
      </c>
      <c r="H38" s="77">
        <v>0</v>
      </c>
      <c r="I38" s="71">
        <v>0</v>
      </c>
      <c r="J38" s="55"/>
    </row>
    <row r="39" spans="1:10" ht="15">
      <c r="A39" s="56"/>
      <c r="B39" s="11"/>
      <c r="C39" s="4" t="s">
        <v>50</v>
      </c>
      <c r="D39" s="78">
        <f t="shared" si="7"/>
        <v>0</v>
      </c>
      <c r="E39" s="77">
        <v>0</v>
      </c>
      <c r="F39" s="71">
        <v>0</v>
      </c>
      <c r="G39" s="71">
        <v>0</v>
      </c>
      <c r="H39" s="71">
        <v>0</v>
      </c>
      <c r="I39" s="77">
        <v>0</v>
      </c>
      <c r="J39" s="55"/>
    </row>
    <row r="40" spans="1:10" ht="15">
      <c r="A40" s="56"/>
      <c r="B40" s="11"/>
      <c r="C40" s="4" t="s">
        <v>51</v>
      </c>
      <c r="D40" s="78">
        <f t="shared" si="7"/>
        <v>9467</v>
      </c>
      <c r="E40" s="77">
        <v>7867</v>
      </c>
      <c r="F40" s="71">
        <v>1600</v>
      </c>
      <c r="G40" s="71">
        <v>0</v>
      </c>
      <c r="H40" s="71">
        <v>0</v>
      </c>
      <c r="I40" s="71">
        <v>0</v>
      </c>
      <c r="J40" s="55"/>
    </row>
    <row r="41" spans="1:10" ht="15">
      <c r="A41" s="56"/>
      <c r="B41" s="11"/>
      <c r="C41" s="4" t="s">
        <v>105</v>
      </c>
      <c r="D41" s="78">
        <f t="shared" si="7"/>
        <v>601</v>
      </c>
      <c r="E41" s="71">
        <v>0</v>
      </c>
      <c r="F41" s="71">
        <v>601</v>
      </c>
      <c r="G41" s="71">
        <v>0</v>
      </c>
      <c r="H41" s="71">
        <v>0</v>
      </c>
      <c r="I41" s="71">
        <v>0</v>
      </c>
      <c r="J41" s="55"/>
    </row>
    <row r="42" spans="1:10" ht="15">
      <c r="A42" s="56"/>
      <c r="B42" s="11"/>
      <c r="C42" s="4" t="s">
        <v>106</v>
      </c>
      <c r="D42" s="78">
        <f t="shared" si="7"/>
        <v>19325</v>
      </c>
      <c r="E42" s="71">
        <v>0</v>
      </c>
      <c r="F42" s="71">
        <v>7100</v>
      </c>
      <c r="G42" s="71">
        <v>11825</v>
      </c>
      <c r="H42" s="71">
        <v>400</v>
      </c>
      <c r="I42" s="71">
        <v>0</v>
      </c>
      <c r="J42" s="55"/>
    </row>
    <row r="43" spans="1:10" ht="15">
      <c r="A43" s="56"/>
      <c r="B43" s="11"/>
      <c r="C43" s="4" t="s">
        <v>107</v>
      </c>
      <c r="D43" s="78">
        <f t="shared" si="7"/>
        <v>17747</v>
      </c>
      <c r="E43" s="71">
        <v>0</v>
      </c>
      <c r="F43" s="71">
        <v>0</v>
      </c>
      <c r="G43" s="71">
        <v>0</v>
      </c>
      <c r="H43" s="71">
        <v>3532</v>
      </c>
      <c r="I43" s="71">
        <v>14215</v>
      </c>
      <c r="J43" s="55"/>
    </row>
    <row r="44" spans="1:10" ht="15">
      <c r="A44" s="56"/>
      <c r="B44" s="11"/>
      <c r="C44" s="4" t="s">
        <v>108</v>
      </c>
      <c r="D44" s="78">
        <f t="shared" si="7"/>
        <v>0</v>
      </c>
      <c r="E44" s="71">
        <v>0</v>
      </c>
      <c r="F44" s="71">
        <v>0</v>
      </c>
      <c r="G44" s="71">
        <v>0</v>
      </c>
      <c r="H44" s="71">
        <v>0</v>
      </c>
      <c r="I44" s="71">
        <v>0</v>
      </c>
      <c r="J44" s="55"/>
    </row>
    <row r="45" spans="1:10">
      <c r="A45" s="56"/>
      <c r="B45" s="11"/>
      <c r="C45" s="73" t="s">
        <v>10</v>
      </c>
      <c r="D45" s="79">
        <f t="shared" ref="D45:I45" si="8">SUM(D38:D44)</f>
        <v>48340</v>
      </c>
      <c r="E45" s="19">
        <f t="shared" si="8"/>
        <v>9067</v>
      </c>
      <c r="F45" s="19">
        <f t="shared" si="8"/>
        <v>9301</v>
      </c>
      <c r="G45" s="19">
        <f t="shared" si="8"/>
        <v>11825</v>
      </c>
      <c r="H45" s="19">
        <f t="shared" si="8"/>
        <v>3932</v>
      </c>
      <c r="I45" s="19">
        <f t="shared" si="8"/>
        <v>14215</v>
      </c>
      <c r="J45" s="67"/>
    </row>
    <row r="46" spans="1:10">
      <c r="A46" s="56"/>
      <c r="B46" s="11"/>
      <c r="C46" s="11"/>
      <c r="D46" s="11"/>
      <c r="E46" s="11"/>
      <c r="F46" s="11"/>
      <c r="G46" s="11"/>
      <c r="H46" s="11"/>
      <c r="I46" s="11"/>
      <c r="J46" s="55"/>
    </row>
    <row r="47" spans="1:10">
      <c r="A47" s="62"/>
      <c r="B47" s="63"/>
      <c r="C47" s="63"/>
      <c r="D47" s="63"/>
      <c r="E47" s="63"/>
      <c r="F47" s="63"/>
      <c r="G47" s="63"/>
      <c r="H47" s="63"/>
      <c r="I47" s="63"/>
      <c r="J47" s="64"/>
    </row>
    <row r="48" spans="1:10">
      <c r="A48" s="76" t="s">
        <v>69</v>
      </c>
      <c r="B48" s="53"/>
      <c r="C48" s="53"/>
      <c r="D48" s="53"/>
      <c r="E48" s="53"/>
      <c r="F48" s="53"/>
      <c r="G48" s="53"/>
      <c r="H48" s="53"/>
      <c r="I48" s="53"/>
      <c r="J48" s="54"/>
    </row>
    <row r="49" spans="1:11">
      <c r="A49" s="76" t="s">
        <v>70</v>
      </c>
      <c r="B49" s="11"/>
      <c r="C49" s="11"/>
      <c r="D49" s="11"/>
      <c r="E49" s="11"/>
      <c r="F49" s="11"/>
      <c r="G49" s="11"/>
      <c r="H49" s="11"/>
      <c r="I49" s="11"/>
      <c r="J49" s="55"/>
    </row>
    <row r="50" spans="1:11">
      <c r="A50" s="56" t="s">
        <v>82</v>
      </c>
      <c r="B50" s="11"/>
      <c r="C50" s="28"/>
      <c r="D50" s="75" t="s">
        <v>76</v>
      </c>
      <c r="E50" s="18">
        <v>1</v>
      </c>
      <c r="F50" s="18">
        <v>2</v>
      </c>
      <c r="G50" s="18">
        <v>3</v>
      </c>
      <c r="H50" s="18">
        <v>4</v>
      </c>
      <c r="I50" s="18">
        <v>5</v>
      </c>
      <c r="J50" s="55"/>
    </row>
    <row r="51" spans="1:11" ht="15">
      <c r="A51" s="28" t="s">
        <v>83</v>
      </c>
      <c r="B51" s="11"/>
      <c r="C51" s="4" t="s">
        <v>49</v>
      </c>
      <c r="D51" s="15" t="s">
        <v>77</v>
      </c>
      <c r="E51" s="74">
        <v>1</v>
      </c>
      <c r="F51" s="74">
        <v>1</v>
      </c>
      <c r="G51" s="74">
        <v>1</v>
      </c>
      <c r="H51" s="74">
        <v>1</v>
      </c>
      <c r="I51" s="74">
        <v>1</v>
      </c>
      <c r="J51" s="55"/>
    </row>
    <row r="52" spans="1:11" ht="15">
      <c r="A52" s="56" t="s">
        <v>74</v>
      </c>
      <c r="B52" s="11"/>
      <c r="C52" s="4" t="s">
        <v>50</v>
      </c>
      <c r="D52" s="15" t="s">
        <v>78</v>
      </c>
      <c r="E52" s="74">
        <v>1</v>
      </c>
      <c r="F52" s="74">
        <v>1</v>
      </c>
      <c r="G52" s="74">
        <v>1</v>
      </c>
      <c r="H52" s="74">
        <v>1</v>
      </c>
      <c r="I52" s="74">
        <v>1</v>
      </c>
      <c r="J52" s="55"/>
    </row>
    <row r="53" spans="1:11" ht="15">
      <c r="A53" s="56"/>
      <c r="B53" s="11"/>
      <c r="C53" s="4" t="s">
        <v>51</v>
      </c>
      <c r="D53" s="15" t="s">
        <v>79</v>
      </c>
      <c r="E53" s="74">
        <v>0.8</v>
      </c>
      <c r="F53" s="74">
        <v>1</v>
      </c>
      <c r="G53" s="74">
        <v>1</v>
      </c>
      <c r="H53" s="74">
        <v>1</v>
      </c>
      <c r="I53" s="74">
        <v>1</v>
      </c>
      <c r="J53" s="55"/>
    </row>
    <row r="54" spans="1:11" ht="15">
      <c r="A54" s="56"/>
      <c r="B54" s="11"/>
      <c r="C54" s="4" t="s">
        <v>105</v>
      </c>
      <c r="D54" s="15" t="s">
        <v>109</v>
      </c>
      <c r="E54" s="74">
        <v>0</v>
      </c>
      <c r="F54" s="74">
        <v>1</v>
      </c>
      <c r="G54" s="74">
        <v>1</v>
      </c>
      <c r="H54" s="74">
        <v>1</v>
      </c>
      <c r="I54" s="74">
        <v>1</v>
      </c>
      <c r="J54" s="55"/>
    </row>
    <row r="55" spans="1:11" ht="15">
      <c r="A55" s="56"/>
      <c r="B55" s="11"/>
      <c r="C55" s="4" t="s">
        <v>106</v>
      </c>
      <c r="D55" s="15" t="s">
        <v>110</v>
      </c>
      <c r="E55" s="74">
        <v>0</v>
      </c>
      <c r="F55" s="74">
        <v>0.25</v>
      </c>
      <c r="G55" s="74">
        <v>0.75</v>
      </c>
      <c r="H55" s="74">
        <v>1</v>
      </c>
      <c r="I55" s="74">
        <v>1</v>
      </c>
      <c r="J55" s="55"/>
    </row>
    <row r="56" spans="1:11" ht="15">
      <c r="A56" s="56"/>
      <c r="B56" s="11"/>
      <c r="C56" s="4" t="s">
        <v>107</v>
      </c>
      <c r="D56" s="15" t="s">
        <v>111</v>
      </c>
      <c r="E56" s="74">
        <v>0</v>
      </c>
      <c r="F56" s="74">
        <v>0</v>
      </c>
      <c r="G56" s="74">
        <v>0</v>
      </c>
      <c r="H56" s="74">
        <v>0.33</v>
      </c>
      <c r="I56" s="74">
        <v>1</v>
      </c>
      <c r="J56" s="55"/>
    </row>
    <row r="57" spans="1:11" ht="15">
      <c r="A57" s="56"/>
      <c r="B57" s="11"/>
      <c r="C57" s="4" t="s">
        <v>108</v>
      </c>
      <c r="D57" s="15" t="s">
        <v>112</v>
      </c>
      <c r="E57" s="74">
        <v>0</v>
      </c>
      <c r="F57" s="74">
        <v>0</v>
      </c>
      <c r="G57" s="74">
        <v>0</v>
      </c>
      <c r="H57" s="74">
        <v>0</v>
      </c>
      <c r="I57" s="74">
        <v>1</v>
      </c>
      <c r="J57" s="55"/>
    </row>
    <row r="58" spans="1:11">
      <c r="A58" s="56"/>
      <c r="B58" s="11"/>
      <c r="C58" s="11"/>
      <c r="D58" s="11"/>
      <c r="E58" s="11"/>
      <c r="F58" s="11"/>
      <c r="G58" s="11"/>
      <c r="H58" s="11"/>
      <c r="I58" s="11"/>
      <c r="J58" s="55"/>
    </row>
    <row r="59" spans="1:11">
      <c r="A59" s="56"/>
      <c r="B59" s="11"/>
      <c r="C59" s="11"/>
      <c r="D59" s="11"/>
      <c r="E59" s="11"/>
      <c r="F59" s="11"/>
      <c r="G59" s="11"/>
      <c r="H59" s="11"/>
      <c r="I59" s="11"/>
      <c r="J59" s="55"/>
    </row>
    <row r="60" spans="1:11">
      <c r="A60" s="56"/>
      <c r="B60" s="10"/>
      <c r="C60" s="28" t="s">
        <v>45</v>
      </c>
      <c r="D60" s="29" t="s">
        <v>44</v>
      </c>
      <c r="E60" s="18">
        <v>1</v>
      </c>
      <c r="F60" s="18">
        <v>2</v>
      </c>
      <c r="G60" s="18">
        <v>3</v>
      </c>
      <c r="H60" s="18">
        <v>4</v>
      </c>
      <c r="I60" s="18">
        <v>5</v>
      </c>
      <c r="J60" s="55"/>
    </row>
    <row r="61" spans="1:11">
      <c r="A61" s="56"/>
      <c r="B61" s="66"/>
      <c r="C61" s="4" t="s">
        <v>49</v>
      </c>
      <c r="D61" s="78">
        <f>D38</f>
        <v>1200</v>
      </c>
      <c r="E61" s="5">
        <f t="shared" ref="E61:I61" si="9">E51*$D61</f>
        <v>1200</v>
      </c>
      <c r="F61" s="5">
        <f t="shared" si="9"/>
        <v>1200</v>
      </c>
      <c r="G61" s="5">
        <f t="shared" ref="G61:G67" si="10">G51*$D61</f>
        <v>1200</v>
      </c>
      <c r="H61" s="5">
        <f t="shared" si="9"/>
        <v>1200</v>
      </c>
      <c r="I61" s="5">
        <f t="shared" si="9"/>
        <v>1200</v>
      </c>
      <c r="J61" s="67"/>
      <c r="K61" s="14"/>
    </row>
    <row r="62" spans="1:11">
      <c r="A62" s="56"/>
      <c r="B62" s="66"/>
      <c r="C62" s="4" t="s">
        <v>50</v>
      </c>
      <c r="D62" s="78">
        <f>D39</f>
        <v>0</v>
      </c>
      <c r="E62" s="5">
        <f t="shared" ref="E62:I62" si="11">E52*$D62</f>
        <v>0</v>
      </c>
      <c r="F62" s="5">
        <f t="shared" si="11"/>
        <v>0</v>
      </c>
      <c r="G62" s="5">
        <f t="shared" si="10"/>
        <v>0</v>
      </c>
      <c r="H62" s="5">
        <f t="shared" si="11"/>
        <v>0</v>
      </c>
      <c r="I62" s="5">
        <f t="shared" si="11"/>
        <v>0</v>
      </c>
      <c r="J62" s="67"/>
      <c r="K62" s="14"/>
    </row>
    <row r="63" spans="1:11">
      <c r="A63" s="56"/>
      <c r="B63" s="66"/>
      <c r="C63" s="4" t="s">
        <v>51</v>
      </c>
      <c r="D63" s="78">
        <f t="shared" ref="D63:D67" si="12">D40</f>
        <v>9467</v>
      </c>
      <c r="E63" s="5">
        <f t="shared" ref="E63:I67" si="13">E53*$D63</f>
        <v>7573.6</v>
      </c>
      <c r="F63" s="5">
        <f t="shared" si="13"/>
        <v>9467</v>
      </c>
      <c r="G63" s="5">
        <f t="shared" si="10"/>
        <v>9467</v>
      </c>
      <c r="H63" s="5">
        <f t="shared" si="13"/>
        <v>9467</v>
      </c>
      <c r="I63" s="5">
        <f t="shared" si="13"/>
        <v>9467</v>
      </c>
      <c r="J63" s="67"/>
      <c r="K63" s="14"/>
    </row>
    <row r="64" spans="1:11">
      <c r="A64" s="56"/>
      <c r="B64" s="66"/>
      <c r="C64" s="4" t="s">
        <v>105</v>
      </c>
      <c r="D64" s="78">
        <f t="shared" si="12"/>
        <v>601</v>
      </c>
      <c r="E64" s="5">
        <f t="shared" si="13"/>
        <v>0</v>
      </c>
      <c r="F64" s="5">
        <f t="shared" si="13"/>
        <v>601</v>
      </c>
      <c r="G64" s="5">
        <f t="shared" si="10"/>
        <v>601</v>
      </c>
      <c r="H64" s="5">
        <f t="shared" si="13"/>
        <v>601</v>
      </c>
      <c r="I64" s="5">
        <f t="shared" si="13"/>
        <v>601</v>
      </c>
      <c r="J64" s="67"/>
      <c r="K64" s="14"/>
    </row>
    <row r="65" spans="1:11">
      <c r="A65" s="56"/>
      <c r="B65" s="66"/>
      <c r="C65" s="4" t="s">
        <v>106</v>
      </c>
      <c r="D65" s="78">
        <f t="shared" si="12"/>
        <v>19325</v>
      </c>
      <c r="E65" s="5">
        <f t="shared" si="13"/>
        <v>0</v>
      </c>
      <c r="F65" s="5">
        <f t="shared" si="13"/>
        <v>4831.25</v>
      </c>
      <c r="G65" s="5">
        <f t="shared" si="10"/>
        <v>14493.75</v>
      </c>
      <c r="H65" s="5">
        <f t="shared" si="13"/>
        <v>19325</v>
      </c>
      <c r="I65" s="5">
        <f t="shared" si="13"/>
        <v>19325</v>
      </c>
      <c r="J65" s="67"/>
      <c r="K65" s="14"/>
    </row>
    <row r="66" spans="1:11">
      <c r="A66" s="56"/>
      <c r="B66" s="66"/>
      <c r="C66" s="4" t="s">
        <v>107</v>
      </c>
      <c r="D66" s="78">
        <f t="shared" si="12"/>
        <v>17747</v>
      </c>
      <c r="E66" s="5">
        <f t="shared" si="13"/>
        <v>0</v>
      </c>
      <c r="F66" s="5">
        <f t="shared" si="13"/>
        <v>0</v>
      </c>
      <c r="G66" s="5">
        <f t="shared" si="10"/>
        <v>0</v>
      </c>
      <c r="H66" s="5">
        <f t="shared" si="13"/>
        <v>5856.51</v>
      </c>
      <c r="I66" s="5">
        <f t="shared" si="13"/>
        <v>17747</v>
      </c>
      <c r="J66" s="67"/>
      <c r="K66" s="14"/>
    </row>
    <row r="67" spans="1:11">
      <c r="A67" s="56"/>
      <c r="B67" s="66"/>
      <c r="C67" s="4" t="s">
        <v>108</v>
      </c>
      <c r="D67" s="78">
        <f t="shared" si="12"/>
        <v>0</v>
      </c>
      <c r="E67" s="5">
        <f t="shared" si="13"/>
        <v>0</v>
      </c>
      <c r="F67" s="5">
        <f t="shared" si="13"/>
        <v>0</v>
      </c>
      <c r="G67" s="5">
        <f t="shared" si="10"/>
        <v>0</v>
      </c>
      <c r="H67" s="5">
        <f t="shared" si="13"/>
        <v>0</v>
      </c>
      <c r="I67" s="5">
        <f t="shared" si="13"/>
        <v>0</v>
      </c>
      <c r="J67" s="67"/>
      <c r="K67" s="14"/>
    </row>
    <row r="68" spans="1:11">
      <c r="A68" s="56"/>
      <c r="B68" s="11"/>
      <c r="C68" s="73" t="s">
        <v>10</v>
      </c>
      <c r="D68" s="17">
        <f>MAX(E68:I68)</f>
        <v>48340</v>
      </c>
      <c r="E68" s="17">
        <f t="shared" ref="E68:I68" si="14">SUM(E61:E67)</f>
        <v>8773.6</v>
      </c>
      <c r="F68" s="17">
        <f t="shared" si="14"/>
        <v>16099.25</v>
      </c>
      <c r="G68" s="17">
        <f t="shared" si="14"/>
        <v>25761.75</v>
      </c>
      <c r="H68" s="17">
        <f t="shared" si="14"/>
        <v>36449.51</v>
      </c>
      <c r="I68" s="17">
        <f t="shared" si="14"/>
        <v>48340</v>
      </c>
      <c r="J68" s="55"/>
    </row>
    <row r="69" spans="1:11">
      <c r="A69" s="56"/>
      <c r="B69" s="11"/>
      <c r="C69" s="11"/>
      <c r="D69" s="11"/>
      <c r="E69" s="11"/>
      <c r="F69" s="11"/>
      <c r="G69" s="11"/>
      <c r="H69" s="11"/>
      <c r="I69" s="11"/>
      <c r="J69" s="55"/>
    </row>
    <row r="70" spans="1:11">
      <c r="A70" s="62"/>
      <c r="B70" s="63"/>
      <c r="C70" s="63"/>
      <c r="D70" s="63"/>
      <c r="E70" s="63"/>
      <c r="F70" s="63"/>
      <c r="G70" s="63"/>
      <c r="H70" s="63"/>
      <c r="I70" s="63"/>
      <c r="J70" s="64"/>
    </row>
    <row r="71" spans="1:11">
      <c r="A71" s="68" t="s">
        <v>71</v>
      </c>
    </row>
    <row r="72" spans="1:11">
      <c r="A72" s="52" t="s">
        <v>72</v>
      </c>
      <c r="D72" s="1"/>
    </row>
    <row r="73" spans="1:11">
      <c r="A73" s="31" t="s">
        <v>96</v>
      </c>
      <c r="D73" s="1"/>
    </row>
    <row r="74" spans="1:11">
      <c r="D74" s="1"/>
    </row>
    <row r="75" spans="1:11">
      <c r="D75" s="1"/>
    </row>
    <row r="77" spans="1:11">
      <c r="I77" s="14"/>
    </row>
    <row r="78" spans="1:11">
      <c r="D78" s="1"/>
    </row>
    <row r="79" spans="1:11">
      <c r="D79" s="1"/>
    </row>
    <row r="80" spans="1:11">
      <c r="D80" s="1"/>
    </row>
    <row r="82" spans="4:11">
      <c r="I82" s="14"/>
    </row>
    <row r="83" spans="4:11">
      <c r="D83" s="1"/>
      <c r="K83" s="14"/>
    </row>
    <row r="84" spans="4:11">
      <c r="D84" s="1"/>
    </row>
    <row r="85" spans="4:11">
      <c r="D85" s="1"/>
    </row>
    <row r="86" spans="4:11">
      <c r="I86" s="14"/>
    </row>
    <row r="115" spans="4:9">
      <c r="D115" s="1"/>
    </row>
    <row r="116" spans="4:9">
      <c r="D116" s="1"/>
    </row>
    <row r="117" spans="4:9">
      <c r="D117" s="1"/>
    </row>
    <row r="118" spans="4:9">
      <c r="D118" s="1"/>
    </row>
    <row r="119" spans="4:9">
      <c r="D119" s="1"/>
    </row>
    <row r="120" spans="4:9">
      <c r="I120" s="14"/>
    </row>
  </sheetData>
  <pageMargins left="0.74803149606299213" right="0.74803149606299213" top="0.98425196850393704" bottom="0.98425196850393704" header="0" footer="0"/>
  <pageSetup paperSize="9" scale="54" fitToWidth="2"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50"/>
  <sheetViews>
    <sheetView topLeftCell="A6" zoomScale="98" zoomScaleNormal="98" workbookViewId="0">
      <selection activeCell="D25" sqref="D25:I29"/>
    </sheetView>
  </sheetViews>
  <sheetFormatPr baseColWidth="10" defaultRowHeight="15"/>
  <cols>
    <col min="2" max="2" width="11.42578125" style="48"/>
    <col min="3" max="3" width="16.7109375" customWidth="1"/>
    <col min="6" max="6" width="15.7109375" customWidth="1"/>
    <col min="9" max="9" width="13.42578125" customWidth="1"/>
  </cols>
  <sheetData>
    <row r="1" spans="1:9">
      <c r="A1" t="s">
        <v>60</v>
      </c>
      <c r="B1"/>
      <c r="C1" s="33" t="s">
        <v>62</v>
      </c>
      <c r="D1" s="33"/>
      <c r="F1" s="33" t="s">
        <v>91</v>
      </c>
      <c r="G1" s="33"/>
      <c r="I1" s="32"/>
    </row>
    <row r="2" spans="1:9">
      <c r="B2"/>
      <c r="C2" s="45" t="s">
        <v>3</v>
      </c>
      <c r="D2" s="49">
        <f ca="1">EVA!$M$3</f>
        <v>1</v>
      </c>
      <c r="F2" s="45" t="str">
        <f ca="1">CONCATENATE("SPI: ",ROUND(D2,2))</f>
        <v>SPI: 1</v>
      </c>
      <c r="I2" s="32"/>
    </row>
    <row r="3" spans="1:9">
      <c r="B3"/>
      <c r="C3" s="45" t="s">
        <v>2</v>
      </c>
      <c r="D3" s="49">
        <f ca="1">EVA!$M$2</f>
        <v>1.0518299316767483</v>
      </c>
      <c r="F3" s="45" t="str">
        <f ca="1">CONCATENATE("CPI: ",ROUND(D3,2))</f>
        <v>CPI: 1,05</v>
      </c>
      <c r="I3" s="32"/>
    </row>
    <row r="4" spans="1:9">
      <c r="B4"/>
    </row>
    <row r="5" spans="1:9">
      <c r="B5"/>
    </row>
    <row r="6" spans="1:9">
      <c r="B6"/>
    </row>
    <row r="7" spans="1:9">
      <c r="B7"/>
      <c r="C7" s="34" t="s">
        <v>54</v>
      </c>
      <c r="D7" s="93"/>
      <c r="E7" s="41" t="s">
        <v>42</v>
      </c>
      <c r="F7" s="35"/>
      <c r="G7" s="98" t="s">
        <v>92</v>
      </c>
      <c r="H7" s="99"/>
    </row>
    <row r="8" spans="1:9">
      <c r="B8"/>
      <c r="C8" s="36"/>
      <c r="D8" s="94"/>
      <c r="E8" s="36"/>
      <c r="F8" s="37"/>
    </row>
    <row r="9" spans="1:9">
      <c r="B9"/>
      <c r="C9" s="36" t="s">
        <v>1</v>
      </c>
      <c r="D9">
        <v>0</v>
      </c>
      <c r="E9" s="36" t="s">
        <v>87</v>
      </c>
      <c r="F9" s="42">
        <f ca="1">IF(MIN(D2,D3)*100&gt;(D14-F10),(D14-F10),ROUND(MIN(D2,D3)*100,0))</f>
        <v>100</v>
      </c>
      <c r="G9" s="47"/>
      <c r="H9" s="47"/>
      <c r="I9" s="47"/>
    </row>
    <row r="10" spans="1:9">
      <c r="B10"/>
      <c r="C10" s="36" t="s">
        <v>55</v>
      </c>
      <c r="D10">
        <v>50</v>
      </c>
      <c r="E10" s="36" t="s">
        <v>89</v>
      </c>
      <c r="F10" s="38">
        <v>1</v>
      </c>
      <c r="G10" s="96" t="str">
        <f ca="1">IF(D2&lt;D3,F2,F3)</f>
        <v>SPI: 1</v>
      </c>
      <c r="H10" s="47"/>
      <c r="I10" s="47"/>
    </row>
    <row r="11" spans="1:9">
      <c r="B11"/>
      <c r="C11" s="36" t="s">
        <v>57</v>
      </c>
      <c r="D11">
        <v>35</v>
      </c>
      <c r="E11" s="36" t="s">
        <v>88</v>
      </c>
      <c r="F11" s="42">
        <f ca="1">IF(MAX(D2,D3)*100&gt;(D14-F10-1),(D14-F10)-SUM(F9:F10)-F12+1,ROUND((MAX(D2,D3)-MIN(D2,D3))*100,0)-1)</f>
        <v>4</v>
      </c>
      <c r="G11" s="47"/>
      <c r="H11" s="92"/>
      <c r="I11" s="47"/>
    </row>
    <row r="12" spans="1:9">
      <c r="B12"/>
      <c r="C12" s="36" t="s">
        <v>56</v>
      </c>
      <c r="D12">
        <v>55</v>
      </c>
      <c r="E12" s="95" t="s">
        <v>90</v>
      </c>
      <c r="F12" s="38">
        <f ca="1">IF(OR(MIN(D2,D3)*100&gt;D14,ROUND(D3*100-D2*100,0)=0),0,1)</f>
        <v>1</v>
      </c>
      <c r="G12" s="96" t="str">
        <f ca="1">IF(D2&lt;D3,F3,F2)</f>
        <v>CPI: 1,05</v>
      </c>
      <c r="H12" s="47"/>
      <c r="I12" s="47"/>
    </row>
    <row r="13" spans="1:9">
      <c r="B13"/>
      <c r="C13" s="36" t="s">
        <v>59</v>
      </c>
      <c r="D13">
        <v>8</v>
      </c>
      <c r="E13" s="39" t="s">
        <v>53</v>
      </c>
      <c r="F13" s="43">
        <f ca="1">D15-(SUM(F9:F12))</f>
        <v>190</v>
      </c>
    </row>
    <row r="14" spans="1:9">
      <c r="B14"/>
      <c r="C14" s="36" t="s">
        <v>58</v>
      </c>
      <c r="D14" s="38">
        <f>SUM(D9:D13)</f>
        <v>148</v>
      </c>
    </row>
    <row r="15" spans="1:9">
      <c r="B15"/>
      <c r="C15" s="39" t="s">
        <v>52</v>
      </c>
      <c r="D15" s="40">
        <f>SUM(D9:D14)</f>
        <v>296</v>
      </c>
    </row>
    <row r="16" spans="1:9">
      <c r="B16" s="44" t="s">
        <v>61</v>
      </c>
      <c r="C16" s="33" t="s">
        <v>93</v>
      </c>
      <c r="D16" s="33"/>
      <c r="E16" s="33"/>
      <c r="F16" s="33"/>
      <c r="G16" s="33"/>
      <c r="H16" s="33"/>
    </row>
    <row r="17" spans="2:15">
      <c r="B17"/>
    </row>
    <row r="18" spans="2:15">
      <c r="B18"/>
    </row>
    <row r="19" spans="2:15">
      <c r="B19"/>
    </row>
    <row r="20" spans="2:15">
      <c r="B20"/>
    </row>
    <row r="21" spans="2:15">
      <c r="B21"/>
      <c r="O21" s="47"/>
    </row>
    <row r="22" spans="2:15">
      <c r="B22"/>
      <c r="O22" s="47"/>
    </row>
    <row r="23" spans="2:15">
      <c r="B23"/>
      <c r="O23" s="47"/>
    </row>
    <row r="24" spans="2:15">
      <c r="B24" s="45"/>
      <c r="C24" s="46" t="s">
        <v>4</v>
      </c>
      <c r="D24" s="102" t="s">
        <v>5</v>
      </c>
      <c r="E24" s="103"/>
      <c r="F24" s="102" t="s">
        <v>6</v>
      </c>
      <c r="G24" s="103"/>
      <c r="H24" s="102" t="s">
        <v>7</v>
      </c>
      <c r="I24" s="103"/>
      <c r="O24" s="47"/>
    </row>
    <row r="25" spans="2:15">
      <c r="B25" s="104" t="s">
        <v>8</v>
      </c>
      <c r="C25" s="104"/>
      <c r="D25" s="50">
        <f>F25</f>
        <v>62842</v>
      </c>
      <c r="E25" s="7"/>
      <c r="F25" s="50">
        <f>F26*1.3</f>
        <v>62842</v>
      </c>
      <c r="G25" s="7"/>
      <c r="H25" s="50">
        <f>F25-50000</f>
        <v>12842</v>
      </c>
      <c r="I25" s="7"/>
      <c r="O25" s="47"/>
    </row>
    <row r="26" spans="2:15">
      <c r="B26" s="105" t="s">
        <v>9</v>
      </c>
      <c r="C26" s="101"/>
      <c r="D26" s="50">
        <f>F26*7.5/10</f>
        <v>36255</v>
      </c>
      <c r="E26" s="7"/>
      <c r="F26" s="51">
        <f>EVA!I29</f>
        <v>48340</v>
      </c>
      <c r="G26" s="7"/>
      <c r="H26" s="50">
        <f>F26*7.5/10</f>
        <v>36255</v>
      </c>
      <c r="I26" s="7"/>
    </row>
    <row r="27" spans="2:15">
      <c r="B27" s="100" t="s">
        <v>101</v>
      </c>
      <c r="C27" s="101"/>
      <c r="D27" s="6">
        <f>D25-D26</f>
        <v>26587</v>
      </c>
      <c r="E27" s="8">
        <f>D27/D25</f>
        <v>0.42307692307692307</v>
      </c>
      <c r="F27" s="6">
        <f>F25-F26</f>
        <v>14502</v>
      </c>
      <c r="G27" s="8">
        <f>F27/F25</f>
        <v>0.23076923076923078</v>
      </c>
      <c r="H27" s="6">
        <f>H25-H26</f>
        <v>-23413</v>
      </c>
      <c r="I27" s="8">
        <f>H27/H25</f>
        <v>-1.8231583865441521</v>
      </c>
    </row>
    <row r="28" spans="2:15">
      <c r="B28" s="100" t="s">
        <v>102</v>
      </c>
      <c r="C28" s="106"/>
      <c r="D28" s="6">
        <f>E28*D26*-1</f>
        <v>-7613.5499999999993</v>
      </c>
      <c r="E28" s="8">
        <f>$H$31</f>
        <v>0.21</v>
      </c>
      <c r="F28" s="6">
        <f>G28*F26*-1</f>
        <v>-10151.4</v>
      </c>
      <c r="G28" s="8">
        <f>$H$31</f>
        <v>0.21</v>
      </c>
      <c r="H28" s="6">
        <f>I28*H26*-1</f>
        <v>-7613.5499999999993</v>
      </c>
      <c r="I28" s="8">
        <f>$H$31</f>
        <v>0.21</v>
      </c>
    </row>
    <row r="29" spans="2:15">
      <c r="B29" s="100" t="s">
        <v>103</v>
      </c>
      <c r="C29" s="101"/>
      <c r="D29" s="6">
        <f>D27+D28</f>
        <v>18973.45</v>
      </c>
      <c r="E29" s="8">
        <f>D29/D25</f>
        <v>0.30192307692307696</v>
      </c>
      <c r="F29" s="6">
        <f>F27+F28</f>
        <v>4350.6000000000004</v>
      </c>
      <c r="G29" s="8">
        <f>F29/F25</f>
        <v>6.9230769230769235E-2</v>
      </c>
      <c r="H29" s="6">
        <f>H27+H28</f>
        <v>-31026.55</v>
      </c>
      <c r="I29" s="8">
        <f>H29/H25</f>
        <v>-2.416021647718424</v>
      </c>
    </row>
    <row r="30" spans="2:15">
      <c r="B30"/>
    </row>
    <row r="31" spans="2:15">
      <c r="B31" s="44" t="s">
        <v>61</v>
      </c>
      <c r="C31" s="33" t="s">
        <v>104</v>
      </c>
      <c r="D31" s="33"/>
      <c r="E31" s="33"/>
      <c r="F31" s="33"/>
      <c r="G31" s="33"/>
      <c r="H31" s="90">
        <v>0.21</v>
      </c>
    </row>
    <row r="32" spans="2:15">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row r="1995" spans="2:2">
      <c r="B1995"/>
    </row>
    <row r="1996" spans="2:2">
      <c r="B1996"/>
    </row>
    <row r="1997" spans="2:2">
      <c r="B1997"/>
    </row>
    <row r="1998" spans="2:2">
      <c r="B1998"/>
    </row>
    <row r="1999" spans="2:2">
      <c r="B1999"/>
    </row>
    <row r="2000" spans="2:2">
      <c r="B2000"/>
    </row>
    <row r="2001" spans="2:2">
      <c r="B2001"/>
    </row>
    <row r="2002" spans="2:2">
      <c r="B2002"/>
    </row>
    <row r="2003" spans="2:2">
      <c r="B2003"/>
    </row>
    <row r="2004" spans="2:2">
      <c r="B2004"/>
    </row>
    <row r="2005" spans="2:2">
      <c r="B2005"/>
    </row>
    <row r="2006" spans="2:2">
      <c r="B2006"/>
    </row>
    <row r="2007" spans="2:2">
      <c r="B2007"/>
    </row>
    <row r="2008" spans="2:2">
      <c r="B2008"/>
    </row>
    <row r="2009" spans="2:2">
      <c r="B2009"/>
    </row>
    <row r="2010" spans="2:2">
      <c r="B2010"/>
    </row>
    <row r="2011" spans="2:2">
      <c r="B2011"/>
    </row>
    <row r="2012" spans="2:2">
      <c r="B2012"/>
    </row>
    <row r="2013" spans="2:2">
      <c r="B2013"/>
    </row>
    <row r="2014" spans="2:2">
      <c r="B2014"/>
    </row>
    <row r="2015" spans="2:2">
      <c r="B2015"/>
    </row>
    <row r="2016" spans="2:2">
      <c r="B2016"/>
    </row>
    <row r="2017" spans="2:2">
      <c r="B2017"/>
    </row>
    <row r="2018" spans="2:2">
      <c r="B2018"/>
    </row>
    <row r="2019" spans="2:2">
      <c r="B2019"/>
    </row>
    <row r="2020" spans="2:2">
      <c r="B2020"/>
    </row>
    <row r="2021" spans="2:2">
      <c r="B2021"/>
    </row>
    <row r="2022" spans="2:2">
      <c r="B2022"/>
    </row>
    <row r="2023" spans="2:2">
      <c r="B2023"/>
    </row>
    <row r="2024" spans="2:2">
      <c r="B2024"/>
    </row>
    <row r="2025" spans="2:2">
      <c r="B2025"/>
    </row>
    <row r="2026" spans="2:2">
      <c r="B2026"/>
    </row>
    <row r="2027" spans="2:2">
      <c r="B2027"/>
    </row>
    <row r="2028" spans="2:2">
      <c r="B2028"/>
    </row>
    <row r="2029" spans="2:2">
      <c r="B2029"/>
    </row>
    <row r="2030" spans="2:2">
      <c r="B2030"/>
    </row>
    <row r="2031" spans="2:2">
      <c r="B2031"/>
    </row>
    <row r="2032" spans="2:2">
      <c r="B2032"/>
    </row>
    <row r="2033" spans="2:2">
      <c r="B2033"/>
    </row>
    <row r="2034" spans="2:2">
      <c r="B2034"/>
    </row>
    <row r="2035" spans="2:2">
      <c r="B2035"/>
    </row>
    <row r="2036" spans="2:2">
      <c r="B2036"/>
    </row>
    <row r="2037" spans="2:2">
      <c r="B2037"/>
    </row>
    <row r="2038" spans="2:2">
      <c r="B2038"/>
    </row>
    <row r="2039" spans="2:2">
      <c r="B2039"/>
    </row>
    <row r="2040" spans="2:2">
      <c r="B2040"/>
    </row>
    <row r="2041" spans="2:2">
      <c r="B2041"/>
    </row>
    <row r="2042" spans="2:2">
      <c r="B2042"/>
    </row>
    <row r="2043" spans="2:2">
      <c r="B2043"/>
    </row>
    <row r="2044" spans="2:2">
      <c r="B2044"/>
    </row>
    <row r="2045" spans="2:2">
      <c r="B2045"/>
    </row>
    <row r="2046" spans="2:2">
      <c r="B2046"/>
    </row>
    <row r="2047" spans="2:2">
      <c r="B2047"/>
    </row>
    <row r="2048" spans="2:2">
      <c r="B2048"/>
    </row>
    <row r="2049" spans="2:2">
      <c r="B2049"/>
    </row>
    <row r="2050" spans="2:2">
      <c r="B2050"/>
    </row>
    <row r="2051" spans="2:2">
      <c r="B2051"/>
    </row>
    <row r="2052" spans="2:2">
      <c r="B2052"/>
    </row>
    <row r="2053" spans="2:2">
      <c r="B2053"/>
    </row>
    <row r="2054" spans="2:2">
      <c r="B2054"/>
    </row>
    <row r="2055" spans="2:2">
      <c r="B2055"/>
    </row>
    <row r="2056" spans="2:2">
      <c r="B2056"/>
    </row>
    <row r="2057" spans="2:2">
      <c r="B2057"/>
    </row>
    <row r="2058" spans="2:2">
      <c r="B2058"/>
    </row>
    <row r="2059" spans="2:2">
      <c r="B2059"/>
    </row>
    <row r="2060" spans="2:2">
      <c r="B2060"/>
    </row>
    <row r="2061" spans="2:2">
      <c r="B2061"/>
    </row>
    <row r="2062" spans="2:2">
      <c r="B2062"/>
    </row>
    <row r="2063" spans="2:2">
      <c r="B2063"/>
    </row>
    <row r="2064" spans="2:2">
      <c r="B2064"/>
    </row>
    <row r="2065" spans="2:2">
      <c r="B2065"/>
    </row>
    <row r="2066" spans="2:2">
      <c r="B2066"/>
    </row>
    <row r="2067" spans="2:2">
      <c r="B2067"/>
    </row>
    <row r="2068" spans="2:2">
      <c r="B2068"/>
    </row>
    <row r="2069" spans="2:2">
      <c r="B2069"/>
    </row>
    <row r="2070" spans="2:2">
      <c r="B2070"/>
    </row>
    <row r="2071" spans="2:2">
      <c r="B2071"/>
    </row>
    <row r="2072" spans="2:2">
      <c r="B2072"/>
    </row>
    <row r="2073" spans="2:2">
      <c r="B2073"/>
    </row>
    <row r="2074" spans="2:2">
      <c r="B2074"/>
    </row>
    <row r="2075" spans="2:2">
      <c r="B2075"/>
    </row>
    <row r="2076" spans="2:2">
      <c r="B2076"/>
    </row>
    <row r="2077" spans="2:2">
      <c r="B2077"/>
    </row>
    <row r="2078" spans="2:2">
      <c r="B2078"/>
    </row>
    <row r="2079" spans="2:2">
      <c r="B2079"/>
    </row>
    <row r="2080" spans="2:2">
      <c r="B2080"/>
    </row>
    <row r="2081" spans="2:2">
      <c r="B2081"/>
    </row>
    <row r="2082" spans="2:2">
      <c r="B2082"/>
    </row>
    <row r="2083" spans="2:2">
      <c r="B2083"/>
    </row>
    <row r="2084" spans="2:2">
      <c r="B2084"/>
    </row>
    <row r="2085" spans="2:2">
      <c r="B2085"/>
    </row>
    <row r="2086" spans="2:2">
      <c r="B2086"/>
    </row>
    <row r="2087" spans="2:2">
      <c r="B2087"/>
    </row>
    <row r="2088" spans="2:2">
      <c r="B2088"/>
    </row>
    <row r="2089" spans="2:2">
      <c r="B2089"/>
    </row>
    <row r="2090" spans="2:2">
      <c r="B2090"/>
    </row>
    <row r="2091" spans="2:2">
      <c r="B2091"/>
    </row>
    <row r="2092" spans="2:2">
      <c r="B2092"/>
    </row>
    <row r="2093" spans="2:2">
      <c r="B2093"/>
    </row>
    <row r="2094" spans="2:2">
      <c r="B2094"/>
    </row>
    <row r="2095" spans="2:2">
      <c r="B2095"/>
    </row>
    <row r="2096" spans="2:2">
      <c r="B2096"/>
    </row>
    <row r="2097" spans="2:2">
      <c r="B2097"/>
    </row>
    <row r="2098" spans="2:2">
      <c r="B2098"/>
    </row>
    <row r="2099" spans="2:2">
      <c r="B2099"/>
    </row>
    <row r="2100" spans="2:2">
      <c r="B2100"/>
    </row>
    <row r="2101" spans="2:2">
      <c r="B2101"/>
    </row>
    <row r="2102" spans="2:2">
      <c r="B2102"/>
    </row>
    <row r="2103" spans="2:2">
      <c r="B2103"/>
    </row>
    <row r="2104" spans="2:2">
      <c r="B2104"/>
    </row>
    <row r="2105" spans="2:2">
      <c r="B2105"/>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2">
      <c r="B2205"/>
    </row>
    <row r="2206" spans="2:2">
      <c r="B2206"/>
    </row>
    <row r="2207" spans="2:2">
      <c r="B2207"/>
    </row>
    <row r="2208" spans="2:2">
      <c r="B2208"/>
    </row>
    <row r="2209" spans="2:2">
      <c r="B2209"/>
    </row>
    <row r="2210" spans="2:2">
      <c r="B2210"/>
    </row>
    <row r="2211" spans="2:2">
      <c r="B2211"/>
    </row>
    <row r="2212" spans="2:2">
      <c r="B2212"/>
    </row>
    <row r="2213" spans="2:2">
      <c r="B2213"/>
    </row>
    <row r="2214" spans="2:2">
      <c r="B2214"/>
    </row>
    <row r="2215" spans="2:2">
      <c r="B2215"/>
    </row>
    <row r="2216" spans="2:2">
      <c r="B2216"/>
    </row>
    <row r="2217" spans="2:2">
      <c r="B2217"/>
    </row>
    <row r="2218" spans="2:2">
      <c r="B2218"/>
    </row>
    <row r="2219" spans="2:2">
      <c r="B2219"/>
    </row>
    <row r="2220" spans="2:2">
      <c r="B2220"/>
    </row>
    <row r="2221" spans="2:2">
      <c r="B2221"/>
    </row>
    <row r="2222" spans="2:2">
      <c r="B2222"/>
    </row>
    <row r="2223" spans="2:2">
      <c r="B2223"/>
    </row>
    <row r="2224" spans="2:2">
      <c r="B2224"/>
    </row>
    <row r="2225" spans="2:2">
      <c r="B2225"/>
    </row>
    <row r="2226" spans="2:2">
      <c r="B2226"/>
    </row>
    <row r="2227" spans="2:2">
      <c r="B2227"/>
    </row>
    <row r="2228" spans="2:2">
      <c r="B2228"/>
    </row>
    <row r="2229" spans="2:2">
      <c r="B2229"/>
    </row>
    <row r="2230" spans="2:2">
      <c r="B2230"/>
    </row>
    <row r="2231" spans="2:2">
      <c r="B2231"/>
    </row>
    <row r="2232" spans="2:2">
      <c r="B2232"/>
    </row>
    <row r="2233" spans="2:2">
      <c r="B2233"/>
    </row>
    <row r="2234" spans="2:2">
      <c r="B2234"/>
    </row>
    <row r="2235" spans="2:2">
      <c r="B2235"/>
    </row>
    <row r="2236" spans="2:2">
      <c r="B2236"/>
    </row>
    <row r="2237" spans="2:2">
      <c r="B2237"/>
    </row>
    <row r="2238" spans="2:2">
      <c r="B2238"/>
    </row>
    <row r="2239" spans="2:2">
      <c r="B2239"/>
    </row>
    <row r="2240" spans="2:2">
      <c r="B2240"/>
    </row>
    <row r="2241" spans="2:2">
      <c r="B2241"/>
    </row>
    <row r="2242" spans="2:2">
      <c r="B2242"/>
    </row>
    <row r="2243" spans="2:2">
      <c r="B2243"/>
    </row>
    <row r="2244" spans="2:2">
      <c r="B2244"/>
    </row>
    <row r="2245" spans="2:2">
      <c r="B2245"/>
    </row>
    <row r="2246" spans="2:2">
      <c r="B2246"/>
    </row>
    <row r="2247" spans="2:2">
      <c r="B2247"/>
    </row>
    <row r="2248" spans="2:2">
      <c r="B2248"/>
    </row>
    <row r="2249" spans="2:2">
      <c r="B2249"/>
    </row>
    <row r="2250" spans="2:2">
      <c r="B2250"/>
    </row>
    <row r="2251" spans="2:2">
      <c r="B2251"/>
    </row>
    <row r="2252" spans="2:2">
      <c r="B2252"/>
    </row>
    <row r="2253" spans="2:2">
      <c r="B2253"/>
    </row>
    <row r="2254" spans="2:2">
      <c r="B2254"/>
    </row>
    <row r="2255" spans="2:2">
      <c r="B2255"/>
    </row>
    <row r="2256" spans="2:2">
      <c r="B2256"/>
    </row>
    <row r="2257" spans="2:2">
      <c r="B2257"/>
    </row>
    <row r="2258" spans="2:2">
      <c r="B2258"/>
    </row>
    <row r="2259" spans="2:2">
      <c r="B2259"/>
    </row>
    <row r="2260" spans="2:2">
      <c r="B2260"/>
    </row>
    <row r="2261" spans="2:2">
      <c r="B2261"/>
    </row>
    <row r="2262" spans="2:2">
      <c r="B2262"/>
    </row>
    <row r="2263" spans="2:2">
      <c r="B2263"/>
    </row>
    <row r="2264" spans="2:2">
      <c r="B2264"/>
    </row>
    <row r="2265" spans="2:2">
      <c r="B2265"/>
    </row>
    <row r="2266" spans="2:2">
      <c r="B2266"/>
    </row>
    <row r="2267" spans="2:2">
      <c r="B2267"/>
    </row>
    <row r="2268" spans="2:2">
      <c r="B2268"/>
    </row>
    <row r="2269" spans="2:2">
      <c r="B2269"/>
    </row>
    <row r="2270" spans="2:2">
      <c r="B2270"/>
    </row>
    <row r="2271" spans="2:2">
      <c r="B2271"/>
    </row>
    <row r="2272" spans="2:2">
      <c r="B2272"/>
    </row>
    <row r="2273" spans="2:2">
      <c r="B2273"/>
    </row>
    <row r="2274" spans="2:2">
      <c r="B2274"/>
    </row>
    <row r="2275" spans="2:2">
      <c r="B2275"/>
    </row>
    <row r="2276" spans="2:2">
      <c r="B2276"/>
    </row>
    <row r="2277" spans="2:2">
      <c r="B2277"/>
    </row>
    <row r="2278" spans="2:2">
      <c r="B2278"/>
    </row>
    <row r="2279" spans="2:2">
      <c r="B2279"/>
    </row>
    <row r="2280" spans="2:2">
      <c r="B2280"/>
    </row>
    <row r="2281" spans="2:2">
      <c r="B2281"/>
    </row>
    <row r="2282" spans="2:2">
      <c r="B2282"/>
    </row>
    <row r="2283" spans="2:2">
      <c r="B2283"/>
    </row>
    <row r="2284" spans="2:2">
      <c r="B2284"/>
    </row>
    <row r="2285" spans="2:2">
      <c r="B2285"/>
    </row>
    <row r="2286" spans="2:2">
      <c r="B2286"/>
    </row>
    <row r="2287" spans="2:2">
      <c r="B2287"/>
    </row>
    <row r="2288" spans="2:2">
      <c r="B2288"/>
    </row>
    <row r="2289" spans="2:2">
      <c r="B2289"/>
    </row>
    <row r="2290" spans="2:2">
      <c r="B2290"/>
    </row>
    <row r="2291" spans="2:2">
      <c r="B2291"/>
    </row>
    <row r="2292" spans="2:2">
      <c r="B2292"/>
    </row>
    <row r="2293" spans="2:2">
      <c r="B2293"/>
    </row>
    <row r="2294" spans="2:2">
      <c r="B2294"/>
    </row>
    <row r="2295" spans="2:2">
      <c r="B2295"/>
    </row>
    <row r="2296" spans="2:2">
      <c r="B2296"/>
    </row>
    <row r="2297" spans="2:2">
      <c r="B2297"/>
    </row>
    <row r="2298" spans="2:2">
      <c r="B2298"/>
    </row>
    <row r="2299" spans="2:2">
      <c r="B2299"/>
    </row>
    <row r="2300" spans="2:2">
      <c r="B2300"/>
    </row>
    <row r="2301" spans="2:2">
      <c r="B2301"/>
    </row>
    <row r="2302" spans="2:2">
      <c r="B2302"/>
    </row>
    <row r="2303" spans="2:2">
      <c r="B2303"/>
    </row>
    <row r="2304" spans="2:2">
      <c r="B2304"/>
    </row>
    <row r="2305" spans="2:2">
      <c r="B2305"/>
    </row>
    <row r="2306" spans="2:2">
      <c r="B2306"/>
    </row>
    <row r="2307" spans="2:2">
      <c r="B2307"/>
    </row>
    <row r="2308" spans="2:2">
      <c r="B2308"/>
    </row>
    <row r="2309" spans="2:2">
      <c r="B2309"/>
    </row>
    <row r="2310" spans="2:2">
      <c r="B2310"/>
    </row>
    <row r="2311" spans="2:2">
      <c r="B2311"/>
    </row>
    <row r="2312" spans="2:2">
      <c r="B2312"/>
    </row>
    <row r="2313" spans="2:2">
      <c r="B2313"/>
    </row>
    <row r="2314" spans="2:2">
      <c r="B2314"/>
    </row>
    <row r="2315" spans="2:2">
      <c r="B2315"/>
    </row>
    <row r="2316" spans="2:2">
      <c r="B2316"/>
    </row>
    <row r="2317" spans="2:2">
      <c r="B2317"/>
    </row>
    <row r="2318" spans="2:2">
      <c r="B2318"/>
    </row>
    <row r="2319" spans="2:2">
      <c r="B2319"/>
    </row>
    <row r="2320" spans="2:2">
      <c r="B2320"/>
    </row>
    <row r="2321" spans="2:2">
      <c r="B2321"/>
    </row>
    <row r="2322" spans="2:2">
      <c r="B2322"/>
    </row>
    <row r="2323" spans="2:2">
      <c r="B2323"/>
    </row>
    <row r="2324" spans="2:2">
      <c r="B2324"/>
    </row>
    <row r="2325" spans="2:2">
      <c r="B2325"/>
    </row>
    <row r="2326" spans="2:2">
      <c r="B2326"/>
    </row>
    <row r="2327" spans="2:2">
      <c r="B2327"/>
    </row>
    <row r="2328" spans="2:2">
      <c r="B2328"/>
    </row>
    <row r="2329" spans="2:2">
      <c r="B2329"/>
    </row>
    <row r="2330" spans="2:2">
      <c r="B2330"/>
    </row>
    <row r="2331" spans="2:2">
      <c r="B2331"/>
    </row>
    <row r="2332" spans="2:2">
      <c r="B2332"/>
    </row>
    <row r="2333" spans="2:2">
      <c r="B2333"/>
    </row>
    <row r="2334" spans="2:2">
      <c r="B2334"/>
    </row>
    <row r="2335" spans="2:2">
      <c r="B2335"/>
    </row>
    <row r="2336" spans="2:2">
      <c r="B2336"/>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row r="2603" spans="2:2">
      <c r="B2603"/>
    </row>
    <row r="2604" spans="2:2">
      <c r="B2604"/>
    </row>
    <row r="2605" spans="2:2">
      <c r="B2605"/>
    </row>
    <row r="2606" spans="2:2">
      <c r="B2606"/>
    </row>
    <row r="2607" spans="2:2">
      <c r="B2607"/>
    </row>
    <row r="2608" spans="2:2">
      <c r="B2608"/>
    </row>
    <row r="2609" spans="2:2">
      <c r="B2609"/>
    </row>
    <row r="2610" spans="2:2">
      <c r="B2610"/>
    </row>
    <row r="2611" spans="2:2">
      <c r="B2611"/>
    </row>
    <row r="2612" spans="2:2">
      <c r="B2612"/>
    </row>
    <row r="2613" spans="2:2">
      <c r="B2613"/>
    </row>
    <row r="2614" spans="2:2">
      <c r="B2614"/>
    </row>
    <row r="2615" spans="2:2">
      <c r="B2615"/>
    </row>
    <row r="2616" spans="2:2">
      <c r="B2616"/>
    </row>
    <row r="2617" spans="2:2">
      <c r="B2617"/>
    </row>
    <row r="2618" spans="2:2">
      <c r="B2618"/>
    </row>
    <row r="2619" spans="2:2">
      <c r="B2619"/>
    </row>
    <row r="2620" spans="2:2">
      <c r="B2620"/>
    </row>
    <row r="2621" spans="2:2">
      <c r="B2621"/>
    </row>
    <row r="2622" spans="2:2">
      <c r="B2622"/>
    </row>
    <row r="2623" spans="2:2">
      <c r="B2623"/>
    </row>
    <row r="2624" spans="2:2">
      <c r="B2624"/>
    </row>
    <row r="2625" spans="2:2">
      <c r="B2625"/>
    </row>
    <row r="2626" spans="2:2">
      <c r="B2626"/>
    </row>
    <row r="2627" spans="2:2">
      <c r="B2627"/>
    </row>
    <row r="2628" spans="2:2">
      <c r="B2628"/>
    </row>
    <row r="2629" spans="2:2">
      <c r="B2629"/>
    </row>
    <row r="2630" spans="2:2">
      <c r="B2630"/>
    </row>
    <row r="2631" spans="2:2">
      <c r="B2631"/>
    </row>
    <row r="2632" spans="2:2">
      <c r="B2632"/>
    </row>
    <row r="2633" spans="2:2">
      <c r="B2633"/>
    </row>
    <row r="2634" spans="2:2">
      <c r="B2634"/>
    </row>
    <row r="2635" spans="2:2">
      <c r="B2635"/>
    </row>
    <row r="2636" spans="2:2">
      <c r="B2636"/>
    </row>
    <row r="2637" spans="2:2">
      <c r="B2637"/>
    </row>
    <row r="2638" spans="2:2">
      <c r="B2638"/>
    </row>
    <row r="2639" spans="2:2">
      <c r="B2639"/>
    </row>
    <row r="2640" spans="2:2">
      <c r="B2640"/>
    </row>
    <row r="2641" spans="2:2">
      <c r="B2641"/>
    </row>
    <row r="2642" spans="2:2">
      <c r="B2642"/>
    </row>
    <row r="2643" spans="2:2">
      <c r="B2643"/>
    </row>
    <row r="2644" spans="2:2">
      <c r="B2644"/>
    </row>
    <row r="2645" spans="2:2">
      <c r="B2645"/>
    </row>
    <row r="2646" spans="2:2">
      <c r="B2646"/>
    </row>
    <row r="2647" spans="2:2">
      <c r="B2647"/>
    </row>
    <row r="2648" spans="2:2">
      <c r="B2648"/>
    </row>
    <row r="2649" spans="2:2">
      <c r="B2649"/>
    </row>
    <row r="2650" spans="2:2">
      <c r="B2650"/>
    </row>
    <row r="2651" spans="2:2">
      <c r="B2651"/>
    </row>
    <row r="2652" spans="2:2">
      <c r="B2652"/>
    </row>
    <row r="2653" spans="2:2">
      <c r="B2653"/>
    </row>
    <row r="2654" spans="2:2">
      <c r="B2654"/>
    </row>
    <row r="2655" spans="2:2">
      <c r="B2655"/>
    </row>
    <row r="2656" spans="2:2">
      <c r="B2656"/>
    </row>
    <row r="2657" spans="2:2">
      <c r="B2657"/>
    </row>
    <row r="2658" spans="2:2">
      <c r="B2658"/>
    </row>
    <row r="2659" spans="2:2">
      <c r="B2659"/>
    </row>
    <row r="2660" spans="2:2">
      <c r="B2660"/>
    </row>
    <row r="2661" spans="2:2">
      <c r="B2661"/>
    </row>
    <row r="2662" spans="2:2">
      <c r="B2662"/>
    </row>
    <row r="2663" spans="2:2">
      <c r="B2663"/>
    </row>
    <row r="2664" spans="2:2">
      <c r="B2664"/>
    </row>
    <row r="2665" spans="2:2">
      <c r="B2665"/>
    </row>
    <row r="2666" spans="2:2">
      <c r="B2666"/>
    </row>
    <row r="2667" spans="2:2">
      <c r="B2667"/>
    </row>
    <row r="2668" spans="2:2">
      <c r="B2668"/>
    </row>
    <row r="2669" spans="2:2">
      <c r="B2669"/>
    </row>
    <row r="2670" spans="2:2">
      <c r="B2670"/>
    </row>
    <row r="2671" spans="2:2">
      <c r="B2671"/>
    </row>
    <row r="2672" spans="2:2">
      <c r="B2672"/>
    </row>
    <row r="2673" spans="2:2">
      <c r="B2673"/>
    </row>
    <row r="2674" spans="2:2">
      <c r="B2674"/>
    </row>
    <row r="2675" spans="2:2">
      <c r="B2675"/>
    </row>
    <row r="2676" spans="2:2">
      <c r="B2676"/>
    </row>
    <row r="2677" spans="2:2">
      <c r="B2677"/>
    </row>
    <row r="2678" spans="2:2">
      <c r="B2678"/>
    </row>
    <row r="2679" spans="2:2">
      <c r="B2679"/>
    </row>
    <row r="2680" spans="2:2">
      <c r="B2680"/>
    </row>
    <row r="2681" spans="2:2">
      <c r="B2681"/>
    </row>
    <row r="2682" spans="2:2">
      <c r="B2682"/>
    </row>
    <row r="2683" spans="2:2">
      <c r="B2683"/>
    </row>
    <row r="2684" spans="2:2">
      <c r="B2684"/>
    </row>
    <row r="2685" spans="2:2">
      <c r="B2685"/>
    </row>
    <row r="2686" spans="2:2">
      <c r="B2686"/>
    </row>
    <row r="2687" spans="2:2">
      <c r="B2687"/>
    </row>
    <row r="2688" spans="2:2">
      <c r="B2688"/>
    </row>
    <row r="2689" spans="2:2">
      <c r="B2689"/>
    </row>
    <row r="2690" spans="2:2">
      <c r="B2690"/>
    </row>
    <row r="2691" spans="2:2">
      <c r="B2691"/>
    </row>
    <row r="2692" spans="2:2">
      <c r="B2692"/>
    </row>
    <row r="2693" spans="2:2">
      <c r="B2693"/>
    </row>
    <row r="2694" spans="2:2">
      <c r="B2694"/>
    </row>
    <row r="2695" spans="2:2">
      <c r="B2695"/>
    </row>
    <row r="2696" spans="2:2">
      <c r="B2696"/>
    </row>
    <row r="2697" spans="2:2">
      <c r="B2697"/>
    </row>
    <row r="2698" spans="2:2">
      <c r="B2698"/>
    </row>
    <row r="2699" spans="2:2">
      <c r="B2699"/>
    </row>
    <row r="2700" spans="2:2">
      <c r="B2700"/>
    </row>
    <row r="2701" spans="2:2">
      <c r="B2701"/>
    </row>
    <row r="2702" spans="2:2">
      <c r="B2702"/>
    </row>
    <row r="2703" spans="2:2">
      <c r="B2703"/>
    </row>
    <row r="2704" spans="2:2">
      <c r="B2704"/>
    </row>
    <row r="2705" spans="2:2">
      <c r="B2705"/>
    </row>
    <row r="2706" spans="2:2">
      <c r="B2706"/>
    </row>
    <row r="2707" spans="2:2">
      <c r="B2707"/>
    </row>
    <row r="2708" spans="2:2">
      <c r="B2708"/>
    </row>
    <row r="2709" spans="2:2">
      <c r="B2709"/>
    </row>
    <row r="2710" spans="2:2">
      <c r="B2710"/>
    </row>
    <row r="2711" spans="2:2">
      <c r="B2711"/>
    </row>
    <row r="2712" spans="2:2">
      <c r="B2712"/>
    </row>
    <row r="2713" spans="2:2">
      <c r="B2713"/>
    </row>
    <row r="2714" spans="2:2">
      <c r="B2714"/>
    </row>
    <row r="2715" spans="2:2">
      <c r="B2715"/>
    </row>
    <row r="2716" spans="2:2">
      <c r="B2716"/>
    </row>
    <row r="2717" spans="2:2">
      <c r="B2717"/>
    </row>
    <row r="2718" spans="2:2">
      <c r="B2718"/>
    </row>
    <row r="2719" spans="2:2">
      <c r="B2719"/>
    </row>
    <row r="2720" spans="2:2">
      <c r="B2720"/>
    </row>
    <row r="2721" spans="2:2">
      <c r="B2721"/>
    </row>
    <row r="2722" spans="2:2">
      <c r="B2722"/>
    </row>
    <row r="2723" spans="2:2">
      <c r="B2723"/>
    </row>
    <row r="2724" spans="2:2">
      <c r="B2724"/>
    </row>
    <row r="2725" spans="2:2">
      <c r="B2725"/>
    </row>
    <row r="2726" spans="2:2">
      <c r="B2726"/>
    </row>
    <row r="2727" spans="2:2">
      <c r="B2727"/>
    </row>
    <row r="2728" spans="2:2">
      <c r="B2728"/>
    </row>
    <row r="2729" spans="2:2">
      <c r="B2729"/>
    </row>
    <row r="2730" spans="2:2">
      <c r="B2730"/>
    </row>
    <row r="2731" spans="2:2">
      <c r="B2731"/>
    </row>
    <row r="2732" spans="2:2">
      <c r="B2732"/>
    </row>
    <row r="2733" spans="2:2">
      <c r="B2733"/>
    </row>
    <row r="2734" spans="2:2">
      <c r="B2734"/>
    </row>
    <row r="2735" spans="2:2">
      <c r="B2735"/>
    </row>
    <row r="2736" spans="2:2">
      <c r="B2736"/>
    </row>
    <row r="2737" spans="2:2">
      <c r="B2737"/>
    </row>
    <row r="2738" spans="2:2">
      <c r="B2738"/>
    </row>
    <row r="2739" spans="2:2">
      <c r="B2739"/>
    </row>
    <row r="2740" spans="2:2">
      <c r="B2740"/>
    </row>
    <row r="2741" spans="2:2">
      <c r="B2741"/>
    </row>
    <row r="2742" spans="2:2">
      <c r="B2742"/>
    </row>
    <row r="2743" spans="2:2">
      <c r="B2743"/>
    </row>
    <row r="2744" spans="2:2">
      <c r="B2744"/>
    </row>
    <row r="2745" spans="2:2">
      <c r="B2745"/>
    </row>
    <row r="2746" spans="2:2">
      <c r="B2746"/>
    </row>
    <row r="2747" spans="2:2">
      <c r="B2747"/>
    </row>
    <row r="2748" spans="2:2">
      <c r="B2748"/>
    </row>
    <row r="2749" spans="2:2">
      <c r="B2749"/>
    </row>
    <row r="2750" spans="2:2">
      <c r="B2750"/>
    </row>
    <row r="2751" spans="2:2">
      <c r="B2751"/>
    </row>
    <row r="2752" spans="2:2">
      <c r="B2752"/>
    </row>
    <row r="2753" spans="2:2">
      <c r="B2753"/>
    </row>
    <row r="2754" spans="2:2">
      <c r="B2754"/>
    </row>
    <row r="2755" spans="2:2">
      <c r="B2755"/>
    </row>
    <row r="2756" spans="2:2">
      <c r="B2756"/>
    </row>
    <row r="2757" spans="2:2">
      <c r="B2757"/>
    </row>
    <row r="2758" spans="2:2">
      <c r="B2758"/>
    </row>
    <row r="2759" spans="2:2">
      <c r="B2759"/>
    </row>
    <row r="2760" spans="2:2">
      <c r="B2760"/>
    </row>
    <row r="2761" spans="2:2">
      <c r="B2761"/>
    </row>
    <row r="2762" spans="2:2">
      <c r="B2762"/>
    </row>
    <row r="2763" spans="2:2">
      <c r="B2763"/>
    </row>
    <row r="2764" spans="2:2">
      <c r="B2764"/>
    </row>
    <row r="2765" spans="2:2">
      <c r="B2765"/>
    </row>
    <row r="2766" spans="2:2">
      <c r="B2766"/>
    </row>
    <row r="2767" spans="2:2">
      <c r="B2767"/>
    </row>
    <row r="2768" spans="2:2">
      <c r="B2768"/>
    </row>
    <row r="2769" spans="2:2">
      <c r="B2769"/>
    </row>
    <row r="2770" spans="2:2">
      <c r="B2770"/>
    </row>
    <row r="2771" spans="2:2">
      <c r="B2771"/>
    </row>
    <row r="2772" spans="2:2">
      <c r="B2772"/>
    </row>
    <row r="2773" spans="2:2">
      <c r="B2773"/>
    </row>
    <row r="2774" spans="2:2">
      <c r="B2774"/>
    </row>
    <row r="2775" spans="2:2">
      <c r="B2775"/>
    </row>
    <row r="2776" spans="2:2">
      <c r="B2776"/>
    </row>
    <row r="2777" spans="2:2">
      <c r="B2777"/>
    </row>
    <row r="2778" spans="2:2">
      <c r="B2778"/>
    </row>
    <row r="2779" spans="2:2">
      <c r="B2779"/>
    </row>
    <row r="2780" spans="2:2">
      <c r="B2780"/>
    </row>
    <row r="2781" spans="2:2">
      <c r="B2781"/>
    </row>
    <row r="2782" spans="2:2">
      <c r="B2782"/>
    </row>
    <row r="2783" spans="2:2">
      <c r="B2783"/>
    </row>
    <row r="2784" spans="2:2">
      <c r="B2784"/>
    </row>
    <row r="2785" spans="2:2">
      <c r="B2785"/>
    </row>
    <row r="2786" spans="2:2">
      <c r="B2786"/>
    </row>
    <row r="2787" spans="2:2">
      <c r="B2787"/>
    </row>
    <row r="2788" spans="2:2">
      <c r="B2788"/>
    </row>
    <row r="2789" spans="2:2">
      <c r="B2789"/>
    </row>
    <row r="2790" spans="2:2">
      <c r="B2790"/>
    </row>
    <row r="2791" spans="2:2">
      <c r="B2791"/>
    </row>
    <row r="2792" spans="2:2">
      <c r="B2792"/>
    </row>
    <row r="2793" spans="2:2">
      <c r="B2793"/>
    </row>
    <row r="2794" spans="2:2">
      <c r="B2794"/>
    </row>
    <row r="2795" spans="2:2">
      <c r="B2795"/>
    </row>
    <row r="2796" spans="2:2">
      <c r="B2796"/>
    </row>
    <row r="2797" spans="2:2">
      <c r="B2797"/>
    </row>
    <row r="2798" spans="2:2">
      <c r="B2798"/>
    </row>
    <row r="2799" spans="2:2">
      <c r="B2799"/>
    </row>
    <row r="2800" spans="2:2">
      <c r="B2800"/>
    </row>
    <row r="2801" spans="2:2">
      <c r="B2801"/>
    </row>
    <row r="2802" spans="2:2">
      <c r="B2802"/>
    </row>
    <row r="2803" spans="2:2">
      <c r="B2803"/>
    </row>
    <row r="2804" spans="2:2">
      <c r="B2804"/>
    </row>
    <row r="2805" spans="2:2">
      <c r="B2805"/>
    </row>
    <row r="2806" spans="2:2">
      <c r="B2806"/>
    </row>
    <row r="2807" spans="2:2">
      <c r="B2807"/>
    </row>
    <row r="2808" spans="2:2">
      <c r="B2808"/>
    </row>
    <row r="2809" spans="2:2">
      <c r="B2809"/>
    </row>
    <row r="2810" spans="2:2">
      <c r="B2810"/>
    </row>
    <row r="2811" spans="2:2">
      <c r="B2811"/>
    </row>
    <row r="2812" spans="2:2">
      <c r="B2812"/>
    </row>
    <row r="2813" spans="2:2">
      <c r="B2813"/>
    </row>
    <row r="2814" spans="2:2">
      <c r="B2814"/>
    </row>
    <row r="2815" spans="2:2">
      <c r="B2815"/>
    </row>
    <row r="2816" spans="2:2">
      <c r="B2816"/>
    </row>
    <row r="2817" spans="2:2">
      <c r="B2817"/>
    </row>
    <row r="2818" spans="2:2">
      <c r="B2818"/>
    </row>
    <row r="2819" spans="2:2">
      <c r="B2819"/>
    </row>
    <row r="2820" spans="2:2">
      <c r="B2820"/>
    </row>
    <row r="2821" spans="2:2">
      <c r="B2821"/>
    </row>
    <row r="2822" spans="2:2">
      <c r="B2822"/>
    </row>
    <row r="2823" spans="2:2">
      <c r="B2823"/>
    </row>
    <row r="2824" spans="2:2">
      <c r="B2824"/>
    </row>
    <row r="2825" spans="2:2">
      <c r="B2825"/>
    </row>
    <row r="2826" spans="2:2">
      <c r="B2826"/>
    </row>
    <row r="2827" spans="2:2">
      <c r="B2827"/>
    </row>
    <row r="2828" spans="2:2">
      <c r="B2828"/>
    </row>
    <row r="2829" spans="2:2">
      <c r="B2829"/>
    </row>
    <row r="2830" spans="2:2">
      <c r="B2830"/>
    </row>
    <row r="2831" spans="2:2">
      <c r="B2831"/>
    </row>
    <row r="2832" spans="2:2">
      <c r="B2832"/>
    </row>
    <row r="2833" spans="2:2">
      <c r="B2833"/>
    </row>
    <row r="2834" spans="2:2">
      <c r="B2834"/>
    </row>
    <row r="2835" spans="2:2">
      <c r="B2835"/>
    </row>
    <row r="2836" spans="2:2">
      <c r="B2836"/>
    </row>
    <row r="2837" spans="2:2">
      <c r="B2837"/>
    </row>
    <row r="2838" spans="2:2">
      <c r="B2838"/>
    </row>
    <row r="2839" spans="2:2">
      <c r="B2839"/>
    </row>
    <row r="2840" spans="2:2">
      <c r="B2840"/>
    </row>
    <row r="2841" spans="2:2">
      <c r="B2841"/>
    </row>
    <row r="2842" spans="2:2">
      <c r="B2842"/>
    </row>
    <row r="2843" spans="2:2">
      <c r="B2843"/>
    </row>
    <row r="2844" spans="2:2">
      <c r="B2844"/>
    </row>
    <row r="2845" spans="2:2">
      <c r="B2845"/>
    </row>
    <row r="2846" spans="2:2">
      <c r="B2846"/>
    </row>
    <row r="2847" spans="2:2">
      <c r="B2847"/>
    </row>
    <row r="2848" spans="2:2">
      <c r="B2848"/>
    </row>
    <row r="2849" spans="2:2">
      <c r="B2849"/>
    </row>
    <row r="2850" spans="2:2">
      <c r="B2850"/>
    </row>
    <row r="2851" spans="2:2">
      <c r="B2851"/>
    </row>
    <row r="2852" spans="2:2">
      <c r="B2852"/>
    </row>
    <row r="2853" spans="2:2">
      <c r="B2853"/>
    </row>
    <row r="2854" spans="2:2">
      <c r="B2854"/>
    </row>
    <row r="2855" spans="2:2">
      <c r="B2855"/>
    </row>
    <row r="2856" spans="2:2">
      <c r="B2856"/>
    </row>
    <row r="2857" spans="2:2">
      <c r="B2857"/>
    </row>
    <row r="2858" spans="2:2">
      <c r="B2858"/>
    </row>
    <row r="2859" spans="2:2">
      <c r="B2859"/>
    </row>
    <row r="2860" spans="2:2">
      <c r="B2860"/>
    </row>
    <row r="2861" spans="2:2">
      <c r="B2861"/>
    </row>
    <row r="2862" spans="2:2">
      <c r="B2862"/>
    </row>
    <row r="2863" spans="2:2">
      <c r="B2863"/>
    </row>
    <row r="2864" spans="2:2">
      <c r="B2864"/>
    </row>
    <row r="2865" spans="2:2">
      <c r="B2865"/>
    </row>
    <row r="2866" spans="2:2">
      <c r="B2866"/>
    </row>
    <row r="2867" spans="2:2">
      <c r="B2867"/>
    </row>
    <row r="2868" spans="2:2">
      <c r="B2868"/>
    </row>
    <row r="2869" spans="2:2">
      <c r="B2869"/>
    </row>
    <row r="2870" spans="2:2">
      <c r="B2870"/>
    </row>
    <row r="2871" spans="2:2">
      <c r="B2871"/>
    </row>
    <row r="2872" spans="2:2">
      <c r="B2872"/>
    </row>
    <row r="2873" spans="2:2">
      <c r="B2873"/>
    </row>
    <row r="2874" spans="2:2">
      <c r="B2874"/>
    </row>
    <row r="2875" spans="2:2">
      <c r="B2875"/>
    </row>
    <row r="2876" spans="2:2">
      <c r="B2876"/>
    </row>
    <row r="2877" spans="2:2">
      <c r="B2877"/>
    </row>
    <row r="2878" spans="2:2">
      <c r="B2878"/>
    </row>
    <row r="2879" spans="2:2">
      <c r="B2879"/>
    </row>
    <row r="2880" spans="2:2">
      <c r="B2880"/>
    </row>
    <row r="2881" spans="2:2">
      <c r="B2881"/>
    </row>
    <row r="2882" spans="2:2">
      <c r="B2882"/>
    </row>
    <row r="2883" spans="2:2">
      <c r="B2883"/>
    </row>
    <row r="2884" spans="2:2">
      <c r="B2884"/>
    </row>
    <row r="2885" spans="2:2">
      <c r="B2885"/>
    </row>
    <row r="2886" spans="2:2">
      <c r="B2886"/>
    </row>
    <row r="2887" spans="2:2">
      <c r="B2887"/>
    </row>
    <row r="2888" spans="2:2">
      <c r="B2888"/>
    </row>
    <row r="2889" spans="2:2">
      <c r="B2889"/>
    </row>
    <row r="2890" spans="2:2">
      <c r="B2890"/>
    </row>
    <row r="2891" spans="2:2">
      <c r="B2891"/>
    </row>
    <row r="2892" spans="2:2">
      <c r="B2892"/>
    </row>
    <row r="2893" spans="2:2">
      <c r="B2893"/>
    </row>
    <row r="2894" spans="2:2">
      <c r="B2894"/>
    </row>
    <row r="2895" spans="2:2">
      <c r="B2895"/>
    </row>
    <row r="2896" spans="2:2">
      <c r="B2896"/>
    </row>
    <row r="2897" spans="2:2">
      <c r="B2897"/>
    </row>
    <row r="2898" spans="2:2">
      <c r="B2898"/>
    </row>
    <row r="2899" spans="2:2">
      <c r="B2899"/>
    </row>
    <row r="2900" spans="2:2">
      <c r="B2900"/>
    </row>
    <row r="2901" spans="2:2">
      <c r="B2901"/>
    </row>
    <row r="2902" spans="2:2">
      <c r="B2902"/>
    </row>
    <row r="2903" spans="2:2">
      <c r="B2903"/>
    </row>
    <row r="2904" spans="2:2">
      <c r="B2904"/>
    </row>
    <row r="2905" spans="2:2">
      <c r="B2905"/>
    </row>
    <row r="2906" spans="2:2">
      <c r="B2906"/>
    </row>
    <row r="2907" spans="2:2">
      <c r="B2907"/>
    </row>
    <row r="2908" spans="2:2">
      <c r="B2908"/>
    </row>
    <row r="2909" spans="2:2">
      <c r="B2909"/>
    </row>
    <row r="2910" spans="2:2">
      <c r="B2910"/>
    </row>
    <row r="2911" spans="2:2">
      <c r="B2911"/>
    </row>
    <row r="2912" spans="2:2">
      <c r="B2912"/>
    </row>
    <row r="2913" spans="2:2">
      <c r="B2913"/>
    </row>
    <row r="2914" spans="2:2">
      <c r="B2914"/>
    </row>
    <row r="2915" spans="2:2">
      <c r="B2915"/>
    </row>
    <row r="2916" spans="2:2">
      <c r="B2916"/>
    </row>
    <row r="2917" spans="2:2">
      <c r="B2917"/>
    </row>
    <row r="2918" spans="2:2">
      <c r="B2918"/>
    </row>
    <row r="2919" spans="2:2">
      <c r="B2919"/>
    </row>
    <row r="2920" spans="2:2">
      <c r="B2920"/>
    </row>
    <row r="2921" spans="2:2">
      <c r="B2921"/>
    </row>
    <row r="2922" spans="2:2">
      <c r="B2922"/>
    </row>
    <row r="2923" spans="2:2">
      <c r="B2923"/>
    </row>
    <row r="2924" spans="2:2">
      <c r="B2924"/>
    </row>
    <row r="2925" spans="2:2">
      <c r="B2925"/>
    </row>
    <row r="2926" spans="2:2">
      <c r="B2926"/>
    </row>
    <row r="2927" spans="2:2">
      <c r="B2927"/>
    </row>
    <row r="2928" spans="2:2">
      <c r="B2928"/>
    </row>
    <row r="2929" spans="2:2">
      <c r="B2929"/>
    </row>
    <row r="2930" spans="2:2">
      <c r="B2930"/>
    </row>
    <row r="2931" spans="2:2">
      <c r="B2931"/>
    </row>
    <row r="2932" spans="2:2">
      <c r="B2932"/>
    </row>
    <row r="2933" spans="2:2">
      <c r="B2933"/>
    </row>
    <row r="2934" spans="2:2">
      <c r="B2934"/>
    </row>
    <row r="2935" spans="2:2">
      <c r="B2935"/>
    </row>
    <row r="2936" spans="2:2">
      <c r="B2936"/>
    </row>
    <row r="2937" spans="2:2">
      <c r="B2937"/>
    </row>
    <row r="2938" spans="2:2">
      <c r="B2938"/>
    </row>
    <row r="2939" spans="2:2">
      <c r="B2939"/>
    </row>
    <row r="2940" spans="2:2">
      <c r="B2940"/>
    </row>
    <row r="2941" spans="2:2">
      <c r="B2941"/>
    </row>
    <row r="2942" spans="2:2">
      <c r="B2942"/>
    </row>
    <row r="2943" spans="2:2">
      <c r="B2943"/>
    </row>
    <row r="2944" spans="2:2">
      <c r="B2944"/>
    </row>
    <row r="2945" spans="2:2">
      <c r="B2945"/>
    </row>
    <row r="2946" spans="2:2">
      <c r="B2946"/>
    </row>
    <row r="2947" spans="2:2">
      <c r="B2947"/>
    </row>
    <row r="2948" spans="2:2">
      <c r="B2948"/>
    </row>
    <row r="2949" spans="2:2">
      <c r="B2949"/>
    </row>
    <row r="2950" spans="2:2">
      <c r="B2950"/>
    </row>
    <row r="2951" spans="2:2">
      <c r="B2951"/>
    </row>
    <row r="2952" spans="2:2">
      <c r="B2952"/>
    </row>
    <row r="2953" spans="2:2">
      <c r="B2953"/>
    </row>
    <row r="2954" spans="2:2">
      <c r="B2954"/>
    </row>
    <row r="2955" spans="2:2">
      <c r="B2955"/>
    </row>
    <row r="2956" spans="2:2">
      <c r="B2956"/>
    </row>
    <row r="2957" spans="2:2">
      <c r="B2957"/>
    </row>
    <row r="2958" spans="2:2">
      <c r="B2958"/>
    </row>
    <row r="2959" spans="2:2">
      <c r="B2959"/>
    </row>
    <row r="2960" spans="2:2">
      <c r="B2960"/>
    </row>
    <row r="2961" spans="2:2">
      <c r="B2961"/>
    </row>
    <row r="2962" spans="2:2">
      <c r="B2962"/>
    </row>
    <row r="2963" spans="2:2">
      <c r="B2963"/>
    </row>
    <row r="2964" spans="2:2">
      <c r="B2964"/>
    </row>
    <row r="2965" spans="2:2">
      <c r="B2965"/>
    </row>
    <row r="2966" spans="2:2">
      <c r="B2966"/>
    </row>
    <row r="2967" spans="2:2">
      <c r="B2967"/>
    </row>
    <row r="2968" spans="2:2">
      <c r="B2968"/>
    </row>
    <row r="2969" spans="2:2">
      <c r="B2969"/>
    </row>
    <row r="2970" spans="2:2">
      <c r="B2970"/>
    </row>
    <row r="2971" spans="2:2">
      <c r="B2971"/>
    </row>
    <row r="2972" spans="2:2">
      <c r="B2972"/>
    </row>
    <row r="2973" spans="2:2">
      <c r="B2973"/>
    </row>
    <row r="2974" spans="2:2">
      <c r="B2974"/>
    </row>
    <row r="2975" spans="2:2">
      <c r="B2975"/>
    </row>
    <row r="2976" spans="2:2">
      <c r="B2976"/>
    </row>
    <row r="2977" spans="2:2">
      <c r="B2977"/>
    </row>
    <row r="2978" spans="2:2">
      <c r="B2978"/>
    </row>
    <row r="2979" spans="2:2">
      <c r="B2979"/>
    </row>
    <row r="2980" spans="2:2">
      <c r="B2980"/>
    </row>
    <row r="2981" spans="2:2">
      <c r="B2981"/>
    </row>
    <row r="2982" spans="2:2">
      <c r="B2982"/>
    </row>
    <row r="2983" spans="2:2">
      <c r="B2983"/>
    </row>
    <row r="2984" spans="2:2">
      <c r="B2984"/>
    </row>
    <row r="2985" spans="2:2">
      <c r="B2985"/>
    </row>
    <row r="2986" spans="2:2">
      <c r="B2986"/>
    </row>
    <row r="2987" spans="2:2">
      <c r="B2987"/>
    </row>
    <row r="2988" spans="2:2">
      <c r="B2988"/>
    </row>
    <row r="2989" spans="2:2">
      <c r="B2989"/>
    </row>
    <row r="2990" spans="2:2">
      <c r="B2990"/>
    </row>
    <row r="2991" spans="2:2">
      <c r="B2991"/>
    </row>
    <row r="2992" spans="2:2">
      <c r="B2992"/>
    </row>
    <row r="2993" spans="2:2">
      <c r="B2993"/>
    </row>
    <row r="2994" spans="2:2">
      <c r="B2994"/>
    </row>
    <row r="2995" spans="2:2">
      <c r="B2995"/>
    </row>
    <row r="2996" spans="2:2">
      <c r="B2996"/>
    </row>
    <row r="2997" spans="2:2">
      <c r="B2997"/>
    </row>
    <row r="2998" spans="2:2">
      <c r="B2998"/>
    </row>
    <row r="2999" spans="2:2">
      <c r="B2999"/>
    </row>
    <row r="3000" spans="2:2">
      <c r="B3000"/>
    </row>
    <row r="3001" spans="2:2">
      <c r="B3001"/>
    </row>
    <row r="3002" spans="2:2">
      <c r="B3002"/>
    </row>
    <row r="3003" spans="2:2">
      <c r="B3003"/>
    </row>
    <row r="3004" spans="2:2">
      <c r="B3004"/>
    </row>
    <row r="3005" spans="2:2">
      <c r="B3005"/>
    </row>
    <row r="3006" spans="2:2">
      <c r="B3006"/>
    </row>
    <row r="3007" spans="2:2">
      <c r="B3007"/>
    </row>
    <row r="3008" spans="2:2">
      <c r="B3008"/>
    </row>
    <row r="3009" spans="2:2">
      <c r="B3009"/>
    </row>
    <row r="3010" spans="2:2">
      <c r="B3010"/>
    </row>
    <row r="3011" spans="2:2">
      <c r="B3011"/>
    </row>
    <row r="3012" spans="2:2">
      <c r="B3012"/>
    </row>
    <row r="3013" spans="2:2">
      <c r="B3013"/>
    </row>
    <row r="3014" spans="2:2">
      <c r="B3014"/>
    </row>
    <row r="3015" spans="2:2">
      <c r="B3015"/>
    </row>
    <row r="3016" spans="2:2">
      <c r="B3016"/>
    </row>
    <row r="3017" spans="2:2">
      <c r="B3017"/>
    </row>
    <row r="3018" spans="2:2">
      <c r="B3018"/>
    </row>
    <row r="3019" spans="2:2">
      <c r="B3019"/>
    </row>
    <row r="3020" spans="2:2">
      <c r="B3020"/>
    </row>
    <row r="3021" spans="2:2">
      <c r="B3021"/>
    </row>
    <row r="3022" spans="2:2">
      <c r="B3022"/>
    </row>
    <row r="3023" spans="2:2">
      <c r="B3023"/>
    </row>
    <row r="3024" spans="2:2">
      <c r="B3024"/>
    </row>
    <row r="3025" spans="2:2">
      <c r="B3025"/>
    </row>
    <row r="3026" spans="2:2">
      <c r="B3026"/>
    </row>
    <row r="3027" spans="2:2">
      <c r="B3027"/>
    </row>
    <row r="3028" spans="2:2">
      <c r="B3028"/>
    </row>
    <row r="3029" spans="2:2">
      <c r="B3029"/>
    </row>
    <row r="3030" spans="2:2">
      <c r="B3030"/>
    </row>
    <row r="3031" spans="2:2">
      <c r="B3031"/>
    </row>
    <row r="3032" spans="2:2">
      <c r="B3032"/>
    </row>
    <row r="3033" spans="2:2">
      <c r="B3033"/>
    </row>
    <row r="3034" spans="2:2">
      <c r="B3034"/>
    </row>
    <row r="3035" spans="2:2">
      <c r="B3035"/>
    </row>
    <row r="3036" spans="2:2">
      <c r="B3036"/>
    </row>
    <row r="3037" spans="2:2">
      <c r="B3037"/>
    </row>
    <row r="3038" spans="2:2">
      <c r="B3038"/>
    </row>
    <row r="3039" spans="2:2">
      <c r="B3039"/>
    </row>
    <row r="3040" spans="2:2">
      <c r="B3040"/>
    </row>
    <row r="3041" spans="2:2">
      <c r="B3041"/>
    </row>
    <row r="3042" spans="2:2">
      <c r="B3042"/>
    </row>
    <row r="3043" spans="2:2">
      <c r="B3043"/>
    </row>
    <row r="3044" spans="2:2">
      <c r="B3044"/>
    </row>
    <row r="3045" spans="2:2">
      <c r="B3045"/>
    </row>
    <row r="3046" spans="2:2">
      <c r="B3046"/>
    </row>
    <row r="3047" spans="2:2">
      <c r="B3047"/>
    </row>
    <row r="3048" spans="2:2">
      <c r="B3048"/>
    </row>
    <row r="3049" spans="2:2">
      <c r="B3049"/>
    </row>
    <row r="3050" spans="2:2">
      <c r="B3050"/>
    </row>
    <row r="3051" spans="2:2">
      <c r="B3051"/>
    </row>
    <row r="3052" spans="2:2">
      <c r="B3052"/>
    </row>
    <row r="3053" spans="2:2">
      <c r="B3053"/>
    </row>
    <row r="3054" spans="2:2">
      <c r="B3054"/>
    </row>
    <row r="3055" spans="2:2">
      <c r="B3055"/>
    </row>
    <row r="3056" spans="2:2">
      <c r="B3056"/>
    </row>
    <row r="3057" spans="2:2">
      <c r="B3057"/>
    </row>
    <row r="3058" spans="2:2">
      <c r="B3058"/>
    </row>
    <row r="3059" spans="2:2">
      <c r="B3059"/>
    </row>
    <row r="3060" spans="2:2">
      <c r="B3060"/>
    </row>
    <row r="3061" spans="2:2">
      <c r="B3061"/>
    </row>
    <row r="3062" spans="2:2">
      <c r="B3062"/>
    </row>
    <row r="3063" spans="2:2">
      <c r="B3063"/>
    </row>
    <row r="3064" spans="2:2">
      <c r="B3064"/>
    </row>
    <row r="3065" spans="2:2">
      <c r="B3065"/>
    </row>
    <row r="3066" spans="2:2">
      <c r="B3066"/>
    </row>
    <row r="3067" spans="2:2">
      <c r="B3067"/>
    </row>
    <row r="3068" spans="2:2">
      <c r="B3068"/>
    </row>
    <row r="3069" spans="2:2">
      <c r="B3069"/>
    </row>
    <row r="3070" spans="2:2">
      <c r="B3070"/>
    </row>
    <row r="3071" spans="2:2">
      <c r="B3071"/>
    </row>
    <row r="3072" spans="2:2">
      <c r="B3072"/>
    </row>
    <row r="3073" spans="2:2">
      <c r="B3073"/>
    </row>
    <row r="3074" spans="2:2">
      <c r="B3074"/>
    </row>
    <row r="3075" spans="2:2">
      <c r="B3075"/>
    </row>
    <row r="3076" spans="2:2">
      <c r="B3076"/>
    </row>
    <row r="3077" spans="2:2">
      <c r="B3077"/>
    </row>
    <row r="3078" spans="2:2">
      <c r="B3078"/>
    </row>
    <row r="3079" spans="2:2">
      <c r="B3079"/>
    </row>
    <row r="3080" spans="2:2">
      <c r="B3080"/>
    </row>
    <row r="3081" spans="2:2">
      <c r="B3081"/>
    </row>
    <row r="3082" spans="2:2">
      <c r="B3082"/>
    </row>
    <row r="3083" spans="2:2">
      <c r="B3083"/>
    </row>
    <row r="3084" spans="2:2">
      <c r="B3084"/>
    </row>
    <row r="3085" spans="2:2">
      <c r="B3085"/>
    </row>
    <row r="3086" spans="2:2">
      <c r="B3086"/>
    </row>
    <row r="3087" spans="2:2">
      <c r="B3087"/>
    </row>
    <row r="3088" spans="2:2">
      <c r="B3088"/>
    </row>
    <row r="3089" spans="2:2">
      <c r="B3089"/>
    </row>
    <row r="3090" spans="2:2">
      <c r="B3090"/>
    </row>
    <row r="3091" spans="2:2">
      <c r="B3091"/>
    </row>
    <row r="3092" spans="2:2">
      <c r="B3092"/>
    </row>
    <row r="3093" spans="2:2">
      <c r="B3093"/>
    </row>
    <row r="3094" spans="2:2">
      <c r="B3094"/>
    </row>
    <row r="3095" spans="2:2">
      <c r="B3095"/>
    </row>
    <row r="3096" spans="2:2">
      <c r="B3096"/>
    </row>
    <row r="3097" spans="2:2">
      <c r="B3097"/>
    </row>
    <row r="3098" spans="2:2">
      <c r="B3098"/>
    </row>
    <row r="3099" spans="2:2">
      <c r="B3099"/>
    </row>
    <row r="3100" spans="2:2">
      <c r="B3100"/>
    </row>
    <row r="3101" spans="2:2">
      <c r="B3101"/>
    </row>
    <row r="3102" spans="2:2">
      <c r="B3102"/>
    </row>
    <row r="3103" spans="2:2">
      <c r="B3103"/>
    </row>
    <row r="3104" spans="2:2">
      <c r="B3104"/>
    </row>
    <row r="3105" spans="2:2">
      <c r="B3105"/>
    </row>
    <row r="3106" spans="2:2">
      <c r="B3106"/>
    </row>
    <row r="3107" spans="2:2">
      <c r="B3107"/>
    </row>
    <row r="3108" spans="2:2">
      <c r="B3108"/>
    </row>
    <row r="3109" spans="2:2">
      <c r="B3109"/>
    </row>
    <row r="3110" spans="2:2">
      <c r="B3110"/>
    </row>
    <row r="3111" spans="2:2">
      <c r="B3111"/>
    </row>
    <row r="3112" spans="2:2">
      <c r="B3112"/>
    </row>
    <row r="3113" spans="2:2">
      <c r="B3113"/>
    </row>
    <row r="3114" spans="2:2">
      <c r="B3114"/>
    </row>
    <row r="3115" spans="2:2">
      <c r="B3115"/>
    </row>
    <row r="3116" spans="2:2">
      <c r="B3116"/>
    </row>
    <row r="3117" spans="2:2">
      <c r="B3117"/>
    </row>
    <row r="3118" spans="2:2">
      <c r="B3118"/>
    </row>
    <row r="3119" spans="2:2">
      <c r="B3119"/>
    </row>
    <row r="3120" spans="2:2">
      <c r="B3120"/>
    </row>
    <row r="3121" spans="2:2">
      <c r="B3121"/>
    </row>
    <row r="3122" spans="2:2">
      <c r="B3122"/>
    </row>
    <row r="3123" spans="2:2">
      <c r="B3123"/>
    </row>
    <row r="3124" spans="2:2">
      <c r="B3124"/>
    </row>
    <row r="3125" spans="2:2">
      <c r="B3125"/>
    </row>
    <row r="3126" spans="2:2">
      <c r="B3126"/>
    </row>
    <row r="3127" spans="2:2">
      <c r="B3127"/>
    </row>
    <row r="3128" spans="2:2">
      <c r="B3128"/>
    </row>
    <row r="3129" spans="2:2">
      <c r="B3129"/>
    </row>
    <row r="3130" spans="2:2">
      <c r="B3130"/>
    </row>
    <row r="3131" spans="2:2">
      <c r="B3131"/>
    </row>
    <row r="3132" spans="2:2">
      <c r="B3132"/>
    </row>
    <row r="3133" spans="2:2">
      <c r="B3133"/>
    </row>
    <row r="3134" spans="2:2">
      <c r="B3134"/>
    </row>
    <row r="3135" spans="2:2">
      <c r="B3135"/>
    </row>
    <row r="3136" spans="2:2">
      <c r="B3136"/>
    </row>
    <row r="3137" spans="2:2">
      <c r="B3137"/>
    </row>
    <row r="3138" spans="2:2">
      <c r="B3138"/>
    </row>
    <row r="3139" spans="2:2">
      <c r="B3139"/>
    </row>
    <row r="3140" spans="2:2">
      <c r="B3140"/>
    </row>
    <row r="3141" spans="2:2">
      <c r="B3141"/>
    </row>
    <row r="3142" spans="2:2">
      <c r="B3142"/>
    </row>
    <row r="3143" spans="2:2">
      <c r="B3143"/>
    </row>
    <row r="3144" spans="2:2">
      <c r="B3144"/>
    </row>
    <row r="3145" spans="2:2">
      <c r="B3145"/>
    </row>
    <row r="3146" spans="2:2">
      <c r="B3146"/>
    </row>
    <row r="3147" spans="2:2">
      <c r="B3147"/>
    </row>
    <row r="3148" spans="2:2">
      <c r="B3148"/>
    </row>
    <row r="3149" spans="2:2">
      <c r="B3149"/>
    </row>
    <row r="3150" spans="2:2">
      <c r="B3150"/>
    </row>
    <row r="3151" spans="2:2">
      <c r="B3151"/>
    </row>
    <row r="3152" spans="2:2">
      <c r="B3152"/>
    </row>
    <row r="3153" spans="2:2">
      <c r="B3153"/>
    </row>
    <row r="3154" spans="2:2">
      <c r="B3154"/>
    </row>
    <row r="3155" spans="2:2">
      <c r="B3155"/>
    </row>
    <row r="3156" spans="2:2">
      <c r="B3156"/>
    </row>
    <row r="3157" spans="2:2">
      <c r="B3157"/>
    </row>
    <row r="3158" spans="2:2">
      <c r="B3158"/>
    </row>
    <row r="3159" spans="2:2">
      <c r="B3159"/>
    </row>
    <row r="3160" spans="2:2">
      <c r="B3160"/>
    </row>
    <row r="3161" spans="2:2">
      <c r="B3161"/>
    </row>
    <row r="3162" spans="2:2">
      <c r="B3162"/>
    </row>
    <row r="3163" spans="2:2">
      <c r="B3163"/>
    </row>
    <row r="3164" spans="2:2">
      <c r="B3164"/>
    </row>
    <row r="3165" spans="2:2">
      <c r="B3165"/>
    </row>
    <row r="3166" spans="2:2">
      <c r="B3166"/>
    </row>
    <row r="3167" spans="2:2">
      <c r="B3167"/>
    </row>
    <row r="3168" spans="2:2">
      <c r="B3168"/>
    </row>
    <row r="3169" spans="2:2">
      <c r="B3169"/>
    </row>
    <row r="3170" spans="2:2">
      <c r="B3170"/>
    </row>
    <row r="3171" spans="2:2">
      <c r="B3171"/>
    </row>
    <row r="3172" spans="2:2">
      <c r="B3172"/>
    </row>
    <row r="3173" spans="2:2">
      <c r="B3173"/>
    </row>
    <row r="3174" spans="2:2">
      <c r="B3174"/>
    </row>
    <row r="3175" spans="2:2">
      <c r="B3175"/>
    </row>
    <row r="3176" spans="2:2">
      <c r="B3176"/>
    </row>
    <row r="3177" spans="2:2">
      <c r="B3177"/>
    </row>
    <row r="3178" spans="2:2">
      <c r="B3178"/>
    </row>
    <row r="3179" spans="2:2">
      <c r="B3179"/>
    </row>
    <row r="3180" spans="2:2">
      <c r="B3180"/>
    </row>
    <row r="3181" spans="2:2">
      <c r="B3181"/>
    </row>
    <row r="3182" spans="2:2">
      <c r="B3182"/>
    </row>
    <row r="3183" spans="2:2">
      <c r="B3183"/>
    </row>
    <row r="3184" spans="2:2">
      <c r="B3184"/>
    </row>
    <row r="3185" spans="2:2">
      <c r="B3185"/>
    </row>
    <row r="3186" spans="2:2">
      <c r="B3186"/>
    </row>
    <row r="3187" spans="2:2">
      <c r="B3187"/>
    </row>
    <row r="3188" spans="2:2">
      <c r="B3188"/>
    </row>
    <row r="3189" spans="2:2">
      <c r="B3189"/>
    </row>
    <row r="3190" spans="2:2">
      <c r="B3190"/>
    </row>
    <row r="3191" spans="2:2">
      <c r="B3191"/>
    </row>
    <row r="3192" spans="2:2">
      <c r="B3192"/>
    </row>
    <row r="3193" spans="2:2">
      <c r="B3193"/>
    </row>
    <row r="3194" spans="2:2">
      <c r="B3194"/>
    </row>
    <row r="3195" spans="2:2">
      <c r="B3195"/>
    </row>
    <row r="3196" spans="2:2">
      <c r="B3196"/>
    </row>
    <row r="3197" spans="2:2">
      <c r="B3197"/>
    </row>
    <row r="3198" spans="2:2">
      <c r="B3198"/>
    </row>
    <row r="3199" spans="2:2">
      <c r="B3199"/>
    </row>
    <row r="3200" spans="2:2">
      <c r="B3200"/>
    </row>
    <row r="3201" spans="2:2">
      <c r="B3201"/>
    </row>
    <row r="3202" spans="2:2">
      <c r="B3202"/>
    </row>
    <row r="3203" spans="2:2">
      <c r="B3203"/>
    </row>
    <row r="3204" spans="2:2">
      <c r="B3204"/>
    </row>
    <row r="3205" spans="2:2">
      <c r="B3205"/>
    </row>
    <row r="3206" spans="2:2">
      <c r="B3206"/>
    </row>
    <row r="3207" spans="2:2">
      <c r="B3207"/>
    </row>
    <row r="3208" spans="2:2">
      <c r="B3208"/>
    </row>
    <row r="3209" spans="2:2">
      <c r="B3209"/>
    </row>
    <row r="3210" spans="2:2">
      <c r="B3210"/>
    </row>
    <row r="3211" spans="2:2">
      <c r="B3211"/>
    </row>
    <row r="3212" spans="2:2">
      <c r="B3212"/>
    </row>
    <row r="3213" spans="2:2">
      <c r="B3213"/>
    </row>
    <row r="3214" spans="2:2">
      <c r="B3214"/>
    </row>
    <row r="3215" spans="2:2">
      <c r="B3215"/>
    </row>
    <row r="3216" spans="2:2">
      <c r="B3216"/>
    </row>
    <row r="3217" spans="2:2">
      <c r="B3217"/>
    </row>
    <row r="3218" spans="2:2">
      <c r="B3218"/>
    </row>
    <row r="3219" spans="2:2">
      <c r="B3219"/>
    </row>
    <row r="3220" spans="2:2">
      <c r="B3220"/>
    </row>
    <row r="3221" spans="2:2">
      <c r="B3221"/>
    </row>
    <row r="3222" spans="2:2">
      <c r="B3222"/>
    </row>
    <row r="3223" spans="2:2">
      <c r="B3223"/>
    </row>
    <row r="3224" spans="2:2">
      <c r="B3224"/>
    </row>
    <row r="3225" spans="2:2">
      <c r="B3225"/>
    </row>
    <row r="3226" spans="2:2">
      <c r="B3226"/>
    </row>
    <row r="3227" spans="2:2">
      <c r="B3227"/>
    </row>
    <row r="3228" spans="2:2">
      <c r="B3228"/>
    </row>
    <row r="3229" spans="2:2">
      <c r="B3229"/>
    </row>
    <row r="3230" spans="2:2">
      <c r="B3230"/>
    </row>
    <row r="3231" spans="2:2">
      <c r="B3231"/>
    </row>
    <row r="3232" spans="2:2">
      <c r="B3232"/>
    </row>
    <row r="3233" spans="2:2">
      <c r="B3233"/>
    </row>
    <row r="3234" spans="2:2">
      <c r="B3234"/>
    </row>
    <row r="3235" spans="2:2">
      <c r="B3235"/>
    </row>
    <row r="3236" spans="2:2">
      <c r="B3236"/>
    </row>
    <row r="3237" spans="2:2">
      <c r="B3237"/>
    </row>
    <row r="3238" spans="2:2">
      <c r="B3238"/>
    </row>
    <row r="3239" spans="2:2">
      <c r="B3239"/>
    </row>
    <row r="3240" spans="2:2">
      <c r="B3240"/>
    </row>
    <row r="3241" spans="2:2">
      <c r="B3241"/>
    </row>
    <row r="3242" spans="2:2">
      <c r="B3242"/>
    </row>
    <row r="3243" spans="2:2">
      <c r="B3243"/>
    </row>
    <row r="3244" spans="2:2">
      <c r="B3244"/>
    </row>
    <row r="3245" spans="2:2">
      <c r="B3245"/>
    </row>
    <row r="3246" spans="2:2">
      <c r="B3246"/>
    </row>
    <row r="3247" spans="2:2">
      <c r="B3247"/>
    </row>
    <row r="3248" spans="2:2">
      <c r="B3248"/>
    </row>
    <row r="3249" spans="2:2">
      <c r="B3249"/>
    </row>
    <row r="3250" spans="2:2">
      <c r="B3250"/>
    </row>
    <row r="3251" spans="2:2">
      <c r="B3251"/>
    </row>
    <row r="3252" spans="2:2">
      <c r="B3252"/>
    </row>
    <row r="3253" spans="2:2">
      <c r="B3253"/>
    </row>
    <row r="3254" spans="2:2">
      <c r="B3254"/>
    </row>
    <row r="3255" spans="2:2">
      <c r="B3255"/>
    </row>
    <row r="3256" spans="2:2">
      <c r="B3256"/>
    </row>
    <row r="3257" spans="2:2">
      <c r="B3257"/>
    </row>
    <row r="3258" spans="2:2">
      <c r="B3258"/>
    </row>
    <row r="3259" spans="2:2">
      <c r="B3259"/>
    </row>
    <row r="3260" spans="2:2">
      <c r="B3260"/>
    </row>
    <row r="3261" spans="2:2">
      <c r="B3261"/>
    </row>
    <row r="3262" spans="2:2">
      <c r="B3262"/>
    </row>
    <row r="3263" spans="2:2">
      <c r="B3263"/>
    </row>
    <row r="3264" spans="2:2">
      <c r="B3264"/>
    </row>
    <row r="3265" spans="2:2">
      <c r="B3265"/>
    </row>
    <row r="3266" spans="2:2">
      <c r="B3266"/>
    </row>
    <row r="3267" spans="2:2">
      <c r="B3267"/>
    </row>
    <row r="3268" spans="2:2">
      <c r="B3268"/>
    </row>
    <row r="3269" spans="2:2">
      <c r="B3269"/>
    </row>
    <row r="3270" spans="2:2">
      <c r="B3270"/>
    </row>
    <row r="3271" spans="2:2">
      <c r="B3271"/>
    </row>
    <row r="3272" spans="2:2">
      <c r="B3272"/>
    </row>
    <row r="3273" spans="2:2">
      <c r="B3273"/>
    </row>
    <row r="3274" spans="2:2">
      <c r="B3274"/>
    </row>
    <row r="3275" spans="2:2">
      <c r="B3275"/>
    </row>
    <row r="3276" spans="2:2">
      <c r="B3276"/>
    </row>
    <row r="3277" spans="2:2">
      <c r="B3277"/>
    </row>
    <row r="3278" spans="2:2">
      <c r="B3278"/>
    </row>
    <row r="3279" spans="2:2">
      <c r="B3279"/>
    </row>
    <row r="3280" spans="2:2">
      <c r="B3280"/>
    </row>
    <row r="3281" spans="2:2">
      <c r="B3281"/>
    </row>
    <row r="3282" spans="2:2">
      <c r="B3282"/>
    </row>
    <row r="3283" spans="2:2">
      <c r="B3283"/>
    </row>
    <row r="3284" spans="2:2">
      <c r="B3284"/>
    </row>
    <row r="3285" spans="2:2">
      <c r="B3285"/>
    </row>
    <row r="3286" spans="2:2">
      <c r="B3286"/>
    </row>
    <row r="3287" spans="2:2">
      <c r="B3287"/>
    </row>
    <row r="3288" spans="2:2">
      <c r="B3288"/>
    </row>
    <row r="3289" spans="2:2">
      <c r="B3289"/>
    </row>
    <row r="3290" spans="2:2">
      <c r="B3290"/>
    </row>
    <row r="3291" spans="2:2">
      <c r="B3291"/>
    </row>
    <row r="3292" spans="2:2">
      <c r="B3292"/>
    </row>
    <row r="3293" spans="2:2">
      <c r="B3293"/>
    </row>
    <row r="3294" spans="2:2">
      <c r="B3294"/>
    </row>
    <row r="3295" spans="2:2">
      <c r="B3295"/>
    </row>
    <row r="3296" spans="2:2">
      <c r="B3296"/>
    </row>
    <row r="3297" spans="2:2">
      <c r="B3297"/>
    </row>
    <row r="3298" spans="2:2">
      <c r="B3298"/>
    </row>
    <row r="3299" spans="2:2">
      <c r="B3299"/>
    </row>
    <row r="3300" spans="2:2">
      <c r="B3300"/>
    </row>
    <row r="3301" spans="2:2">
      <c r="B3301"/>
    </row>
    <row r="3302" spans="2:2">
      <c r="B3302"/>
    </row>
    <row r="3303" spans="2:2">
      <c r="B3303"/>
    </row>
    <row r="3304" spans="2:2">
      <c r="B3304"/>
    </row>
    <row r="3305" spans="2:2">
      <c r="B3305"/>
    </row>
    <row r="3306" spans="2:2">
      <c r="B3306"/>
    </row>
    <row r="3307" spans="2:2">
      <c r="B3307"/>
    </row>
    <row r="3308" spans="2:2">
      <c r="B3308"/>
    </row>
    <row r="3309" spans="2:2">
      <c r="B3309"/>
    </row>
    <row r="3310" spans="2:2">
      <c r="B3310"/>
    </row>
    <row r="3311" spans="2:2">
      <c r="B3311"/>
    </row>
    <row r="3312" spans="2:2">
      <c r="B3312"/>
    </row>
    <row r="3313" spans="2:2">
      <c r="B3313"/>
    </row>
    <row r="3314" spans="2:2">
      <c r="B3314"/>
    </row>
    <row r="3315" spans="2:2">
      <c r="B3315"/>
    </row>
    <row r="3316" spans="2:2">
      <c r="B3316"/>
    </row>
    <row r="3317" spans="2:2">
      <c r="B3317"/>
    </row>
    <row r="3318" spans="2:2">
      <c r="B3318"/>
    </row>
    <row r="3319" spans="2:2">
      <c r="B3319"/>
    </row>
    <row r="3320" spans="2:2">
      <c r="B3320"/>
    </row>
    <row r="3321" spans="2:2">
      <c r="B3321"/>
    </row>
    <row r="3322" spans="2:2">
      <c r="B3322"/>
    </row>
    <row r="3323" spans="2:2">
      <c r="B3323"/>
    </row>
    <row r="3324" spans="2:2">
      <c r="B3324"/>
    </row>
    <row r="3325" spans="2:2">
      <c r="B3325"/>
    </row>
    <row r="3326" spans="2:2">
      <c r="B3326"/>
    </row>
    <row r="3327" spans="2:2">
      <c r="B3327"/>
    </row>
    <row r="3328" spans="2:2">
      <c r="B3328"/>
    </row>
    <row r="3329" spans="2:2">
      <c r="B3329"/>
    </row>
    <row r="3330" spans="2:2">
      <c r="B3330"/>
    </row>
    <row r="3331" spans="2:2">
      <c r="B3331"/>
    </row>
    <row r="3332" spans="2:2">
      <c r="B3332"/>
    </row>
    <row r="3333" spans="2:2">
      <c r="B3333"/>
    </row>
    <row r="3334" spans="2:2">
      <c r="B3334"/>
    </row>
    <row r="3335" spans="2:2">
      <c r="B3335"/>
    </row>
    <row r="3336" spans="2:2">
      <c r="B3336"/>
    </row>
    <row r="3337" spans="2:2">
      <c r="B3337"/>
    </row>
    <row r="3338" spans="2:2">
      <c r="B3338"/>
    </row>
    <row r="3339" spans="2:2">
      <c r="B3339"/>
    </row>
    <row r="3340" spans="2:2">
      <c r="B3340"/>
    </row>
    <row r="3341" spans="2:2">
      <c r="B3341"/>
    </row>
    <row r="3342" spans="2:2">
      <c r="B3342"/>
    </row>
    <row r="3343" spans="2:2">
      <c r="B3343"/>
    </row>
    <row r="3344" spans="2:2">
      <c r="B3344"/>
    </row>
    <row r="3345" spans="2:2">
      <c r="B3345"/>
    </row>
    <row r="3346" spans="2:2">
      <c r="B3346"/>
    </row>
    <row r="3347" spans="2:2">
      <c r="B3347"/>
    </row>
    <row r="3348" spans="2:2">
      <c r="B3348"/>
    </row>
    <row r="3349" spans="2:2">
      <c r="B3349"/>
    </row>
    <row r="3350" spans="2:2">
      <c r="B3350"/>
    </row>
    <row r="3351" spans="2:2">
      <c r="B3351"/>
    </row>
    <row r="3352" spans="2:2">
      <c r="B3352"/>
    </row>
    <row r="3353" spans="2:2">
      <c r="B3353"/>
    </row>
    <row r="3354" spans="2:2">
      <c r="B3354"/>
    </row>
    <row r="3355" spans="2:2">
      <c r="B3355"/>
    </row>
    <row r="3356" spans="2:2">
      <c r="B3356"/>
    </row>
    <row r="3357" spans="2:2">
      <c r="B3357"/>
    </row>
    <row r="3358" spans="2:2">
      <c r="B3358"/>
    </row>
    <row r="3359" spans="2:2">
      <c r="B3359"/>
    </row>
    <row r="3360" spans="2:2">
      <c r="B3360"/>
    </row>
    <row r="3361" spans="2:2">
      <c r="B3361"/>
    </row>
    <row r="3362" spans="2:2">
      <c r="B3362"/>
    </row>
    <row r="3363" spans="2:2">
      <c r="B3363"/>
    </row>
    <row r="3364" spans="2:2">
      <c r="B3364"/>
    </row>
    <row r="3365" spans="2:2">
      <c r="B3365"/>
    </row>
    <row r="3366" spans="2:2">
      <c r="B3366"/>
    </row>
    <row r="3367" spans="2:2">
      <c r="B3367"/>
    </row>
    <row r="3368" spans="2:2">
      <c r="B3368"/>
    </row>
    <row r="3369" spans="2:2">
      <c r="B3369"/>
    </row>
    <row r="3370" spans="2:2">
      <c r="B3370"/>
    </row>
    <row r="3371" spans="2:2">
      <c r="B3371"/>
    </row>
    <row r="3372" spans="2:2">
      <c r="B3372"/>
    </row>
    <row r="3373" spans="2:2">
      <c r="B3373"/>
    </row>
    <row r="3374" spans="2:2">
      <c r="B3374"/>
    </row>
    <row r="3375" spans="2:2">
      <c r="B3375"/>
    </row>
    <row r="3376" spans="2:2">
      <c r="B3376"/>
    </row>
    <row r="3377" spans="2:2">
      <c r="B3377"/>
    </row>
    <row r="3378" spans="2:2">
      <c r="B3378"/>
    </row>
    <row r="3379" spans="2:2">
      <c r="B3379"/>
    </row>
    <row r="3380" spans="2:2">
      <c r="B3380"/>
    </row>
    <row r="3381" spans="2:2">
      <c r="B3381"/>
    </row>
    <row r="3382" spans="2:2">
      <c r="B3382"/>
    </row>
    <row r="3383" spans="2:2">
      <c r="B3383"/>
    </row>
    <row r="3384" spans="2:2">
      <c r="B3384"/>
    </row>
    <row r="3385" spans="2:2">
      <c r="B3385"/>
    </row>
    <row r="3386" spans="2:2">
      <c r="B3386"/>
    </row>
    <row r="3387" spans="2:2">
      <c r="B3387"/>
    </row>
    <row r="3388" spans="2:2">
      <c r="B3388"/>
    </row>
    <row r="3389" spans="2:2">
      <c r="B3389"/>
    </row>
    <row r="3390" spans="2:2">
      <c r="B3390"/>
    </row>
    <row r="3391" spans="2:2">
      <c r="B3391"/>
    </row>
    <row r="3392" spans="2:2">
      <c r="B3392"/>
    </row>
    <row r="3393" spans="2:2">
      <c r="B3393"/>
    </row>
    <row r="3394" spans="2:2">
      <c r="B3394"/>
    </row>
    <row r="3395" spans="2:2">
      <c r="B3395"/>
    </row>
    <row r="3396" spans="2:2">
      <c r="B3396"/>
    </row>
    <row r="3397" spans="2:2">
      <c r="B3397"/>
    </row>
    <row r="3398" spans="2:2">
      <c r="B3398"/>
    </row>
    <row r="3399" spans="2:2">
      <c r="B3399"/>
    </row>
    <row r="3400" spans="2:2">
      <c r="B3400"/>
    </row>
    <row r="3401" spans="2:2">
      <c r="B3401"/>
    </row>
    <row r="3402" spans="2:2">
      <c r="B3402"/>
    </row>
    <row r="3403" spans="2:2">
      <c r="B3403"/>
    </row>
    <row r="3404" spans="2:2">
      <c r="B3404"/>
    </row>
    <row r="3405" spans="2:2">
      <c r="B3405"/>
    </row>
    <row r="3406" spans="2:2">
      <c r="B3406"/>
    </row>
    <row r="3407" spans="2:2">
      <c r="B3407"/>
    </row>
    <row r="3408" spans="2:2">
      <c r="B3408"/>
    </row>
    <row r="3409" spans="2:2">
      <c r="B3409"/>
    </row>
    <row r="3410" spans="2:2">
      <c r="B3410"/>
    </row>
    <row r="3411" spans="2:2">
      <c r="B3411"/>
    </row>
    <row r="3412" spans="2:2">
      <c r="B3412"/>
    </row>
    <row r="3413" spans="2:2">
      <c r="B3413"/>
    </row>
    <row r="3414" spans="2:2">
      <c r="B3414"/>
    </row>
    <row r="3415" spans="2:2">
      <c r="B3415"/>
    </row>
    <row r="3416" spans="2:2">
      <c r="B3416"/>
    </row>
    <row r="3417" spans="2:2">
      <c r="B3417"/>
    </row>
    <row r="3418" spans="2:2">
      <c r="B3418"/>
    </row>
    <row r="3419" spans="2:2">
      <c r="B3419"/>
    </row>
    <row r="3420" spans="2:2">
      <c r="B3420"/>
    </row>
    <row r="3421" spans="2:2">
      <c r="B3421"/>
    </row>
    <row r="3422" spans="2:2">
      <c r="B3422"/>
    </row>
    <row r="3423" spans="2:2">
      <c r="B3423"/>
    </row>
    <row r="3424" spans="2:2">
      <c r="B3424"/>
    </row>
    <row r="3425" spans="2:2">
      <c r="B3425"/>
    </row>
    <row r="3426" spans="2:2">
      <c r="B3426"/>
    </row>
    <row r="3427" spans="2:2">
      <c r="B3427"/>
    </row>
    <row r="3428" spans="2:2">
      <c r="B3428"/>
    </row>
    <row r="3429" spans="2:2">
      <c r="B3429"/>
    </row>
    <row r="3430" spans="2:2">
      <c r="B3430"/>
    </row>
    <row r="3431" spans="2:2">
      <c r="B3431"/>
    </row>
    <row r="3432" spans="2:2">
      <c r="B3432"/>
    </row>
    <row r="3433" spans="2:2">
      <c r="B3433"/>
    </row>
    <row r="3434" spans="2:2">
      <c r="B3434"/>
    </row>
    <row r="3435" spans="2:2">
      <c r="B3435"/>
    </row>
    <row r="3436" spans="2:2">
      <c r="B3436"/>
    </row>
    <row r="3437" spans="2:2">
      <c r="B3437"/>
    </row>
    <row r="3438" spans="2:2">
      <c r="B3438"/>
    </row>
    <row r="3439" spans="2:2">
      <c r="B3439"/>
    </row>
    <row r="3440" spans="2:2">
      <c r="B3440"/>
    </row>
    <row r="3441" spans="2:2">
      <c r="B3441"/>
    </row>
    <row r="3442" spans="2:2">
      <c r="B3442"/>
    </row>
    <row r="3443" spans="2:2">
      <c r="B3443"/>
    </row>
    <row r="3444" spans="2:2">
      <c r="B3444"/>
    </row>
    <row r="3445" spans="2:2">
      <c r="B3445"/>
    </row>
    <row r="3446" spans="2:2">
      <c r="B3446"/>
    </row>
    <row r="3447" spans="2:2">
      <c r="B3447"/>
    </row>
    <row r="3448" spans="2:2">
      <c r="B3448"/>
    </row>
    <row r="3449" spans="2:2">
      <c r="B3449"/>
    </row>
    <row r="3450" spans="2:2">
      <c r="B3450"/>
    </row>
    <row r="3451" spans="2:2">
      <c r="B3451"/>
    </row>
    <row r="3452" spans="2:2">
      <c r="B3452"/>
    </row>
    <row r="3453" spans="2:2">
      <c r="B3453"/>
    </row>
    <row r="3454" spans="2:2">
      <c r="B3454"/>
    </row>
    <row r="3455" spans="2:2">
      <c r="B3455"/>
    </row>
    <row r="3456" spans="2:2">
      <c r="B3456"/>
    </row>
    <row r="3457" spans="2:2">
      <c r="B3457"/>
    </row>
    <row r="3458" spans="2:2">
      <c r="B3458"/>
    </row>
    <row r="3459" spans="2:2">
      <c r="B3459"/>
    </row>
    <row r="3460" spans="2:2">
      <c r="B3460"/>
    </row>
    <row r="3461" spans="2:2">
      <c r="B3461"/>
    </row>
    <row r="3462" spans="2:2">
      <c r="B3462"/>
    </row>
    <row r="3463" spans="2:2">
      <c r="B3463"/>
    </row>
    <row r="3464" spans="2:2">
      <c r="B3464"/>
    </row>
    <row r="3465" spans="2:2">
      <c r="B3465"/>
    </row>
    <row r="3466" spans="2:2">
      <c r="B3466"/>
    </row>
    <row r="3467" spans="2:2">
      <c r="B3467"/>
    </row>
    <row r="3468" spans="2:2">
      <c r="B3468"/>
    </row>
    <row r="3469" spans="2:2">
      <c r="B3469"/>
    </row>
    <row r="3470" spans="2:2">
      <c r="B3470"/>
    </row>
    <row r="3471" spans="2:2">
      <c r="B3471"/>
    </row>
    <row r="3472" spans="2:2">
      <c r="B3472"/>
    </row>
    <row r="3473" spans="2:2">
      <c r="B3473"/>
    </row>
    <row r="3474" spans="2:2">
      <c r="B3474"/>
    </row>
    <row r="3475" spans="2:2">
      <c r="B3475"/>
    </row>
    <row r="3476" spans="2:2">
      <c r="B3476"/>
    </row>
    <row r="3477" spans="2:2">
      <c r="B3477"/>
    </row>
    <row r="3478" spans="2:2">
      <c r="B3478"/>
    </row>
    <row r="3479" spans="2:2">
      <c r="B3479"/>
    </row>
    <row r="3480" spans="2:2">
      <c r="B3480"/>
    </row>
    <row r="3481" spans="2:2">
      <c r="B3481"/>
    </row>
    <row r="3482" spans="2:2">
      <c r="B3482"/>
    </row>
    <row r="3483" spans="2:2">
      <c r="B3483"/>
    </row>
    <row r="3484" spans="2:2">
      <c r="B3484"/>
    </row>
    <row r="3485" spans="2:2">
      <c r="B3485"/>
    </row>
    <row r="3486" spans="2:2">
      <c r="B3486"/>
    </row>
    <row r="3487" spans="2:2">
      <c r="B3487"/>
    </row>
    <row r="3488" spans="2:2">
      <c r="B3488"/>
    </row>
    <row r="3489" spans="2:2">
      <c r="B3489"/>
    </row>
    <row r="3490" spans="2:2">
      <c r="B3490"/>
    </row>
    <row r="3491" spans="2:2">
      <c r="B3491"/>
    </row>
    <row r="3492" spans="2:2">
      <c r="B3492"/>
    </row>
    <row r="3493" spans="2:2">
      <c r="B3493"/>
    </row>
    <row r="3494" spans="2:2">
      <c r="B3494"/>
    </row>
    <row r="3495" spans="2:2">
      <c r="B3495"/>
    </row>
    <row r="3496" spans="2:2">
      <c r="B3496"/>
    </row>
    <row r="3497" spans="2:2">
      <c r="B3497"/>
    </row>
    <row r="3498" spans="2:2">
      <c r="B3498"/>
    </row>
    <row r="3499" spans="2:2">
      <c r="B3499"/>
    </row>
    <row r="3500" spans="2:2">
      <c r="B3500"/>
    </row>
    <row r="3501" spans="2:2">
      <c r="B3501"/>
    </row>
    <row r="3502" spans="2:2">
      <c r="B3502"/>
    </row>
    <row r="3503" spans="2:2">
      <c r="B3503"/>
    </row>
    <row r="3504" spans="2:2">
      <c r="B3504"/>
    </row>
    <row r="3505" spans="2:2">
      <c r="B3505"/>
    </row>
    <row r="3506" spans="2:2">
      <c r="B3506"/>
    </row>
    <row r="3507" spans="2:2">
      <c r="B3507"/>
    </row>
    <row r="3508" spans="2:2">
      <c r="B3508"/>
    </row>
    <row r="3509" spans="2:2">
      <c r="B3509"/>
    </row>
    <row r="3510" spans="2:2">
      <c r="B3510"/>
    </row>
    <row r="3511" spans="2:2">
      <c r="B3511"/>
    </row>
    <row r="3512" spans="2:2">
      <c r="B3512"/>
    </row>
    <row r="3513" spans="2:2">
      <c r="B3513"/>
    </row>
    <row r="3514" spans="2:2">
      <c r="B3514"/>
    </row>
    <row r="3515" spans="2:2">
      <c r="B3515"/>
    </row>
    <row r="3516" spans="2:2">
      <c r="B3516"/>
    </row>
    <row r="3517" spans="2:2">
      <c r="B3517"/>
    </row>
    <row r="3518" spans="2:2">
      <c r="B3518"/>
    </row>
    <row r="3519" spans="2:2">
      <c r="B3519"/>
    </row>
    <row r="3520" spans="2:2">
      <c r="B3520"/>
    </row>
    <row r="3521" spans="2:2">
      <c r="B3521"/>
    </row>
    <row r="3522" spans="2:2">
      <c r="B3522"/>
    </row>
    <row r="3523" spans="2:2">
      <c r="B3523"/>
    </row>
    <row r="3524" spans="2:2">
      <c r="B3524"/>
    </row>
    <row r="3525" spans="2:2">
      <c r="B3525"/>
    </row>
    <row r="3526" spans="2:2">
      <c r="B3526"/>
    </row>
    <row r="3527" spans="2:2">
      <c r="B3527"/>
    </row>
    <row r="3528" spans="2:2">
      <c r="B3528"/>
    </row>
    <row r="3529" spans="2:2">
      <c r="B3529"/>
    </row>
    <row r="3530" spans="2:2">
      <c r="B3530"/>
    </row>
    <row r="3531" spans="2:2">
      <c r="B3531"/>
    </row>
    <row r="3532" spans="2:2">
      <c r="B3532"/>
    </row>
    <row r="3533" spans="2:2">
      <c r="B3533"/>
    </row>
    <row r="3534" spans="2:2">
      <c r="B3534"/>
    </row>
    <row r="3535" spans="2:2">
      <c r="B3535"/>
    </row>
    <row r="3536" spans="2:2">
      <c r="B3536"/>
    </row>
    <row r="3537" spans="2:2">
      <c r="B3537"/>
    </row>
    <row r="3538" spans="2:2">
      <c r="B3538"/>
    </row>
    <row r="3539" spans="2:2">
      <c r="B3539"/>
    </row>
    <row r="3540" spans="2:2">
      <c r="B3540"/>
    </row>
    <row r="3541" spans="2:2">
      <c r="B3541"/>
    </row>
    <row r="3542" spans="2:2">
      <c r="B3542"/>
    </row>
    <row r="3543" spans="2:2">
      <c r="B3543"/>
    </row>
    <row r="3544" spans="2:2">
      <c r="B3544"/>
    </row>
    <row r="3545" spans="2:2">
      <c r="B3545"/>
    </row>
    <row r="3546" spans="2:2">
      <c r="B3546"/>
    </row>
    <row r="3547" spans="2:2">
      <c r="B3547"/>
    </row>
    <row r="3548" spans="2:2">
      <c r="B3548"/>
    </row>
    <row r="3549" spans="2:2">
      <c r="B3549"/>
    </row>
    <row r="3550" spans="2:2">
      <c r="B3550"/>
    </row>
    <row r="3551" spans="2:2">
      <c r="B3551"/>
    </row>
    <row r="3552" spans="2:2">
      <c r="B3552"/>
    </row>
    <row r="3553" spans="2:2">
      <c r="B3553"/>
    </row>
    <row r="3554" spans="2:2">
      <c r="B3554"/>
    </row>
    <row r="3555" spans="2:2">
      <c r="B3555"/>
    </row>
    <row r="3556" spans="2:2">
      <c r="B3556"/>
    </row>
    <row r="3557" spans="2:2">
      <c r="B3557"/>
    </row>
    <row r="3558" spans="2:2">
      <c r="B3558"/>
    </row>
    <row r="3559" spans="2:2">
      <c r="B3559"/>
    </row>
    <row r="3560" spans="2:2">
      <c r="B3560"/>
    </row>
    <row r="3561" spans="2:2">
      <c r="B3561"/>
    </row>
    <row r="3562" spans="2:2">
      <c r="B3562"/>
    </row>
    <row r="3563" spans="2:2">
      <c r="B3563"/>
    </row>
    <row r="3564" spans="2:2">
      <c r="B3564"/>
    </row>
    <row r="3565" spans="2:2">
      <c r="B3565"/>
    </row>
    <row r="3566" spans="2:2">
      <c r="B3566"/>
    </row>
    <row r="3567" spans="2:2">
      <c r="B3567"/>
    </row>
    <row r="3568" spans="2:2">
      <c r="B3568"/>
    </row>
    <row r="3569" spans="2:2">
      <c r="B3569"/>
    </row>
    <row r="3570" spans="2:2">
      <c r="B3570"/>
    </row>
    <row r="3571" spans="2:2">
      <c r="B3571"/>
    </row>
    <row r="3572" spans="2:2">
      <c r="B3572"/>
    </row>
    <row r="3573" spans="2:2">
      <c r="B3573"/>
    </row>
    <row r="3574" spans="2:2">
      <c r="B3574"/>
    </row>
    <row r="3575" spans="2:2">
      <c r="B3575"/>
    </row>
    <row r="3576" spans="2:2">
      <c r="B3576"/>
    </row>
    <row r="3577" spans="2:2">
      <c r="B3577"/>
    </row>
    <row r="3578" spans="2:2">
      <c r="B3578"/>
    </row>
    <row r="3579" spans="2:2">
      <c r="B3579"/>
    </row>
    <row r="3580" spans="2:2">
      <c r="B3580"/>
    </row>
    <row r="3581" spans="2:2">
      <c r="B3581"/>
    </row>
    <row r="3582" spans="2:2">
      <c r="B3582"/>
    </row>
    <row r="3583" spans="2:2">
      <c r="B3583"/>
    </row>
    <row r="3584" spans="2:2">
      <c r="B3584"/>
    </row>
    <row r="3585" spans="2:2">
      <c r="B3585"/>
    </row>
    <row r="3586" spans="2:2">
      <c r="B3586"/>
    </row>
    <row r="3587" spans="2:2">
      <c r="B3587"/>
    </row>
    <row r="3588" spans="2:2">
      <c r="B3588"/>
    </row>
    <row r="3589" spans="2:2">
      <c r="B3589"/>
    </row>
    <row r="3590" spans="2:2">
      <c r="B3590"/>
    </row>
    <row r="3591" spans="2:2">
      <c r="B3591"/>
    </row>
    <row r="3592" spans="2:2">
      <c r="B3592"/>
    </row>
    <row r="3593" spans="2:2">
      <c r="B3593"/>
    </row>
    <row r="3594" spans="2:2">
      <c r="B3594"/>
    </row>
    <row r="3595" spans="2:2">
      <c r="B3595"/>
    </row>
    <row r="3596" spans="2:2">
      <c r="B3596"/>
    </row>
    <row r="3597" spans="2:2">
      <c r="B3597"/>
    </row>
    <row r="3598" spans="2:2">
      <c r="B3598"/>
    </row>
    <row r="3599" spans="2:2">
      <c r="B3599"/>
    </row>
    <row r="3600" spans="2:2">
      <c r="B3600"/>
    </row>
    <row r="3601" spans="2:2">
      <c r="B3601"/>
    </row>
    <row r="3602" spans="2:2">
      <c r="B3602"/>
    </row>
    <row r="3603" spans="2:2">
      <c r="B3603"/>
    </row>
    <row r="3604" spans="2:2">
      <c r="B3604"/>
    </row>
    <row r="3605" spans="2:2">
      <c r="B3605"/>
    </row>
    <row r="3606" spans="2:2">
      <c r="B3606"/>
    </row>
    <row r="3607" spans="2:2">
      <c r="B3607"/>
    </row>
    <row r="3608" spans="2:2">
      <c r="B3608"/>
    </row>
    <row r="3609" spans="2:2">
      <c r="B3609"/>
    </row>
    <row r="3610" spans="2:2">
      <c r="B3610"/>
    </row>
    <row r="3611" spans="2:2">
      <c r="B3611"/>
    </row>
    <row r="3612" spans="2:2">
      <c r="B3612"/>
    </row>
    <row r="3613" spans="2:2">
      <c r="B3613"/>
    </row>
    <row r="3614" spans="2:2">
      <c r="B3614"/>
    </row>
    <row r="3615" spans="2:2">
      <c r="B3615"/>
    </row>
    <row r="3616" spans="2:2">
      <c r="B3616"/>
    </row>
    <row r="3617" spans="2:2">
      <c r="B3617"/>
    </row>
    <row r="3618" spans="2:2">
      <c r="B3618"/>
    </row>
    <row r="3619" spans="2:2">
      <c r="B3619"/>
    </row>
    <row r="3620" spans="2:2">
      <c r="B3620"/>
    </row>
    <row r="3621" spans="2:2">
      <c r="B3621"/>
    </row>
    <row r="3622" spans="2:2">
      <c r="B3622"/>
    </row>
    <row r="3623" spans="2:2">
      <c r="B3623"/>
    </row>
    <row r="3624" spans="2:2">
      <c r="B3624"/>
    </row>
    <row r="3625" spans="2:2">
      <c r="B3625"/>
    </row>
    <row r="3626" spans="2:2">
      <c r="B3626"/>
    </row>
    <row r="3627" spans="2:2">
      <c r="B3627"/>
    </row>
    <row r="3628" spans="2:2">
      <c r="B3628"/>
    </row>
    <row r="3629" spans="2:2">
      <c r="B3629"/>
    </row>
    <row r="3630" spans="2:2">
      <c r="B3630"/>
    </row>
    <row r="3631" spans="2:2">
      <c r="B3631"/>
    </row>
    <row r="3632" spans="2:2">
      <c r="B3632"/>
    </row>
    <row r="3633" spans="2:2">
      <c r="B3633"/>
    </row>
    <row r="3634" spans="2:2">
      <c r="B3634"/>
    </row>
    <row r="3635" spans="2:2">
      <c r="B3635"/>
    </row>
    <row r="3636" spans="2:2">
      <c r="B3636"/>
    </row>
    <row r="3637" spans="2:2">
      <c r="B3637"/>
    </row>
    <row r="3638" spans="2:2">
      <c r="B3638"/>
    </row>
    <row r="3639" spans="2:2">
      <c r="B3639"/>
    </row>
    <row r="3640" spans="2:2">
      <c r="B3640"/>
    </row>
    <row r="3641" spans="2:2">
      <c r="B3641"/>
    </row>
    <row r="3642" spans="2:2">
      <c r="B3642"/>
    </row>
    <row r="3643" spans="2:2">
      <c r="B3643"/>
    </row>
    <row r="3644" spans="2:2">
      <c r="B3644"/>
    </row>
    <row r="3645" spans="2:2">
      <c r="B3645"/>
    </row>
    <row r="3646" spans="2:2">
      <c r="B3646"/>
    </row>
    <row r="3647" spans="2:2">
      <c r="B3647"/>
    </row>
    <row r="3648" spans="2:2">
      <c r="B3648"/>
    </row>
    <row r="3649" spans="2:2">
      <c r="B3649"/>
    </row>
    <row r="3650" spans="2:2">
      <c r="B3650"/>
    </row>
    <row r="3651" spans="2:2">
      <c r="B3651"/>
    </row>
    <row r="3652" spans="2:2">
      <c r="B3652"/>
    </row>
    <row r="3653" spans="2:2">
      <c r="B3653"/>
    </row>
    <row r="3654" spans="2:2">
      <c r="B3654"/>
    </row>
    <row r="3655" spans="2:2">
      <c r="B3655"/>
    </row>
    <row r="3656" spans="2:2">
      <c r="B3656"/>
    </row>
    <row r="3657" spans="2:2">
      <c r="B3657"/>
    </row>
    <row r="3658" spans="2:2">
      <c r="B3658"/>
    </row>
    <row r="3659" spans="2:2">
      <c r="B3659"/>
    </row>
    <row r="3660" spans="2:2">
      <c r="B3660"/>
    </row>
    <row r="3661" spans="2:2">
      <c r="B3661"/>
    </row>
    <row r="3662" spans="2:2">
      <c r="B3662"/>
    </row>
    <row r="3663" spans="2:2">
      <c r="B3663"/>
    </row>
    <row r="3664" spans="2:2">
      <c r="B3664"/>
    </row>
    <row r="3665" spans="2:2">
      <c r="B3665"/>
    </row>
    <row r="3666" spans="2:2">
      <c r="B3666"/>
    </row>
    <row r="3667" spans="2:2">
      <c r="B3667"/>
    </row>
    <row r="3668" spans="2:2">
      <c r="B3668"/>
    </row>
    <row r="3669" spans="2:2">
      <c r="B3669"/>
    </row>
    <row r="3670" spans="2:2">
      <c r="B3670"/>
    </row>
    <row r="3671" spans="2:2">
      <c r="B3671"/>
    </row>
    <row r="3672" spans="2:2">
      <c r="B3672"/>
    </row>
    <row r="3673" spans="2:2">
      <c r="B3673"/>
    </row>
    <row r="3674" spans="2:2">
      <c r="B3674"/>
    </row>
    <row r="3675" spans="2:2">
      <c r="B3675"/>
    </row>
    <row r="3676" spans="2:2">
      <c r="B3676"/>
    </row>
    <row r="3677" spans="2:2">
      <c r="B3677"/>
    </row>
    <row r="3678" spans="2:2">
      <c r="B3678"/>
    </row>
    <row r="3679" spans="2:2">
      <c r="B3679"/>
    </row>
    <row r="3680" spans="2:2">
      <c r="B3680"/>
    </row>
    <row r="3681" spans="2:2">
      <c r="B3681"/>
    </row>
    <row r="3682" spans="2:2">
      <c r="B3682"/>
    </row>
    <row r="3683" spans="2:2">
      <c r="B3683"/>
    </row>
    <row r="3684" spans="2:2">
      <c r="B3684"/>
    </row>
    <row r="3685" spans="2:2">
      <c r="B3685"/>
    </row>
    <row r="3686" spans="2:2">
      <c r="B3686"/>
    </row>
    <row r="3687" spans="2:2">
      <c r="B3687"/>
    </row>
    <row r="3688" spans="2:2">
      <c r="B3688"/>
    </row>
    <row r="3689" spans="2:2">
      <c r="B3689"/>
    </row>
    <row r="3690" spans="2:2">
      <c r="B3690"/>
    </row>
    <row r="3691" spans="2:2">
      <c r="B3691"/>
    </row>
    <row r="3692" spans="2:2">
      <c r="B3692"/>
    </row>
    <row r="3693" spans="2:2">
      <c r="B3693"/>
    </row>
    <row r="3694" spans="2:2">
      <c r="B3694"/>
    </row>
    <row r="3695" spans="2:2">
      <c r="B3695"/>
    </row>
    <row r="3696" spans="2:2">
      <c r="B3696"/>
    </row>
    <row r="3697" spans="2:2">
      <c r="B3697"/>
    </row>
    <row r="3698" spans="2:2">
      <c r="B3698"/>
    </row>
    <row r="3699" spans="2:2">
      <c r="B3699"/>
    </row>
    <row r="3700" spans="2:2">
      <c r="B3700"/>
    </row>
    <row r="3701" spans="2:2">
      <c r="B3701"/>
    </row>
    <row r="3702" spans="2:2">
      <c r="B3702"/>
    </row>
    <row r="3703" spans="2:2">
      <c r="B3703"/>
    </row>
    <row r="3704" spans="2:2">
      <c r="B3704"/>
    </row>
    <row r="3705" spans="2:2">
      <c r="B3705"/>
    </row>
    <row r="3706" spans="2:2">
      <c r="B3706"/>
    </row>
    <row r="3707" spans="2:2">
      <c r="B3707"/>
    </row>
    <row r="3708" spans="2:2">
      <c r="B3708"/>
    </row>
    <row r="3709" spans="2:2">
      <c r="B3709"/>
    </row>
    <row r="3710" spans="2:2">
      <c r="B3710"/>
    </row>
    <row r="3711" spans="2:2">
      <c r="B3711"/>
    </row>
    <row r="3712" spans="2:2">
      <c r="B3712"/>
    </row>
    <row r="3713" spans="2:2">
      <c r="B3713"/>
    </row>
    <row r="3714" spans="2:2">
      <c r="B3714"/>
    </row>
    <row r="3715" spans="2:2">
      <c r="B3715"/>
    </row>
    <row r="3716" spans="2:2">
      <c r="B3716"/>
    </row>
    <row r="3717" spans="2:2">
      <c r="B3717"/>
    </row>
    <row r="3718" spans="2:2">
      <c r="B3718"/>
    </row>
    <row r="3719" spans="2:2">
      <c r="B3719"/>
    </row>
    <row r="3720" spans="2:2">
      <c r="B3720"/>
    </row>
    <row r="3721" spans="2:2">
      <c r="B3721"/>
    </row>
    <row r="3722" spans="2:2">
      <c r="B3722"/>
    </row>
    <row r="3723" spans="2:2">
      <c r="B3723"/>
    </row>
    <row r="3724" spans="2:2">
      <c r="B3724"/>
    </row>
    <row r="3725" spans="2:2">
      <c r="B3725"/>
    </row>
    <row r="3726" spans="2:2">
      <c r="B3726"/>
    </row>
    <row r="3727" spans="2:2">
      <c r="B3727"/>
    </row>
    <row r="3728" spans="2:2">
      <c r="B3728"/>
    </row>
    <row r="3729" spans="2:2">
      <c r="B3729"/>
    </row>
    <row r="3730" spans="2:2">
      <c r="B3730"/>
    </row>
    <row r="3731" spans="2:2">
      <c r="B3731"/>
    </row>
    <row r="3732" spans="2:2">
      <c r="B3732"/>
    </row>
    <row r="3733" spans="2:2">
      <c r="B3733"/>
    </row>
    <row r="3734" spans="2:2">
      <c r="B3734"/>
    </row>
    <row r="3735" spans="2:2">
      <c r="B3735"/>
    </row>
    <row r="3736" spans="2:2">
      <c r="B3736"/>
    </row>
    <row r="3737" spans="2:2">
      <c r="B3737"/>
    </row>
    <row r="3738" spans="2:2">
      <c r="B3738"/>
    </row>
    <row r="3739" spans="2:2">
      <c r="B3739"/>
    </row>
    <row r="3740" spans="2:2">
      <c r="B3740"/>
    </row>
    <row r="3741" spans="2:2">
      <c r="B3741"/>
    </row>
    <row r="3742" spans="2:2">
      <c r="B3742"/>
    </row>
    <row r="3743" spans="2:2">
      <c r="B3743"/>
    </row>
    <row r="3744" spans="2:2">
      <c r="B3744"/>
    </row>
    <row r="3745" spans="2:2">
      <c r="B3745"/>
    </row>
    <row r="3746" spans="2:2">
      <c r="B3746"/>
    </row>
    <row r="3747" spans="2:2">
      <c r="B3747"/>
    </row>
    <row r="3748" spans="2:2">
      <c r="B3748"/>
    </row>
    <row r="3749" spans="2:2">
      <c r="B3749"/>
    </row>
    <row r="3750" spans="2:2">
      <c r="B3750"/>
    </row>
    <row r="3751" spans="2:2">
      <c r="B3751"/>
    </row>
    <row r="3752" spans="2:2">
      <c r="B3752"/>
    </row>
    <row r="3753" spans="2:2">
      <c r="B3753"/>
    </row>
    <row r="3754" spans="2:2">
      <c r="B3754"/>
    </row>
    <row r="3755" spans="2:2">
      <c r="B3755"/>
    </row>
    <row r="3756" spans="2:2">
      <c r="B3756"/>
    </row>
    <row r="3757" spans="2:2">
      <c r="B3757"/>
    </row>
    <row r="3758" spans="2:2">
      <c r="B3758"/>
    </row>
    <row r="3759" spans="2:2">
      <c r="B3759"/>
    </row>
    <row r="3760" spans="2:2">
      <c r="B3760"/>
    </row>
    <row r="3761" spans="2:2">
      <c r="B3761"/>
    </row>
    <row r="3762" spans="2:2">
      <c r="B3762"/>
    </row>
    <row r="3763" spans="2:2">
      <c r="B3763"/>
    </row>
    <row r="3764" spans="2:2">
      <c r="B3764"/>
    </row>
    <row r="3765" spans="2:2">
      <c r="B3765"/>
    </row>
    <row r="3766" spans="2:2">
      <c r="B3766"/>
    </row>
    <row r="3767" spans="2:2">
      <c r="B3767"/>
    </row>
    <row r="3768" spans="2:2">
      <c r="B3768"/>
    </row>
    <row r="3769" spans="2:2">
      <c r="B3769"/>
    </row>
    <row r="3770" spans="2:2">
      <c r="B3770"/>
    </row>
    <row r="3771" spans="2:2">
      <c r="B3771"/>
    </row>
    <row r="3772" spans="2:2">
      <c r="B3772"/>
    </row>
    <row r="3773" spans="2:2">
      <c r="B3773"/>
    </row>
    <row r="3774" spans="2:2">
      <c r="B3774"/>
    </row>
    <row r="3775" spans="2:2">
      <c r="B3775"/>
    </row>
    <row r="3776" spans="2:2">
      <c r="B3776"/>
    </row>
    <row r="3777" spans="2:2">
      <c r="B3777"/>
    </row>
    <row r="3778" spans="2:2">
      <c r="B3778"/>
    </row>
    <row r="3779" spans="2:2">
      <c r="B3779"/>
    </row>
    <row r="3780" spans="2:2">
      <c r="B3780"/>
    </row>
    <row r="3781" spans="2:2">
      <c r="B3781"/>
    </row>
    <row r="3782" spans="2:2">
      <c r="B3782"/>
    </row>
    <row r="3783" spans="2:2">
      <c r="B3783"/>
    </row>
    <row r="3784" spans="2:2">
      <c r="B3784"/>
    </row>
    <row r="3785" spans="2:2">
      <c r="B3785"/>
    </row>
    <row r="3786" spans="2:2">
      <c r="B3786"/>
    </row>
    <row r="3787" spans="2:2">
      <c r="B3787"/>
    </row>
    <row r="3788" spans="2:2">
      <c r="B3788"/>
    </row>
    <row r="3789" spans="2:2">
      <c r="B3789"/>
    </row>
    <row r="3790" spans="2:2">
      <c r="B3790"/>
    </row>
    <row r="3791" spans="2:2">
      <c r="B3791"/>
    </row>
    <row r="3792" spans="2:2">
      <c r="B3792"/>
    </row>
    <row r="3793" spans="2:2">
      <c r="B3793"/>
    </row>
    <row r="3794" spans="2:2">
      <c r="B3794"/>
    </row>
    <row r="3795" spans="2:2">
      <c r="B3795"/>
    </row>
    <row r="3796" spans="2:2">
      <c r="B3796"/>
    </row>
    <row r="3797" spans="2:2">
      <c r="B3797"/>
    </row>
    <row r="3798" spans="2:2">
      <c r="B3798"/>
    </row>
    <row r="3799" spans="2:2">
      <c r="B3799"/>
    </row>
    <row r="3800" spans="2:2">
      <c r="B3800"/>
    </row>
    <row r="3801" spans="2:2">
      <c r="B3801"/>
    </row>
    <row r="3802" spans="2:2">
      <c r="B3802"/>
    </row>
    <row r="3803" spans="2:2">
      <c r="B3803"/>
    </row>
    <row r="3804" spans="2:2">
      <c r="B3804"/>
    </row>
    <row r="3805" spans="2:2">
      <c r="B3805"/>
    </row>
    <row r="3806" spans="2:2">
      <c r="B3806"/>
    </row>
    <row r="3807" spans="2:2">
      <c r="B3807"/>
    </row>
    <row r="3808" spans="2:2">
      <c r="B3808"/>
    </row>
    <row r="3809" spans="2:2">
      <c r="B3809"/>
    </row>
    <row r="3810" spans="2:2">
      <c r="B3810"/>
    </row>
    <row r="3811" spans="2:2">
      <c r="B3811"/>
    </row>
    <row r="3812" spans="2:2">
      <c r="B3812"/>
    </row>
    <row r="3813" spans="2:2">
      <c r="B3813"/>
    </row>
    <row r="3814" spans="2:2">
      <c r="B3814"/>
    </row>
    <row r="3815" spans="2:2">
      <c r="B3815"/>
    </row>
    <row r="3816" spans="2:2">
      <c r="B3816"/>
    </row>
    <row r="3817" spans="2:2">
      <c r="B3817"/>
    </row>
    <row r="3818" spans="2:2">
      <c r="B3818"/>
    </row>
    <row r="3819" spans="2:2">
      <c r="B3819"/>
    </row>
    <row r="3820" spans="2:2">
      <c r="B3820"/>
    </row>
    <row r="3821" spans="2:2">
      <c r="B3821"/>
    </row>
    <row r="3822" spans="2:2">
      <c r="B3822"/>
    </row>
    <row r="3823" spans="2:2">
      <c r="B3823"/>
    </row>
    <row r="3824" spans="2:2">
      <c r="B3824"/>
    </row>
    <row r="3825" spans="2:2">
      <c r="B3825"/>
    </row>
    <row r="3826" spans="2:2">
      <c r="B3826"/>
    </row>
    <row r="3827" spans="2:2">
      <c r="B3827"/>
    </row>
    <row r="3828" spans="2:2">
      <c r="B3828"/>
    </row>
    <row r="3829" spans="2:2">
      <c r="B3829"/>
    </row>
    <row r="3830" spans="2:2">
      <c r="B3830"/>
    </row>
    <row r="3831" spans="2:2">
      <c r="B3831"/>
    </row>
    <row r="3832" spans="2:2">
      <c r="B3832"/>
    </row>
    <row r="3833" spans="2:2">
      <c r="B3833"/>
    </row>
    <row r="3834" spans="2:2">
      <c r="B3834"/>
    </row>
    <row r="3835" spans="2:2">
      <c r="B3835"/>
    </row>
    <row r="3836" spans="2:2">
      <c r="B3836"/>
    </row>
    <row r="3837" spans="2:2">
      <c r="B3837"/>
    </row>
    <row r="3838" spans="2:2">
      <c r="B3838"/>
    </row>
    <row r="3839" spans="2:2">
      <c r="B3839"/>
    </row>
    <row r="3840" spans="2:2">
      <c r="B3840"/>
    </row>
    <row r="3841" spans="2:2">
      <c r="B3841"/>
    </row>
    <row r="3842" spans="2:2">
      <c r="B3842"/>
    </row>
    <row r="3843" spans="2:2">
      <c r="B3843"/>
    </row>
    <row r="3844" spans="2:2">
      <c r="B3844"/>
    </row>
    <row r="3845" spans="2:2">
      <c r="B3845"/>
    </row>
    <row r="3846" spans="2:2">
      <c r="B3846"/>
    </row>
    <row r="3847" spans="2:2">
      <c r="B3847"/>
    </row>
    <row r="3848" spans="2:2">
      <c r="B3848"/>
    </row>
    <row r="3849" spans="2:2">
      <c r="B3849"/>
    </row>
    <row r="3850" spans="2:2">
      <c r="B3850"/>
    </row>
    <row r="3851" spans="2:2">
      <c r="B3851"/>
    </row>
    <row r="3852" spans="2:2">
      <c r="B3852"/>
    </row>
    <row r="3853" spans="2:2">
      <c r="B3853"/>
    </row>
    <row r="3854" spans="2:2">
      <c r="B3854"/>
    </row>
    <row r="3855" spans="2:2">
      <c r="B3855"/>
    </row>
    <row r="3856" spans="2:2">
      <c r="B3856"/>
    </row>
    <row r="3857" spans="2:2">
      <c r="B3857"/>
    </row>
    <row r="3858" spans="2:2">
      <c r="B3858"/>
    </row>
    <row r="3859" spans="2:2">
      <c r="B3859"/>
    </row>
    <row r="3860" spans="2:2">
      <c r="B3860"/>
    </row>
    <row r="3861" spans="2:2">
      <c r="B3861"/>
    </row>
    <row r="3862" spans="2:2">
      <c r="B3862"/>
    </row>
    <row r="3863" spans="2:2">
      <c r="B3863"/>
    </row>
    <row r="3864" spans="2:2">
      <c r="B3864"/>
    </row>
    <row r="3865" spans="2:2">
      <c r="B3865"/>
    </row>
    <row r="3866" spans="2:2">
      <c r="B3866"/>
    </row>
    <row r="3867" spans="2:2">
      <c r="B3867"/>
    </row>
    <row r="3868" spans="2:2">
      <c r="B3868"/>
    </row>
    <row r="3869" spans="2:2">
      <c r="B3869"/>
    </row>
    <row r="3870" spans="2:2">
      <c r="B3870"/>
    </row>
    <row r="3871" spans="2:2">
      <c r="B3871"/>
    </row>
    <row r="3872" spans="2:2">
      <c r="B3872"/>
    </row>
    <row r="3873" spans="2:2">
      <c r="B3873"/>
    </row>
    <row r="3874" spans="2:2">
      <c r="B3874"/>
    </row>
    <row r="3875" spans="2:2">
      <c r="B3875"/>
    </row>
    <row r="3876" spans="2:2">
      <c r="B3876"/>
    </row>
    <row r="3877" spans="2:2">
      <c r="B3877"/>
    </row>
    <row r="3878" spans="2:2">
      <c r="B3878"/>
    </row>
    <row r="3879" spans="2:2">
      <c r="B3879"/>
    </row>
    <row r="3880" spans="2:2">
      <c r="B3880"/>
    </row>
    <row r="3881" spans="2:2">
      <c r="B3881"/>
    </row>
    <row r="3882" spans="2:2">
      <c r="B3882"/>
    </row>
    <row r="3883" spans="2:2">
      <c r="B3883"/>
    </row>
    <row r="3884" spans="2:2">
      <c r="B3884"/>
    </row>
    <row r="3885" spans="2:2">
      <c r="B3885"/>
    </row>
    <row r="3886" spans="2:2">
      <c r="B3886"/>
    </row>
    <row r="3887" spans="2:2">
      <c r="B3887"/>
    </row>
    <row r="3888" spans="2:2">
      <c r="B3888"/>
    </row>
    <row r="3889" spans="2:2">
      <c r="B3889"/>
    </row>
    <row r="3890" spans="2:2">
      <c r="B3890"/>
    </row>
    <row r="3891" spans="2:2">
      <c r="B3891"/>
    </row>
    <row r="3892" spans="2:2">
      <c r="B3892"/>
    </row>
    <row r="3893" spans="2:2">
      <c r="B3893"/>
    </row>
    <row r="3894" spans="2:2">
      <c r="B3894"/>
    </row>
    <row r="3895" spans="2:2">
      <c r="B3895"/>
    </row>
    <row r="3896" spans="2:2">
      <c r="B3896"/>
    </row>
    <row r="3897" spans="2:2">
      <c r="B3897"/>
    </row>
    <row r="3898" spans="2:2">
      <c r="B3898"/>
    </row>
    <row r="3899" spans="2:2">
      <c r="B3899"/>
    </row>
    <row r="3900" spans="2:2">
      <c r="B3900"/>
    </row>
    <row r="3901" spans="2:2">
      <c r="B3901"/>
    </row>
    <row r="3902" spans="2:2">
      <c r="B3902"/>
    </row>
    <row r="3903" spans="2:2">
      <c r="B3903"/>
    </row>
    <row r="3904" spans="2:2">
      <c r="B3904"/>
    </row>
    <row r="3905" spans="2:2">
      <c r="B3905"/>
    </row>
    <row r="3906" spans="2:2">
      <c r="B3906"/>
    </row>
    <row r="3907" spans="2:2">
      <c r="B3907"/>
    </row>
    <row r="3908" spans="2:2">
      <c r="B3908"/>
    </row>
    <row r="3909" spans="2:2">
      <c r="B3909"/>
    </row>
    <row r="3910" spans="2:2">
      <c r="B3910"/>
    </row>
    <row r="3911" spans="2:2">
      <c r="B3911"/>
    </row>
    <row r="3912" spans="2:2">
      <c r="B3912"/>
    </row>
    <row r="3913" spans="2:2">
      <c r="B3913"/>
    </row>
    <row r="3914" spans="2:2">
      <c r="B3914"/>
    </row>
    <row r="3915" spans="2:2">
      <c r="B3915"/>
    </row>
    <row r="3916" spans="2:2">
      <c r="B3916"/>
    </row>
    <row r="3917" spans="2:2">
      <c r="B3917"/>
    </row>
    <row r="3918" spans="2:2">
      <c r="B3918"/>
    </row>
    <row r="3919" spans="2:2">
      <c r="B3919"/>
    </row>
    <row r="3920" spans="2:2">
      <c r="B3920"/>
    </row>
    <row r="3921" spans="2:2">
      <c r="B3921"/>
    </row>
    <row r="3922" spans="2:2">
      <c r="B3922"/>
    </row>
    <row r="3923" spans="2:2">
      <c r="B3923"/>
    </row>
    <row r="3924" spans="2:2">
      <c r="B3924"/>
    </row>
    <row r="3925" spans="2:2">
      <c r="B3925"/>
    </row>
    <row r="3926" spans="2:2">
      <c r="B3926"/>
    </row>
    <row r="3927" spans="2:2">
      <c r="B3927"/>
    </row>
    <row r="3928" spans="2:2">
      <c r="B3928"/>
    </row>
    <row r="3929" spans="2:2">
      <c r="B3929"/>
    </row>
    <row r="3930" spans="2:2">
      <c r="B3930"/>
    </row>
    <row r="3931" spans="2:2">
      <c r="B3931"/>
    </row>
    <row r="3932" spans="2:2">
      <c r="B3932"/>
    </row>
    <row r="3933" spans="2:2">
      <c r="B3933"/>
    </row>
    <row r="3934" spans="2:2">
      <c r="B3934"/>
    </row>
    <row r="3935" spans="2:2">
      <c r="B3935"/>
    </row>
    <row r="3936" spans="2:2">
      <c r="B3936"/>
    </row>
    <row r="3937" spans="2:2">
      <c r="B3937"/>
    </row>
    <row r="3938" spans="2:2">
      <c r="B3938"/>
    </row>
    <row r="3939" spans="2:2">
      <c r="B3939"/>
    </row>
    <row r="3940" spans="2:2">
      <c r="B3940"/>
    </row>
    <row r="3941" spans="2:2">
      <c r="B3941"/>
    </row>
    <row r="3942" spans="2:2">
      <c r="B3942"/>
    </row>
    <row r="3943" spans="2:2">
      <c r="B3943"/>
    </row>
    <row r="3944" spans="2:2">
      <c r="B3944"/>
    </row>
    <row r="3945" spans="2:2">
      <c r="B3945"/>
    </row>
    <row r="3946" spans="2:2">
      <c r="B3946"/>
    </row>
    <row r="3947" spans="2:2">
      <c r="B3947"/>
    </row>
    <row r="3948" spans="2:2">
      <c r="B3948"/>
    </row>
    <row r="3949" spans="2:2">
      <c r="B3949"/>
    </row>
    <row r="3950" spans="2:2">
      <c r="B3950"/>
    </row>
    <row r="3951" spans="2:2">
      <c r="B3951"/>
    </row>
    <row r="3952" spans="2:2">
      <c r="B3952"/>
    </row>
    <row r="3953" spans="2:2">
      <c r="B3953"/>
    </row>
    <row r="3954" spans="2:2">
      <c r="B3954"/>
    </row>
    <row r="3955" spans="2:2">
      <c r="B3955"/>
    </row>
    <row r="3956" spans="2:2">
      <c r="B3956"/>
    </row>
    <row r="3957" spans="2:2">
      <c r="B3957"/>
    </row>
    <row r="3958" spans="2:2">
      <c r="B3958"/>
    </row>
    <row r="3959" spans="2:2">
      <c r="B3959"/>
    </row>
    <row r="3960" spans="2:2">
      <c r="B3960"/>
    </row>
    <row r="3961" spans="2:2">
      <c r="B3961"/>
    </row>
    <row r="3962" spans="2:2">
      <c r="B3962"/>
    </row>
    <row r="3963" spans="2:2">
      <c r="B3963"/>
    </row>
    <row r="3964" spans="2:2">
      <c r="B3964"/>
    </row>
    <row r="3965" spans="2:2">
      <c r="B3965"/>
    </row>
    <row r="3966" spans="2:2">
      <c r="B3966"/>
    </row>
    <row r="3967" spans="2:2">
      <c r="B3967"/>
    </row>
    <row r="3968" spans="2:2">
      <c r="B3968"/>
    </row>
    <row r="3969" spans="2:2">
      <c r="B3969"/>
    </row>
    <row r="3970" spans="2:2">
      <c r="B3970"/>
    </row>
    <row r="3971" spans="2:2">
      <c r="B3971"/>
    </row>
    <row r="3972" spans="2:2">
      <c r="B3972"/>
    </row>
    <row r="3973" spans="2:2">
      <c r="B3973"/>
    </row>
    <row r="3974" spans="2:2">
      <c r="B3974"/>
    </row>
    <row r="3975" spans="2:2">
      <c r="B3975"/>
    </row>
    <row r="3976" spans="2:2">
      <c r="B3976"/>
    </row>
    <row r="3977" spans="2:2">
      <c r="B3977"/>
    </row>
    <row r="3978" spans="2:2">
      <c r="B3978"/>
    </row>
    <row r="3979" spans="2:2">
      <c r="B3979"/>
    </row>
    <row r="3980" spans="2:2">
      <c r="B3980"/>
    </row>
    <row r="3981" spans="2:2">
      <c r="B3981"/>
    </row>
    <row r="3982" spans="2:2">
      <c r="B3982"/>
    </row>
    <row r="3983" spans="2:2">
      <c r="B3983"/>
    </row>
    <row r="3984" spans="2:2">
      <c r="B3984"/>
    </row>
    <row r="3985" spans="2:2">
      <c r="B3985"/>
    </row>
    <row r="3986" spans="2:2">
      <c r="B3986"/>
    </row>
    <row r="3987" spans="2:2">
      <c r="B3987"/>
    </row>
    <row r="3988" spans="2:2">
      <c r="B3988"/>
    </row>
    <row r="3989" spans="2:2">
      <c r="B3989"/>
    </row>
    <row r="3990" spans="2:2">
      <c r="B3990"/>
    </row>
    <row r="3991" spans="2:2">
      <c r="B3991"/>
    </row>
    <row r="3992" spans="2:2">
      <c r="B3992"/>
    </row>
    <row r="3993" spans="2:2">
      <c r="B3993"/>
    </row>
    <row r="3994" spans="2:2">
      <c r="B3994"/>
    </row>
    <row r="3995" spans="2:2">
      <c r="B3995"/>
    </row>
    <row r="3996" spans="2:2">
      <c r="B3996"/>
    </row>
    <row r="3997" spans="2:2">
      <c r="B3997"/>
    </row>
    <row r="3998" spans="2:2">
      <c r="B3998"/>
    </row>
    <row r="3999" spans="2:2">
      <c r="B3999"/>
    </row>
    <row r="4000" spans="2:2">
      <c r="B4000"/>
    </row>
    <row r="4001" spans="2:2">
      <c r="B4001"/>
    </row>
    <row r="4002" spans="2:2">
      <c r="B4002"/>
    </row>
    <row r="4003" spans="2:2">
      <c r="B4003"/>
    </row>
    <row r="4004" spans="2:2">
      <c r="B4004"/>
    </row>
    <row r="4005" spans="2:2">
      <c r="B4005"/>
    </row>
    <row r="4006" spans="2:2">
      <c r="B4006"/>
    </row>
    <row r="4007" spans="2:2">
      <c r="B4007"/>
    </row>
    <row r="4008" spans="2:2">
      <c r="B4008"/>
    </row>
    <row r="4009" spans="2:2">
      <c r="B4009"/>
    </row>
    <row r="4010" spans="2:2">
      <c r="B4010"/>
    </row>
    <row r="4011" spans="2:2">
      <c r="B4011"/>
    </row>
    <row r="4012" spans="2:2">
      <c r="B4012"/>
    </row>
    <row r="4013" spans="2:2">
      <c r="B4013"/>
    </row>
    <row r="4014" spans="2:2">
      <c r="B4014"/>
    </row>
    <row r="4015" spans="2:2">
      <c r="B4015"/>
    </row>
    <row r="4016" spans="2:2">
      <c r="B4016"/>
    </row>
    <row r="4017" spans="2:2">
      <c r="B4017"/>
    </row>
    <row r="4018" spans="2:2">
      <c r="B4018"/>
    </row>
    <row r="4019" spans="2:2">
      <c r="B4019"/>
    </row>
    <row r="4020" spans="2:2">
      <c r="B4020"/>
    </row>
    <row r="4021" spans="2:2">
      <c r="B4021"/>
    </row>
    <row r="4022" spans="2:2">
      <c r="B4022"/>
    </row>
    <row r="4023" spans="2:2">
      <c r="B4023"/>
    </row>
    <row r="4024" spans="2:2">
      <c r="B4024"/>
    </row>
    <row r="4025" spans="2:2">
      <c r="B4025"/>
    </row>
    <row r="4026" spans="2:2">
      <c r="B4026"/>
    </row>
    <row r="4027" spans="2:2">
      <c r="B4027"/>
    </row>
    <row r="4028" spans="2:2">
      <c r="B4028"/>
    </row>
    <row r="4029" spans="2:2">
      <c r="B4029"/>
    </row>
    <row r="4030" spans="2:2">
      <c r="B4030"/>
    </row>
    <row r="4031" spans="2:2">
      <c r="B4031"/>
    </row>
    <row r="4032" spans="2:2">
      <c r="B4032"/>
    </row>
    <row r="4033" spans="2:2">
      <c r="B4033"/>
    </row>
    <row r="4034" spans="2:2">
      <c r="B4034"/>
    </row>
    <row r="4035" spans="2:2">
      <c r="B4035"/>
    </row>
    <row r="4036" spans="2:2">
      <c r="B4036"/>
    </row>
    <row r="4037" spans="2:2">
      <c r="B4037"/>
    </row>
    <row r="4038" spans="2:2">
      <c r="B4038"/>
    </row>
    <row r="4039" spans="2:2">
      <c r="B4039"/>
    </row>
    <row r="4040" spans="2:2">
      <c r="B4040"/>
    </row>
    <row r="4041" spans="2:2">
      <c r="B4041"/>
    </row>
    <row r="4042" spans="2:2">
      <c r="B4042"/>
    </row>
    <row r="4043" spans="2:2">
      <c r="B4043"/>
    </row>
    <row r="4044" spans="2:2">
      <c r="B4044"/>
    </row>
    <row r="4045" spans="2:2">
      <c r="B4045"/>
    </row>
    <row r="4046" spans="2:2">
      <c r="B4046"/>
    </row>
    <row r="4047" spans="2:2">
      <c r="B4047"/>
    </row>
    <row r="4048" spans="2:2">
      <c r="B4048"/>
    </row>
    <row r="4049" spans="2:2">
      <c r="B4049"/>
    </row>
    <row r="4050" spans="2:2">
      <c r="B4050"/>
    </row>
    <row r="4051" spans="2:2">
      <c r="B4051"/>
    </row>
    <row r="4052" spans="2:2">
      <c r="B4052"/>
    </row>
    <row r="4053" spans="2:2">
      <c r="B4053"/>
    </row>
    <row r="4054" spans="2:2">
      <c r="B4054"/>
    </row>
    <row r="4055" spans="2:2">
      <c r="B4055"/>
    </row>
    <row r="4056" spans="2:2">
      <c r="B4056"/>
    </row>
    <row r="4057" spans="2:2">
      <c r="B4057"/>
    </row>
    <row r="4058" spans="2:2">
      <c r="B4058"/>
    </row>
    <row r="4059" spans="2:2">
      <c r="B4059"/>
    </row>
    <row r="4060" spans="2:2">
      <c r="B4060"/>
    </row>
    <row r="4061" spans="2:2">
      <c r="B4061"/>
    </row>
    <row r="4062" spans="2:2">
      <c r="B4062"/>
    </row>
    <row r="4063" spans="2:2">
      <c r="B4063"/>
    </row>
    <row r="4064" spans="2:2">
      <c r="B4064"/>
    </row>
    <row r="4065" spans="2:2">
      <c r="B4065"/>
    </row>
    <row r="4066" spans="2:2">
      <c r="B4066"/>
    </row>
    <row r="4067" spans="2:2">
      <c r="B4067"/>
    </row>
    <row r="4068" spans="2:2">
      <c r="B4068"/>
    </row>
    <row r="4069" spans="2:2">
      <c r="B4069"/>
    </row>
    <row r="4070" spans="2:2">
      <c r="B4070"/>
    </row>
    <row r="4071" spans="2:2">
      <c r="B4071"/>
    </row>
    <row r="4072" spans="2:2">
      <c r="B4072"/>
    </row>
    <row r="4073" spans="2:2">
      <c r="B4073"/>
    </row>
    <row r="4074" spans="2:2">
      <c r="B4074"/>
    </row>
    <row r="4075" spans="2:2">
      <c r="B4075"/>
    </row>
    <row r="4076" spans="2:2">
      <c r="B4076"/>
    </row>
    <row r="4077" spans="2:2">
      <c r="B4077"/>
    </row>
    <row r="4078" spans="2:2">
      <c r="B4078"/>
    </row>
    <row r="4079" spans="2:2">
      <c r="B4079"/>
    </row>
    <row r="4080" spans="2:2">
      <c r="B4080"/>
    </row>
    <row r="4081" spans="2:2">
      <c r="B4081"/>
    </row>
    <row r="4082" spans="2:2">
      <c r="B4082"/>
    </row>
    <row r="4083" spans="2:2">
      <c r="B4083"/>
    </row>
    <row r="4084" spans="2:2">
      <c r="B4084"/>
    </row>
    <row r="4085" spans="2:2">
      <c r="B4085"/>
    </row>
    <row r="4086" spans="2:2">
      <c r="B4086"/>
    </row>
    <row r="4087" spans="2:2">
      <c r="B4087"/>
    </row>
    <row r="4088" spans="2:2">
      <c r="B4088"/>
    </row>
    <row r="4089" spans="2:2">
      <c r="B4089"/>
    </row>
    <row r="4090" spans="2:2">
      <c r="B4090"/>
    </row>
    <row r="4091" spans="2:2">
      <c r="B4091"/>
    </row>
    <row r="4092" spans="2:2">
      <c r="B4092"/>
    </row>
    <row r="4093" spans="2:2">
      <c r="B4093"/>
    </row>
    <row r="4094" spans="2:2">
      <c r="B4094"/>
    </row>
    <row r="4095" spans="2:2">
      <c r="B4095"/>
    </row>
    <row r="4096" spans="2:2">
      <c r="B4096"/>
    </row>
    <row r="4097" spans="2:2">
      <c r="B4097"/>
    </row>
    <row r="4098" spans="2:2">
      <c r="B4098"/>
    </row>
    <row r="4099" spans="2:2">
      <c r="B4099"/>
    </row>
    <row r="4100" spans="2:2">
      <c r="B4100"/>
    </row>
    <row r="4101" spans="2:2">
      <c r="B4101"/>
    </row>
    <row r="4102" spans="2:2">
      <c r="B4102"/>
    </row>
    <row r="4103" spans="2:2">
      <c r="B4103"/>
    </row>
    <row r="4104" spans="2:2">
      <c r="B4104"/>
    </row>
    <row r="4105" spans="2:2">
      <c r="B4105"/>
    </row>
    <row r="4106" spans="2:2">
      <c r="B4106"/>
    </row>
    <row r="4107" spans="2:2">
      <c r="B4107"/>
    </row>
    <row r="4108" spans="2:2">
      <c r="B4108"/>
    </row>
    <row r="4109" spans="2:2">
      <c r="B4109"/>
    </row>
    <row r="4110" spans="2:2">
      <c r="B4110"/>
    </row>
    <row r="4111" spans="2:2">
      <c r="B4111"/>
    </row>
    <row r="4112" spans="2:2">
      <c r="B4112"/>
    </row>
    <row r="4113" spans="2:2">
      <c r="B4113"/>
    </row>
    <row r="4114" spans="2:2">
      <c r="B4114"/>
    </row>
    <row r="4115" spans="2:2">
      <c r="B4115"/>
    </row>
    <row r="4116" spans="2:2">
      <c r="B4116"/>
    </row>
    <row r="4117" spans="2:2">
      <c r="B4117"/>
    </row>
    <row r="4118" spans="2:2">
      <c r="B4118"/>
    </row>
    <row r="4119" spans="2:2">
      <c r="B4119"/>
    </row>
    <row r="4120" spans="2:2">
      <c r="B4120"/>
    </row>
    <row r="4121" spans="2:2">
      <c r="B4121"/>
    </row>
    <row r="4122" spans="2:2">
      <c r="B4122"/>
    </row>
    <row r="4123" spans="2:2">
      <c r="B4123"/>
    </row>
    <row r="4124" spans="2:2">
      <c r="B4124"/>
    </row>
    <row r="4125" spans="2:2">
      <c r="B4125"/>
    </row>
    <row r="4126" spans="2:2">
      <c r="B4126"/>
    </row>
    <row r="4127" spans="2:2">
      <c r="B4127"/>
    </row>
    <row r="4128" spans="2:2">
      <c r="B4128"/>
    </row>
    <row r="4129" spans="2:2">
      <c r="B4129"/>
    </row>
    <row r="4130" spans="2:2">
      <c r="B4130"/>
    </row>
    <row r="4131" spans="2:2">
      <c r="B4131"/>
    </row>
    <row r="4132" spans="2:2">
      <c r="B4132"/>
    </row>
    <row r="4133" spans="2:2">
      <c r="B4133"/>
    </row>
    <row r="4134" spans="2:2">
      <c r="B4134"/>
    </row>
    <row r="4135" spans="2:2">
      <c r="B4135"/>
    </row>
    <row r="4136" spans="2:2">
      <c r="B4136"/>
    </row>
    <row r="4137" spans="2:2">
      <c r="B4137"/>
    </row>
    <row r="4138" spans="2:2">
      <c r="B4138"/>
    </row>
    <row r="4139" spans="2:2">
      <c r="B4139"/>
    </row>
    <row r="4140" spans="2:2">
      <c r="B4140"/>
    </row>
    <row r="4141" spans="2:2">
      <c r="B4141"/>
    </row>
    <row r="4142" spans="2:2">
      <c r="B4142"/>
    </row>
    <row r="4143" spans="2:2">
      <c r="B4143"/>
    </row>
    <row r="4144" spans="2:2">
      <c r="B4144"/>
    </row>
    <row r="4145" spans="2:2">
      <c r="B4145"/>
    </row>
    <row r="4146" spans="2:2">
      <c r="B4146"/>
    </row>
    <row r="4147" spans="2:2">
      <c r="B4147"/>
    </row>
    <row r="4148" spans="2:2">
      <c r="B4148"/>
    </row>
    <row r="4149" spans="2:2">
      <c r="B4149"/>
    </row>
    <row r="4150" spans="2:2">
      <c r="B4150"/>
    </row>
    <row r="4151" spans="2:2">
      <c r="B4151"/>
    </row>
    <row r="4152" spans="2:2">
      <c r="B4152"/>
    </row>
    <row r="4153" spans="2:2">
      <c r="B4153"/>
    </row>
    <row r="4154" spans="2:2">
      <c r="B4154"/>
    </row>
    <row r="4155" spans="2:2">
      <c r="B4155"/>
    </row>
    <row r="4156" spans="2:2">
      <c r="B4156"/>
    </row>
    <row r="4157" spans="2:2">
      <c r="B4157"/>
    </row>
    <row r="4158" spans="2:2">
      <c r="B4158"/>
    </row>
    <row r="4159" spans="2:2">
      <c r="B4159"/>
    </row>
    <row r="4160" spans="2:2">
      <c r="B4160"/>
    </row>
    <row r="4161" spans="2:2">
      <c r="B4161"/>
    </row>
    <row r="4162" spans="2:2">
      <c r="B4162"/>
    </row>
    <row r="4163" spans="2:2">
      <c r="B4163"/>
    </row>
    <row r="4164" spans="2:2">
      <c r="B4164"/>
    </row>
    <row r="4165" spans="2:2">
      <c r="B4165"/>
    </row>
    <row r="4166" spans="2:2">
      <c r="B4166"/>
    </row>
    <row r="4167" spans="2:2">
      <c r="B4167"/>
    </row>
    <row r="4168" spans="2:2">
      <c r="B4168"/>
    </row>
    <row r="4169" spans="2:2">
      <c r="B4169"/>
    </row>
    <row r="4170" spans="2:2">
      <c r="B4170"/>
    </row>
    <row r="4171" spans="2:2">
      <c r="B4171"/>
    </row>
    <row r="4172" spans="2:2">
      <c r="B4172"/>
    </row>
    <row r="4173" spans="2:2">
      <c r="B4173"/>
    </row>
    <row r="4174" spans="2:2">
      <c r="B4174"/>
    </row>
    <row r="4175" spans="2:2">
      <c r="B4175"/>
    </row>
    <row r="4176" spans="2:2">
      <c r="B4176"/>
    </row>
    <row r="4177" spans="2:2">
      <c r="B4177"/>
    </row>
    <row r="4178" spans="2:2">
      <c r="B4178"/>
    </row>
    <row r="4179" spans="2:2">
      <c r="B4179"/>
    </row>
    <row r="4180" spans="2:2">
      <c r="B4180"/>
    </row>
    <row r="4181" spans="2:2">
      <c r="B4181"/>
    </row>
    <row r="4182" spans="2:2">
      <c r="B4182"/>
    </row>
    <row r="4183" spans="2:2">
      <c r="B4183"/>
    </row>
    <row r="4184" spans="2:2">
      <c r="B4184"/>
    </row>
    <row r="4185" spans="2:2">
      <c r="B4185"/>
    </row>
    <row r="4186" spans="2:2">
      <c r="B4186"/>
    </row>
    <row r="4187" spans="2:2">
      <c r="B4187"/>
    </row>
    <row r="4188" spans="2:2">
      <c r="B4188"/>
    </row>
    <row r="4189" spans="2:2">
      <c r="B4189"/>
    </row>
    <row r="4190" spans="2:2">
      <c r="B4190"/>
    </row>
    <row r="4191" spans="2:2">
      <c r="B4191"/>
    </row>
    <row r="4192" spans="2:2">
      <c r="B4192"/>
    </row>
    <row r="4193" spans="2:2">
      <c r="B4193"/>
    </row>
    <row r="4194" spans="2:2">
      <c r="B4194"/>
    </row>
    <row r="4195" spans="2:2">
      <c r="B4195"/>
    </row>
    <row r="4196" spans="2:2">
      <c r="B4196"/>
    </row>
    <row r="4197" spans="2:2">
      <c r="B4197"/>
    </row>
    <row r="4198" spans="2:2">
      <c r="B4198"/>
    </row>
    <row r="4199" spans="2:2">
      <c r="B4199"/>
    </row>
    <row r="4200" spans="2:2">
      <c r="B4200"/>
    </row>
    <row r="4201" spans="2:2">
      <c r="B4201"/>
    </row>
    <row r="4202" spans="2:2">
      <c r="B4202"/>
    </row>
    <row r="4203" spans="2:2">
      <c r="B4203"/>
    </row>
    <row r="4204" spans="2:2">
      <c r="B4204"/>
    </row>
    <row r="4205" spans="2:2">
      <c r="B4205"/>
    </row>
    <row r="4206" spans="2:2">
      <c r="B4206"/>
    </row>
    <row r="4207" spans="2:2">
      <c r="B4207"/>
    </row>
    <row r="4208" spans="2:2">
      <c r="B4208"/>
    </row>
    <row r="4209" spans="2:2">
      <c r="B4209"/>
    </row>
    <row r="4210" spans="2:2">
      <c r="B4210"/>
    </row>
    <row r="4211" spans="2:2">
      <c r="B4211"/>
    </row>
    <row r="4212" spans="2:2">
      <c r="B4212"/>
    </row>
    <row r="4213" spans="2:2">
      <c r="B4213"/>
    </row>
    <row r="4214" spans="2:2">
      <c r="B4214"/>
    </row>
    <row r="4215" spans="2:2">
      <c r="B4215"/>
    </row>
    <row r="4216" spans="2:2">
      <c r="B4216"/>
    </row>
    <row r="4217" spans="2:2">
      <c r="B4217"/>
    </row>
    <row r="4218" spans="2:2">
      <c r="B4218"/>
    </row>
    <row r="4219" spans="2:2">
      <c r="B4219"/>
    </row>
    <row r="4220" spans="2:2">
      <c r="B4220"/>
    </row>
    <row r="4221" spans="2:2">
      <c r="B4221"/>
    </row>
    <row r="4222" spans="2:2">
      <c r="B4222"/>
    </row>
    <row r="4223" spans="2:2">
      <c r="B4223"/>
    </row>
    <row r="4224" spans="2:2">
      <c r="B4224"/>
    </row>
    <row r="4225" spans="2:2">
      <c r="B4225"/>
    </row>
    <row r="4226" spans="2:2">
      <c r="B4226"/>
    </row>
    <row r="4227" spans="2:2">
      <c r="B4227"/>
    </row>
    <row r="4228" spans="2:2">
      <c r="B4228"/>
    </row>
    <row r="4229" spans="2:2">
      <c r="B4229"/>
    </row>
    <row r="4230" spans="2:2">
      <c r="B4230"/>
    </row>
    <row r="4231" spans="2:2">
      <c r="B4231"/>
    </row>
    <row r="4232" spans="2:2">
      <c r="B4232"/>
    </row>
    <row r="4233" spans="2:2">
      <c r="B4233"/>
    </row>
    <row r="4234" spans="2:2">
      <c r="B4234"/>
    </row>
    <row r="4235" spans="2:2">
      <c r="B4235"/>
    </row>
    <row r="4236" spans="2:2">
      <c r="B4236"/>
    </row>
    <row r="4237" spans="2:2">
      <c r="B4237"/>
    </row>
    <row r="4238" spans="2:2">
      <c r="B4238"/>
    </row>
    <row r="4239" spans="2:2">
      <c r="B4239"/>
    </row>
    <row r="4240" spans="2:2">
      <c r="B4240"/>
    </row>
    <row r="4241" spans="2:2">
      <c r="B4241"/>
    </row>
    <row r="4242" spans="2:2">
      <c r="B4242"/>
    </row>
    <row r="4243" spans="2:2">
      <c r="B4243"/>
    </row>
    <row r="4244" spans="2:2">
      <c r="B4244"/>
    </row>
    <row r="4245" spans="2:2">
      <c r="B4245"/>
    </row>
    <row r="4246" spans="2:2">
      <c r="B4246"/>
    </row>
    <row r="4247" spans="2:2">
      <c r="B4247"/>
    </row>
    <row r="4248" spans="2:2">
      <c r="B4248"/>
    </row>
    <row r="4249" spans="2:2">
      <c r="B4249"/>
    </row>
    <row r="4250" spans="2:2">
      <c r="B4250"/>
    </row>
    <row r="4251" spans="2:2">
      <c r="B4251"/>
    </row>
    <row r="4252" spans="2:2">
      <c r="B4252"/>
    </row>
    <row r="4253" spans="2:2">
      <c r="B4253"/>
    </row>
    <row r="4254" spans="2:2">
      <c r="B4254"/>
    </row>
    <row r="4255" spans="2:2">
      <c r="B4255"/>
    </row>
    <row r="4256" spans="2:2">
      <c r="B4256"/>
    </row>
    <row r="4257" spans="2:2">
      <c r="B4257"/>
    </row>
    <row r="4258" spans="2:2">
      <c r="B4258"/>
    </row>
    <row r="4259" spans="2:2">
      <c r="B4259"/>
    </row>
    <row r="4260" spans="2:2">
      <c r="B4260"/>
    </row>
    <row r="4261" spans="2:2">
      <c r="B4261"/>
    </row>
    <row r="4262" spans="2:2">
      <c r="B4262"/>
    </row>
    <row r="4263" spans="2:2">
      <c r="B4263"/>
    </row>
    <row r="4264" spans="2:2">
      <c r="B4264"/>
    </row>
    <row r="4265" spans="2:2">
      <c r="B4265"/>
    </row>
    <row r="4266" spans="2:2">
      <c r="B4266"/>
    </row>
    <row r="4267" spans="2:2">
      <c r="B4267"/>
    </row>
    <row r="4268" spans="2:2">
      <c r="B4268"/>
    </row>
    <row r="4269" spans="2:2">
      <c r="B4269"/>
    </row>
    <row r="4270" spans="2:2">
      <c r="B4270"/>
    </row>
    <row r="4271" spans="2:2">
      <c r="B4271"/>
    </row>
    <row r="4272" spans="2:2">
      <c r="B4272"/>
    </row>
    <row r="4273" spans="2:2">
      <c r="B4273"/>
    </row>
    <row r="4274" spans="2:2">
      <c r="B4274"/>
    </row>
    <row r="4275" spans="2:2">
      <c r="B4275"/>
    </row>
    <row r="4276" spans="2:2">
      <c r="B4276"/>
    </row>
    <row r="4277" spans="2:2">
      <c r="B4277"/>
    </row>
    <row r="4278" spans="2:2">
      <c r="B4278"/>
    </row>
    <row r="4279" spans="2:2">
      <c r="B4279"/>
    </row>
    <row r="4280" spans="2:2">
      <c r="B4280"/>
    </row>
    <row r="4281" spans="2:2">
      <c r="B4281"/>
    </row>
    <row r="4282" spans="2:2">
      <c r="B4282"/>
    </row>
    <row r="4283" spans="2:2">
      <c r="B4283"/>
    </row>
    <row r="4284" spans="2:2">
      <c r="B4284"/>
    </row>
    <row r="4285" spans="2:2">
      <c r="B4285"/>
    </row>
    <row r="4286" spans="2:2">
      <c r="B4286"/>
    </row>
    <row r="4287" spans="2:2">
      <c r="B4287"/>
    </row>
    <row r="4288" spans="2:2">
      <c r="B4288"/>
    </row>
    <row r="4289" spans="2:2">
      <c r="B4289"/>
    </row>
    <row r="4290" spans="2:2">
      <c r="B4290"/>
    </row>
    <row r="4291" spans="2:2">
      <c r="B4291"/>
    </row>
    <row r="4292" spans="2:2">
      <c r="B4292"/>
    </row>
    <row r="4293" spans="2:2">
      <c r="B4293"/>
    </row>
    <row r="4294" spans="2:2">
      <c r="B4294"/>
    </row>
    <row r="4295" spans="2:2">
      <c r="B4295"/>
    </row>
    <row r="4296" spans="2:2">
      <c r="B4296"/>
    </row>
    <row r="4297" spans="2:2">
      <c r="B4297"/>
    </row>
    <row r="4298" spans="2:2">
      <c r="B4298"/>
    </row>
    <row r="4299" spans="2:2">
      <c r="B4299"/>
    </row>
    <row r="4300" spans="2:2">
      <c r="B4300"/>
    </row>
    <row r="4301" spans="2:2">
      <c r="B4301"/>
    </row>
    <row r="4302" spans="2:2">
      <c r="B4302"/>
    </row>
    <row r="4303" spans="2:2">
      <c r="B4303"/>
    </row>
    <row r="4304" spans="2:2">
      <c r="B4304"/>
    </row>
    <row r="4305" spans="2:2">
      <c r="B4305"/>
    </row>
    <row r="4306" spans="2:2">
      <c r="B4306"/>
    </row>
    <row r="4307" spans="2:2">
      <c r="B4307"/>
    </row>
    <row r="4308" spans="2:2">
      <c r="B4308"/>
    </row>
    <row r="4309" spans="2:2">
      <c r="B4309"/>
    </row>
    <row r="4310" spans="2:2">
      <c r="B4310"/>
    </row>
    <row r="4311" spans="2:2">
      <c r="B4311"/>
    </row>
    <row r="4312" spans="2:2">
      <c r="B4312"/>
    </row>
    <row r="4313" spans="2:2">
      <c r="B4313"/>
    </row>
    <row r="4314" spans="2:2">
      <c r="B4314"/>
    </row>
    <row r="4315" spans="2:2">
      <c r="B4315"/>
    </row>
    <row r="4316" spans="2:2">
      <c r="B4316"/>
    </row>
    <row r="4317" spans="2:2">
      <c r="B4317"/>
    </row>
    <row r="4318" spans="2:2">
      <c r="B4318"/>
    </row>
    <row r="4319" spans="2:2">
      <c r="B4319"/>
    </row>
    <row r="4320" spans="2:2">
      <c r="B4320"/>
    </row>
    <row r="4321" spans="2:2">
      <c r="B4321"/>
    </row>
    <row r="4322" spans="2:2">
      <c r="B4322"/>
    </row>
    <row r="4323" spans="2:2">
      <c r="B4323"/>
    </row>
    <row r="4324" spans="2:2">
      <c r="B4324"/>
    </row>
    <row r="4325" spans="2:2">
      <c r="B4325"/>
    </row>
    <row r="4326" spans="2:2">
      <c r="B4326"/>
    </row>
    <row r="4327" spans="2:2">
      <c r="B4327"/>
    </row>
    <row r="4328" spans="2:2">
      <c r="B4328"/>
    </row>
    <row r="4329" spans="2:2">
      <c r="B4329"/>
    </row>
    <row r="4330" spans="2:2">
      <c r="B4330"/>
    </row>
    <row r="4331" spans="2:2">
      <c r="B4331"/>
    </row>
    <row r="4332" spans="2:2">
      <c r="B4332"/>
    </row>
    <row r="4333" spans="2:2">
      <c r="B4333"/>
    </row>
    <row r="4334" spans="2:2">
      <c r="B4334"/>
    </row>
    <row r="4335" spans="2:2">
      <c r="B4335"/>
    </row>
    <row r="4336" spans="2:2">
      <c r="B4336"/>
    </row>
    <row r="4337" spans="2:2">
      <c r="B4337"/>
    </row>
    <row r="4338" spans="2:2">
      <c r="B4338"/>
    </row>
    <row r="4339" spans="2:2">
      <c r="B4339"/>
    </row>
    <row r="4340" spans="2:2">
      <c r="B4340"/>
    </row>
    <row r="4341" spans="2:2">
      <c r="B4341"/>
    </row>
    <row r="4342" spans="2:2">
      <c r="B4342"/>
    </row>
    <row r="4343" spans="2:2">
      <c r="B4343"/>
    </row>
    <row r="4344" spans="2:2">
      <c r="B4344"/>
    </row>
    <row r="4345" spans="2:2">
      <c r="B4345"/>
    </row>
    <row r="4346" spans="2:2">
      <c r="B4346"/>
    </row>
    <row r="4347" spans="2:2">
      <c r="B4347"/>
    </row>
    <row r="4348" spans="2:2">
      <c r="B4348"/>
    </row>
    <row r="4349" spans="2:2">
      <c r="B4349"/>
    </row>
    <row r="4350" spans="2:2">
      <c r="B4350"/>
    </row>
    <row r="4351" spans="2:2">
      <c r="B4351"/>
    </row>
    <row r="4352" spans="2:2">
      <c r="B4352"/>
    </row>
    <row r="4353" spans="2:2">
      <c r="B4353"/>
    </row>
    <row r="4354" spans="2:2">
      <c r="B4354"/>
    </row>
    <row r="4355" spans="2:2">
      <c r="B4355"/>
    </row>
    <row r="4356" spans="2:2">
      <c r="B4356"/>
    </row>
    <row r="4357" spans="2:2">
      <c r="B4357"/>
    </row>
    <row r="4358" spans="2:2">
      <c r="B4358"/>
    </row>
    <row r="4359" spans="2:2">
      <c r="B4359"/>
    </row>
    <row r="4360" spans="2:2">
      <c r="B4360"/>
    </row>
    <row r="4361" spans="2:2">
      <c r="B4361"/>
    </row>
    <row r="4362" spans="2:2">
      <c r="B4362"/>
    </row>
    <row r="4363" spans="2:2">
      <c r="B4363"/>
    </row>
    <row r="4364" spans="2:2">
      <c r="B4364"/>
    </row>
    <row r="4365" spans="2:2">
      <c r="B4365"/>
    </row>
    <row r="4366" spans="2:2">
      <c r="B4366"/>
    </row>
    <row r="4367" spans="2:2">
      <c r="B4367"/>
    </row>
    <row r="4368" spans="2:2">
      <c r="B4368"/>
    </row>
    <row r="4369" spans="2:2">
      <c r="B4369"/>
    </row>
    <row r="4370" spans="2:2">
      <c r="B4370"/>
    </row>
    <row r="4371" spans="2:2">
      <c r="B4371"/>
    </row>
    <row r="4372" spans="2:2">
      <c r="B4372"/>
    </row>
    <row r="4373" spans="2:2">
      <c r="B4373"/>
    </row>
    <row r="4374" spans="2:2">
      <c r="B4374"/>
    </row>
    <row r="4375" spans="2:2">
      <c r="B4375"/>
    </row>
    <row r="4376" spans="2:2">
      <c r="B4376"/>
    </row>
    <row r="4377" spans="2:2">
      <c r="B4377"/>
    </row>
    <row r="4378" spans="2:2">
      <c r="B4378"/>
    </row>
    <row r="4379" spans="2:2">
      <c r="B4379"/>
    </row>
    <row r="4380" spans="2:2">
      <c r="B4380"/>
    </row>
    <row r="4381" spans="2:2">
      <c r="B4381"/>
    </row>
    <row r="4382" spans="2:2">
      <c r="B4382"/>
    </row>
    <row r="4383" spans="2:2">
      <c r="B4383"/>
    </row>
    <row r="4384" spans="2:2">
      <c r="B4384"/>
    </row>
    <row r="4385" spans="2:2">
      <c r="B4385"/>
    </row>
    <row r="4386" spans="2:2">
      <c r="B4386"/>
    </row>
    <row r="4387" spans="2:2">
      <c r="B4387"/>
    </row>
    <row r="4388" spans="2:2">
      <c r="B4388"/>
    </row>
    <row r="4389" spans="2:2">
      <c r="B4389"/>
    </row>
    <row r="4390" spans="2:2">
      <c r="B4390"/>
    </row>
    <row r="4391" spans="2:2">
      <c r="B4391"/>
    </row>
    <row r="4392" spans="2:2">
      <c r="B4392"/>
    </row>
    <row r="4393" spans="2:2">
      <c r="B4393"/>
    </row>
    <row r="4394" spans="2:2">
      <c r="B4394"/>
    </row>
    <row r="4395" spans="2:2">
      <c r="B4395"/>
    </row>
    <row r="4396" spans="2:2">
      <c r="B4396"/>
    </row>
    <row r="4397" spans="2:2">
      <c r="B4397"/>
    </row>
    <row r="4398" spans="2:2">
      <c r="B4398"/>
    </row>
    <row r="4399" spans="2:2">
      <c r="B4399"/>
    </row>
    <row r="4400" spans="2:2">
      <c r="B4400"/>
    </row>
    <row r="4401" spans="2:2">
      <c r="B4401"/>
    </row>
    <row r="4402" spans="2:2">
      <c r="B4402"/>
    </row>
    <row r="4403" spans="2:2">
      <c r="B4403"/>
    </row>
    <row r="4404" spans="2:2">
      <c r="B4404"/>
    </row>
    <row r="4405" spans="2:2">
      <c r="B4405"/>
    </row>
    <row r="4406" spans="2:2">
      <c r="B4406"/>
    </row>
    <row r="4407" spans="2:2">
      <c r="B4407"/>
    </row>
    <row r="4408" spans="2:2">
      <c r="B4408"/>
    </row>
    <row r="4409" spans="2:2">
      <c r="B4409"/>
    </row>
    <row r="4410" spans="2:2">
      <c r="B4410"/>
    </row>
    <row r="4411" spans="2:2">
      <c r="B4411"/>
    </row>
    <row r="4412" spans="2:2">
      <c r="B4412"/>
    </row>
    <row r="4413" spans="2:2">
      <c r="B4413"/>
    </row>
    <row r="4414" spans="2:2">
      <c r="B4414"/>
    </row>
    <row r="4415" spans="2:2">
      <c r="B4415"/>
    </row>
    <row r="4416" spans="2:2">
      <c r="B4416"/>
    </row>
    <row r="4417" spans="2:2">
      <c r="B4417"/>
    </row>
    <row r="4418" spans="2:2">
      <c r="B4418"/>
    </row>
    <row r="4419" spans="2:2">
      <c r="B4419"/>
    </row>
    <row r="4420" spans="2:2">
      <c r="B4420"/>
    </row>
    <row r="4421" spans="2:2">
      <c r="B4421"/>
    </row>
    <row r="4422" spans="2:2">
      <c r="B4422"/>
    </row>
    <row r="4423" spans="2:2">
      <c r="B4423"/>
    </row>
    <row r="4424" spans="2:2">
      <c r="B4424"/>
    </row>
    <row r="4425" spans="2:2">
      <c r="B4425"/>
    </row>
    <row r="4426" spans="2:2">
      <c r="B4426"/>
    </row>
    <row r="4427" spans="2:2">
      <c r="B4427"/>
    </row>
    <row r="4428" spans="2:2">
      <c r="B4428"/>
    </row>
    <row r="4429" spans="2:2">
      <c r="B4429"/>
    </row>
    <row r="4430" spans="2:2">
      <c r="B4430"/>
    </row>
    <row r="4431" spans="2:2">
      <c r="B4431"/>
    </row>
    <row r="4432" spans="2:2">
      <c r="B4432"/>
    </row>
    <row r="4433" spans="2:2">
      <c r="B4433"/>
    </row>
    <row r="4434" spans="2:2">
      <c r="B4434"/>
    </row>
    <row r="4435" spans="2:2">
      <c r="B4435"/>
    </row>
    <row r="4436" spans="2:2">
      <c r="B4436"/>
    </row>
    <row r="4437" spans="2:2">
      <c r="B4437"/>
    </row>
    <row r="4438" spans="2:2">
      <c r="B4438"/>
    </row>
    <row r="4439" spans="2:2">
      <c r="B4439"/>
    </row>
    <row r="4440" spans="2:2">
      <c r="B4440"/>
    </row>
    <row r="4441" spans="2:2">
      <c r="B4441"/>
    </row>
    <row r="4442" spans="2:2">
      <c r="B4442"/>
    </row>
    <row r="4443" spans="2:2">
      <c r="B4443"/>
    </row>
    <row r="4444" spans="2:2">
      <c r="B4444"/>
    </row>
    <row r="4445" spans="2:2">
      <c r="B4445"/>
    </row>
    <row r="4446" spans="2:2">
      <c r="B4446"/>
    </row>
    <row r="4447" spans="2:2">
      <c r="B4447"/>
    </row>
    <row r="4448" spans="2:2">
      <c r="B4448"/>
    </row>
    <row r="4449" spans="2:2">
      <c r="B4449"/>
    </row>
    <row r="4450" spans="2:2">
      <c r="B4450"/>
    </row>
    <row r="4451" spans="2:2">
      <c r="B4451"/>
    </row>
    <row r="4452" spans="2:2">
      <c r="B4452"/>
    </row>
    <row r="4453" spans="2:2">
      <c r="B4453"/>
    </row>
    <row r="4454" spans="2:2">
      <c r="B4454"/>
    </row>
    <row r="4455" spans="2:2">
      <c r="B4455"/>
    </row>
    <row r="4456" spans="2:2">
      <c r="B4456"/>
    </row>
    <row r="4457" spans="2:2">
      <c r="B4457"/>
    </row>
    <row r="4458" spans="2:2">
      <c r="B4458"/>
    </row>
    <row r="4459" spans="2:2">
      <c r="B4459"/>
    </row>
    <row r="4460" spans="2:2">
      <c r="B4460"/>
    </row>
    <row r="4461" spans="2:2">
      <c r="B4461"/>
    </row>
    <row r="4462" spans="2:2">
      <c r="B4462"/>
    </row>
    <row r="4463" spans="2:2">
      <c r="B4463"/>
    </row>
    <row r="4464" spans="2:2">
      <c r="B4464"/>
    </row>
    <row r="4465" spans="2:2">
      <c r="B4465"/>
    </row>
    <row r="4466" spans="2:2">
      <c r="B4466"/>
    </row>
    <row r="4467" spans="2:2">
      <c r="B4467"/>
    </row>
    <row r="4468" spans="2:2">
      <c r="B4468"/>
    </row>
    <row r="4469" spans="2:2">
      <c r="B4469"/>
    </row>
    <row r="4470" spans="2:2">
      <c r="B4470"/>
    </row>
    <row r="4471" spans="2:2">
      <c r="B4471"/>
    </row>
    <row r="4472" spans="2:2">
      <c r="B4472"/>
    </row>
    <row r="4473" spans="2:2">
      <c r="B4473"/>
    </row>
    <row r="4474" spans="2:2">
      <c r="B4474"/>
    </row>
    <row r="4475" spans="2:2">
      <c r="B4475"/>
    </row>
    <row r="4476" spans="2:2">
      <c r="B4476"/>
    </row>
    <row r="4477" spans="2:2">
      <c r="B4477"/>
    </row>
    <row r="4478" spans="2:2">
      <c r="B4478"/>
    </row>
    <row r="4479" spans="2:2">
      <c r="B4479"/>
    </row>
    <row r="4480" spans="2:2">
      <c r="B4480"/>
    </row>
    <row r="4481" spans="2:2">
      <c r="B4481"/>
    </row>
    <row r="4482" spans="2:2">
      <c r="B4482"/>
    </row>
    <row r="4483" spans="2:2">
      <c r="B4483"/>
    </row>
    <row r="4484" spans="2:2">
      <c r="B4484"/>
    </row>
    <row r="4485" spans="2:2">
      <c r="B4485"/>
    </row>
    <row r="4486" spans="2:2">
      <c r="B4486"/>
    </row>
    <row r="4487" spans="2:2">
      <c r="B4487"/>
    </row>
    <row r="4488" spans="2:2">
      <c r="B4488"/>
    </row>
    <row r="4489" spans="2:2">
      <c r="B4489"/>
    </row>
    <row r="4490" spans="2:2">
      <c r="B4490"/>
    </row>
    <row r="4491" spans="2:2">
      <c r="B4491"/>
    </row>
    <row r="4492" spans="2:2">
      <c r="B4492"/>
    </row>
    <row r="4493" spans="2:2">
      <c r="B4493"/>
    </row>
    <row r="4494" spans="2:2">
      <c r="B4494"/>
    </row>
    <row r="4495" spans="2:2">
      <c r="B4495"/>
    </row>
    <row r="4496" spans="2:2">
      <c r="B4496"/>
    </row>
    <row r="4497" spans="2:2">
      <c r="B4497"/>
    </row>
    <row r="4498" spans="2:2">
      <c r="B4498"/>
    </row>
    <row r="4499" spans="2:2">
      <c r="B4499"/>
    </row>
    <row r="4500" spans="2:2">
      <c r="B4500"/>
    </row>
    <row r="4501" spans="2:2">
      <c r="B4501"/>
    </row>
    <row r="4502" spans="2:2">
      <c r="B4502"/>
    </row>
    <row r="4503" spans="2:2">
      <c r="B4503"/>
    </row>
    <row r="4504" spans="2:2">
      <c r="B4504"/>
    </row>
    <row r="4505" spans="2:2">
      <c r="B4505"/>
    </row>
    <row r="4506" spans="2:2">
      <c r="B4506"/>
    </row>
    <row r="4507" spans="2:2">
      <c r="B4507"/>
    </row>
    <row r="4508" spans="2:2">
      <c r="B4508"/>
    </row>
    <row r="4509" spans="2:2">
      <c r="B4509"/>
    </row>
    <row r="4510" spans="2:2">
      <c r="B4510"/>
    </row>
    <row r="4511" spans="2:2">
      <c r="B4511"/>
    </row>
    <row r="4512" spans="2:2">
      <c r="B4512"/>
    </row>
    <row r="4513" spans="2:2">
      <c r="B4513"/>
    </row>
    <row r="4514" spans="2:2">
      <c r="B4514"/>
    </row>
    <row r="4515" spans="2:2">
      <c r="B4515"/>
    </row>
    <row r="4516" spans="2:2">
      <c r="B4516"/>
    </row>
    <row r="4517" spans="2:2">
      <c r="B4517"/>
    </row>
    <row r="4518" spans="2:2">
      <c r="B4518"/>
    </row>
    <row r="4519" spans="2:2">
      <c r="B4519"/>
    </row>
    <row r="4520" spans="2:2">
      <c r="B4520"/>
    </row>
    <row r="4521" spans="2:2">
      <c r="B4521"/>
    </row>
    <row r="4522" spans="2:2">
      <c r="B4522"/>
    </row>
    <row r="4523" spans="2:2">
      <c r="B4523"/>
    </row>
    <row r="4524" spans="2:2">
      <c r="B4524"/>
    </row>
    <row r="4525" spans="2:2">
      <c r="B4525"/>
    </row>
    <row r="4526" spans="2:2">
      <c r="B4526"/>
    </row>
    <row r="4527" spans="2:2">
      <c r="B4527"/>
    </row>
    <row r="4528" spans="2:2">
      <c r="B4528"/>
    </row>
    <row r="4529" spans="2:2">
      <c r="B4529"/>
    </row>
    <row r="4530" spans="2:2">
      <c r="B4530"/>
    </row>
    <row r="4531" spans="2:2">
      <c r="B4531"/>
    </row>
    <row r="4532" spans="2:2">
      <c r="B4532"/>
    </row>
    <row r="4533" spans="2:2">
      <c r="B4533"/>
    </row>
    <row r="4534" spans="2:2">
      <c r="B4534"/>
    </row>
    <row r="4535" spans="2:2">
      <c r="B4535"/>
    </row>
    <row r="4536" spans="2:2">
      <c r="B4536"/>
    </row>
    <row r="4537" spans="2:2">
      <c r="B4537"/>
    </row>
    <row r="4538" spans="2:2">
      <c r="B4538"/>
    </row>
    <row r="4539" spans="2:2">
      <c r="B4539"/>
    </row>
    <row r="4540" spans="2:2">
      <c r="B4540"/>
    </row>
    <row r="4541" spans="2:2">
      <c r="B4541"/>
    </row>
    <row r="4542" spans="2:2">
      <c r="B4542"/>
    </row>
    <row r="4543" spans="2:2">
      <c r="B4543"/>
    </row>
    <row r="4544" spans="2:2">
      <c r="B4544"/>
    </row>
    <row r="4545" spans="2:2">
      <c r="B4545"/>
    </row>
    <row r="4546" spans="2:2">
      <c r="B4546"/>
    </row>
    <row r="4547" spans="2:2">
      <c r="B4547"/>
    </row>
    <row r="4548" spans="2:2">
      <c r="B4548"/>
    </row>
    <row r="4549" spans="2:2">
      <c r="B4549"/>
    </row>
    <row r="4550" spans="2:2">
      <c r="B4550"/>
    </row>
    <row r="4551" spans="2:2">
      <c r="B4551"/>
    </row>
    <row r="4552" spans="2:2">
      <c r="B4552"/>
    </row>
    <row r="4553" spans="2:2">
      <c r="B4553"/>
    </row>
    <row r="4554" spans="2:2">
      <c r="B4554"/>
    </row>
    <row r="4555" spans="2:2">
      <c r="B4555"/>
    </row>
    <row r="4556" spans="2:2">
      <c r="B4556"/>
    </row>
    <row r="4557" spans="2:2">
      <c r="B4557"/>
    </row>
    <row r="4558" spans="2:2">
      <c r="B4558"/>
    </row>
    <row r="4559" spans="2:2">
      <c r="B4559"/>
    </row>
    <row r="4560" spans="2:2">
      <c r="B4560"/>
    </row>
    <row r="4561" spans="2:2">
      <c r="B4561"/>
    </row>
    <row r="4562" spans="2:2">
      <c r="B4562"/>
    </row>
    <row r="4563" spans="2:2">
      <c r="B4563"/>
    </row>
    <row r="4564" spans="2:2">
      <c r="B4564"/>
    </row>
    <row r="4565" spans="2:2">
      <c r="B4565"/>
    </row>
    <row r="4566" spans="2:2">
      <c r="B4566"/>
    </row>
    <row r="4567" spans="2:2">
      <c r="B4567"/>
    </row>
    <row r="4568" spans="2:2">
      <c r="B4568"/>
    </row>
    <row r="4569" spans="2:2">
      <c r="B4569"/>
    </row>
    <row r="4570" spans="2:2">
      <c r="B4570"/>
    </row>
    <row r="4571" spans="2:2">
      <c r="B4571"/>
    </row>
    <row r="4572" spans="2:2">
      <c r="B4572"/>
    </row>
    <row r="4573" spans="2:2">
      <c r="B4573"/>
    </row>
    <row r="4574" spans="2:2">
      <c r="B4574"/>
    </row>
    <row r="4575" spans="2:2">
      <c r="B4575"/>
    </row>
    <row r="4576" spans="2:2">
      <c r="B4576"/>
    </row>
    <row r="4577" spans="2:2">
      <c r="B4577"/>
    </row>
    <row r="4578" spans="2:2">
      <c r="B4578"/>
    </row>
    <row r="4579" spans="2:2">
      <c r="B4579"/>
    </row>
    <row r="4580" spans="2:2">
      <c r="B4580"/>
    </row>
    <row r="4581" spans="2:2">
      <c r="B4581"/>
    </row>
    <row r="4582" spans="2:2">
      <c r="B4582"/>
    </row>
    <row r="4583" spans="2:2">
      <c r="B4583"/>
    </row>
    <row r="4584" spans="2:2">
      <c r="B4584"/>
    </row>
    <row r="4585" spans="2:2">
      <c r="B4585"/>
    </row>
    <row r="4586" spans="2:2">
      <c r="B4586"/>
    </row>
    <row r="4587" spans="2:2">
      <c r="B4587"/>
    </row>
    <row r="4588" spans="2:2">
      <c r="B4588"/>
    </row>
    <row r="4589" spans="2:2">
      <c r="B4589"/>
    </row>
    <row r="4590" spans="2:2">
      <c r="B4590"/>
    </row>
    <row r="4591" spans="2:2">
      <c r="B4591"/>
    </row>
    <row r="4592" spans="2:2">
      <c r="B4592"/>
    </row>
    <row r="4593" spans="2:2">
      <c r="B4593"/>
    </row>
    <row r="4594" spans="2:2">
      <c r="B4594"/>
    </row>
    <row r="4595" spans="2:2">
      <c r="B4595"/>
    </row>
    <row r="4596" spans="2:2">
      <c r="B4596"/>
    </row>
    <row r="4597" spans="2:2">
      <c r="B4597"/>
    </row>
    <row r="4598" spans="2:2">
      <c r="B4598"/>
    </row>
    <row r="4599" spans="2:2">
      <c r="B4599"/>
    </row>
    <row r="4600" spans="2:2">
      <c r="B4600"/>
    </row>
    <row r="4601" spans="2:2">
      <c r="B4601"/>
    </row>
    <row r="4602" spans="2:2">
      <c r="B4602"/>
    </row>
    <row r="4603" spans="2:2">
      <c r="B4603"/>
    </row>
    <row r="4604" spans="2:2">
      <c r="B4604"/>
    </row>
    <row r="4605" spans="2:2">
      <c r="B4605"/>
    </row>
    <row r="4606" spans="2:2">
      <c r="B4606"/>
    </row>
    <row r="4607" spans="2:2">
      <c r="B4607"/>
    </row>
    <row r="4608" spans="2:2">
      <c r="B4608"/>
    </row>
    <row r="4609" spans="2:2">
      <c r="B4609"/>
    </row>
    <row r="4610" spans="2:2">
      <c r="B4610"/>
    </row>
    <row r="4611" spans="2:2">
      <c r="B4611"/>
    </row>
    <row r="4612" spans="2:2">
      <c r="B4612"/>
    </row>
    <row r="4613" spans="2:2">
      <c r="B4613"/>
    </row>
    <row r="4614" spans="2:2">
      <c r="B4614"/>
    </row>
    <row r="4615" spans="2:2">
      <c r="B4615"/>
    </row>
    <row r="4616" spans="2:2">
      <c r="B4616"/>
    </row>
    <row r="4617" spans="2:2">
      <c r="B4617"/>
    </row>
    <row r="4618" spans="2:2">
      <c r="B4618"/>
    </row>
    <row r="4619" spans="2:2">
      <c r="B4619"/>
    </row>
    <row r="4620" spans="2:2">
      <c r="B4620"/>
    </row>
    <row r="4621" spans="2:2">
      <c r="B4621"/>
    </row>
    <row r="4622" spans="2:2">
      <c r="B4622"/>
    </row>
    <row r="4623" spans="2:2">
      <c r="B4623"/>
    </row>
    <row r="4624" spans="2:2">
      <c r="B4624"/>
    </row>
    <row r="4625" spans="2:2">
      <c r="B4625"/>
    </row>
    <row r="4626" spans="2:2">
      <c r="B4626"/>
    </row>
    <row r="4627" spans="2:2">
      <c r="B4627"/>
    </row>
    <row r="4628" spans="2:2">
      <c r="B4628"/>
    </row>
    <row r="4629" spans="2:2">
      <c r="B4629"/>
    </row>
    <row r="4630" spans="2:2">
      <c r="B4630"/>
    </row>
    <row r="4631" spans="2:2">
      <c r="B4631"/>
    </row>
    <row r="4632" spans="2:2">
      <c r="B4632"/>
    </row>
    <row r="4633" spans="2:2">
      <c r="B4633"/>
    </row>
    <row r="4634" spans="2:2">
      <c r="B4634"/>
    </row>
    <row r="4635" spans="2:2">
      <c r="B4635"/>
    </row>
    <row r="4636" spans="2:2">
      <c r="B4636"/>
    </row>
    <row r="4637" spans="2:2">
      <c r="B4637"/>
    </row>
    <row r="4638" spans="2:2">
      <c r="B4638"/>
    </row>
    <row r="4639" spans="2:2">
      <c r="B4639"/>
    </row>
    <row r="4640" spans="2:2">
      <c r="B4640"/>
    </row>
    <row r="4641" spans="2:2">
      <c r="B4641"/>
    </row>
    <row r="4642" spans="2:2">
      <c r="B4642"/>
    </row>
    <row r="4643" spans="2:2">
      <c r="B4643"/>
    </row>
    <row r="4644" spans="2:2">
      <c r="B4644"/>
    </row>
    <row r="4645" spans="2:2">
      <c r="B4645"/>
    </row>
    <row r="4646" spans="2:2">
      <c r="B4646"/>
    </row>
    <row r="4647" spans="2:2">
      <c r="B4647"/>
    </row>
    <row r="4648" spans="2:2">
      <c r="B4648"/>
    </row>
    <row r="4649" spans="2:2">
      <c r="B4649"/>
    </row>
    <row r="4650" spans="2:2">
      <c r="B4650"/>
    </row>
    <row r="4651" spans="2:2">
      <c r="B4651"/>
    </row>
    <row r="4652" spans="2:2">
      <c r="B4652"/>
    </row>
    <row r="4653" spans="2:2">
      <c r="B4653"/>
    </row>
    <row r="4654" spans="2:2">
      <c r="B4654"/>
    </row>
    <row r="4655" spans="2:2">
      <c r="B4655"/>
    </row>
    <row r="4656" spans="2:2">
      <c r="B4656"/>
    </row>
    <row r="4657" spans="2:2">
      <c r="B4657"/>
    </row>
    <row r="4658" spans="2:2">
      <c r="B4658"/>
    </row>
    <row r="4659" spans="2:2">
      <c r="B4659"/>
    </row>
    <row r="4660" spans="2:2">
      <c r="B4660"/>
    </row>
    <row r="4661" spans="2:2">
      <c r="B4661"/>
    </row>
    <row r="4662" spans="2:2">
      <c r="B4662"/>
    </row>
    <row r="4663" spans="2:2">
      <c r="B4663"/>
    </row>
    <row r="4664" spans="2:2">
      <c r="B4664"/>
    </row>
    <row r="4665" spans="2:2">
      <c r="B4665"/>
    </row>
    <row r="4666" spans="2:2">
      <c r="B4666"/>
    </row>
    <row r="4667" spans="2:2">
      <c r="B4667"/>
    </row>
    <row r="4668" spans="2:2">
      <c r="B4668"/>
    </row>
    <row r="4669" spans="2:2">
      <c r="B4669"/>
    </row>
    <row r="4670" spans="2:2">
      <c r="B4670"/>
    </row>
    <row r="4671" spans="2:2">
      <c r="B4671"/>
    </row>
    <row r="4672" spans="2:2">
      <c r="B4672"/>
    </row>
    <row r="4673" spans="2:2">
      <c r="B4673"/>
    </row>
    <row r="4674" spans="2:2">
      <c r="B4674"/>
    </row>
    <row r="4675" spans="2:2">
      <c r="B4675"/>
    </row>
    <row r="4676" spans="2:2">
      <c r="B4676"/>
    </row>
    <row r="4677" spans="2:2">
      <c r="B4677"/>
    </row>
    <row r="4678" spans="2:2">
      <c r="B4678"/>
    </row>
    <row r="4679" spans="2:2">
      <c r="B4679"/>
    </row>
    <row r="4680" spans="2:2">
      <c r="B4680"/>
    </row>
    <row r="4681" spans="2:2">
      <c r="B4681"/>
    </row>
    <row r="4682" spans="2:2">
      <c r="B4682"/>
    </row>
    <row r="4683" spans="2:2">
      <c r="B4683"/>
    </row>
    <row r="4684" spans="2:2">
      <c r="B4684"/>
    </row>
    <row r="4685" spans="2:2">
      <c r="B4685"/>
    </row>
    <row r="4686" spans="2:2">
      <c r="B4686"/>
    </row>
    <row r="4687" spans="2:2">
      <c r="B4687"/>
    </row>
    <row r="4688" spans="2:2">
      <c r="B4688"/>
    </row>
    <row r="4689" spans="2:2">
      <c r="B4689"/>
    </row>
    <row r="4690" spans="2:2">
      <c r="B4690"/>
    </row>
    <row r="4691" spans="2:2">
      <c r="B4691"/>
    </row>
    <row r="4692" spans="2:2">
      <c r="B4692"/>
    </row>
    <row r="4693" spans="2:2">
      <c r="B4693"/>
    </row>
    <row r="4694" spans="2:2">
      <c r="B4694"/>
    </row>
    <row r="4695" spans="2:2">
      <c r="B4695"/>
    </row>
    <row r="4696" spans="2:2">
      <c r="B4696"/>
    </row>
    <row r="4697" spans="2:2">
      <c r="B4697"/>
    </row>
    <row r="4698" spans="2:2">
      <c r="B4698"/>
    </row>
    <row r="4699" spans="2:2">
      <c r="B4699"/>
    </row>
    <row r="4700" spans="2:2">
      <c r="B4700"/>
    </row>
    <row r="4701" spans="2:2">
      <c r="B4701"/>
    </row>
    <row r="4702" spans="2:2">
      <c r="B4702"/>
    </row>
    <row r="4703" spans="2:2">
      <c r="B4703"/>
    </row>
    <row r="4704" spans="2:2">
      <c r="B4704"/>
    </row>
    <row r="4705" spans="2:2">
      <c r="B4705"/>
    </row>
    <row r="4706" spans="2:2">
      <c r="B4706"/>
    </row>
    <row r="4707" spans="2:2">
      <c r="B4707"/>
    </row>
    <row r="4708" spans="2:2">
      <c r="B4708"/>
    </row>
    <row r="4709" spans="2:2">
      <c r="B4709"/>
    </row>
    <row r="4710" spans="2:2">
      <c r="B4710"/>
    </row>
    <row r="4711" spans="2:2">
      <c r="B4711"/>
    </row>
    <row r="4712" spans="2:2">
      <c r="B4712"/>
    </row>
    <row r="4713" spans="2:2">
      <c r="B4713"/>
    </row>
    <row r="4714" spans="2:2">
      <c r="B4714"/>
    </row>
    <row r="4715" spans="2:2">
      <c r="B4715"/>
    </row>
    <row r="4716" spans="2:2">
      <c r="B4716"/>
    </row>
    <row r="4717" spans="2:2">
      <c r="B4717"/>
    </row>
    <row r="4718" spans="2:2">
      <c r="B4718"/>
    </row>
    <row r="4719" spans="2:2">
      <c r="B4719"/>
    </row>
    <row r="4720" spans="2:2">
      <c r="B4720"/>
    </row>
    <row r="4721" spans="2:2">
      <c r="B4721"/>
    </row>
    <row r="4722" spans="2:2">
      <c r="B4722"/>
    </row>
    <row r="4723" spans="2:2">
      <c r="B4723"/>
    </row>
    <row r="4724" spans="2:2">
      <c r="B4724"/>
    </row>
    <row r="4725" spans="2:2">
      <c r="B4725"/>
    </row>
    <row r="4726" spans="2:2">
      <c r="B4726"/>
    </row>
    <row r="4727" spans="2:2">
      <c r="B4727"/>
    </row>
    <row r="4728" spans="2:2">
      <c r="B4728"/>
    </row>
    <row r="4729" spans="2:2">
      <c r="B4729"/>
    </row>
    <row r="4730" spans="2:2">
      <c r="B4730"/>
    </row>
    <row r="4731" spans="2:2">
      <c r="B4731"/>
    </row>
    <row r="4732" spans="2:2">
      <c r="B4732"/>
    </row>
    <row r="4733" spans="2:2">
      <c r="B4733"/>
    </row>
    <row r="4734" spans="2:2">
      <c r="B4734"/>
    </row>
    <row r="4735" spans="2:2">
      <c r="B4735"/>
    </row>
    <row r="4736" spans="2:2">
      <c r="B4736"/>
    </row>
    <row r="4737" spans="2:2">
      <c r="B4737"/>
    </row>
    <row r="4738" spans="2:2">
      <c r="B4738"/>
    </row>
    <row r="4739" spans="2:2">
      <c r="B4739"/>
    </row>
    <row r="4740" spans="2:2">
      <c r="B4740"/>
    </row>
    <row r="4741" spans="2:2">
      <c r="B4741"/>
    </row>
    <row r="4742" spans="2:2">
      <c r="B4742"/>
    </row>
    <row r="4743" spans="2:2">
      <c r="B4743"/>
    </row>
    <row r="4744" spans="2:2">
      <c r="B4744"/>
    </row>
    <row r="4745" spans="2:2">
      <c r="B4745"/>
    </row>
    <row r="4746" spans="2:2">
      <c r="B4746"/>
    </row>
    <row r="4747" spans="2:2">
      <c r="B4747"/>
    </row>
    <row r="4748" spans="2:2">
      <c r="B4748"/>
    </row>
    <row r="4749" spans="2:2">
      <c r="B4749"/>
    </row>
    <row r="4750" spans="2:2">
      <c r="B4750"/>
    </row>
    <row r="4751" spans="2:2">
      <c r="B4751"/>
    </row>
    <row r="4752" spans="2:2">
      <c r="B4752"/>
    </row>
    <row r="4753" spans="2:2">
      <c r="B4753"/>
    </row>
    <row r="4754" spans="2:2">
      <c r="B4754"/>
    </row>
    <row r="4755" spans="2:2">
      <c r="B4755"/>
    </row>
    <row r="4756" spans="2:2">
      <c r="B4756"/>
    </row>
    <row r="4757" spans="2:2">
      <c r="B4757"/>
    </row>
    <row r="4758" spans="2:2">
      <c r="B4758"/>
    </row>
    <row r="4759" spans="2:2">
      <c r="B4759"/>
    </row>
    <row r="4760" spans="2:2">
      <c r="B4760"/>
    </row>
    <row r="4761" spans="2:2">
      <c r="B4761"/>
    </row>
    <row r="4762" spans="2:2">
      <c r="B4762"/>
    </row>
    <row r="4763" spans="2:2">
      <c r="B4763"/>
    </row>
    <row r="4764" spans="2:2">
      <c r="B4764"/>
    </row>
    <row r="4765" spans="2:2">
      <c r="B4765"/>
    </row>
    <row r="4766" spans="2:2">
      <c r="B4766"/>
    </row>
    <row r="4767" spans="2:2">
      <c r="B4767"/>
    </row>
    <row r="4768" spans="2:2">
      <c r="B4768"/>
    </row>
    <row r="4769" spans="2:2">
      <c r="B4769"/>
    </row>
    <row r="4770" spans="2:2">
      <c r="B4770"/>
    </row>
    <row r="4771" spans="2:2">
      <c r="B4771"/>
    </row>
    <row r="4772" spans="2:2">
      <c r="B4772"/>
    </row>
    <row r="4773" spans="2:2">
      <c r="B4773"/>
    </row>
    <row r="4774" spans="2:2">
      <c r="B4774"/>
    </row>
    <row r="4775" spans="2:2">
      <c r="B4775"/>
    </row>
    <row r="4776" spans="2:2">
      <c r="B4776"/>
    </row>
    <row r="4777" spans="2:2">
      <c r="B4777"/>
    </row>
    <row r="4778" spans="2:2">
      <c r="B4778"/>
    </row>
    <row r="4779" spans="2:2">
      <c r="B4779"/>
    </row>
    <row r="4780" spans="2:2">
      <c r="B4780"/>
    </row>
    <row r="4781" spans="2:2">
      <c r="B4781"/>
    </row>
    <row r="4782" spans="2:2">
      <c r="B4782"/>
    </row>
    <row r="4783" spans="2:2">
      <c r="B4783"/>
    </row>
    <row r="4784" spans="2:2">
      <c r="B4784"/>
    </row>
    <row r="4785" spans="2:2">
      <c r="B4785"/>
    </row>
    <row r="4786" spans="2:2">
      <c r="B4786"/>
    </row>
    <row r="4787" spans="2:2">
      <c r="B4787"/>
    </row>
    <row r="4788" spans="2:2">
      <c r="B4788"/>
    </row>
    <row r="4789" spans="2:2">
      <c r="B4789"/>
    </row>
    <row r="4790" spans="2:2">
      <c r="B4790"/>
    </row>
    <row r="4791" spans="2:2">
      <c r="B4791"/>
    </row>
    <row r="4792" spans="2:2">
      <c r="B4792"/>
    </row>
    <row r="4793" spans="2:2">
      <c r="B4793"/>
    </row>
    <row r="4794" spans="2:2">
      <c r="B4794"/>
    </row>
    <row r="4795" spans="2:2">
      <c r="B4795"/>
    </row>
    <row r="4796" spans="2:2">
      <c r="B4796"/>
    </row>
    <row r="4797" spans="2:2">
      <c r="B4797"/>
    </row>
    <row r="4798" spans="2:2">
      <c r="B4798"/>
    </row>
    <row r="4799" spans="2:2">
      <c r="B4799"/>
    </row>
    <row r="4800" spans="2:2">
      <c r="B4800"/>
    </row>
    <row r="4801" spans="2:2">
      <c r="B4801"/>
    </row>
    <row r="4802" spans="2:2">
      <c r="B4802"/>
    </row>
    <row r="4803" spans="2:2">
      <c r="B4803"/>
    </row>
    <row r="4804" spans="2:2">
      <c r="B4804"/>
    </row>
    <row r="4805" spans="2:2">
      <c r="B4805"/>
    </row>
    <row r="4806" spans="2:2">
      <c r="B4806"/>
    </row>
    <row r="4807" spans="2:2">
      <c r="B4807"/>
    </row>
    <row r="4808" spans="2:2">
      <c r="B4808"/>
    </row>
    <row r="4809" spans="2:2">
      <c r="B4809"/>
    </row>
    <row r="4810" spans="2:2">
      <c r="B4810"/>
    </row>
    <row r="4811" spans="2:2">
      <c r="B4811"/>
    </row>
    <row r="4812" spans="2:2">
      <c r="B4812"/>
    </row>
    <row r="4813" spans="2:2">
      <c r="B4813"/>
    </row>
    <row r="4814" spans="2:2">
      <c r="B4814"/>
    </row>
    <row r="4815" spans="2:2">
      <c r="B4815"/>
    </row>
    <row r="4816" spans="2:2">
      <c r="B4816"/>
    </row>
    <row r="4817" spans="2:2">
      <c r="B4817"/>
    </row>
    <row r="4818" spans="2:2">
      <c r="B4818"/>
    </row>
    <row r="4819" spans="2:2">
      <c r="B4819"/>
    </row>
    <row r="4820" spans="2:2">
      <c r="B4820"/>
    </row>
    <row r="4821" spans="2:2">
      <c r="B4821"/>
    </row>
    <row r="4822" spans="2:2">
      <c r="B4822"/>
    </row>
    <row r="4823" spans="2:2">
      <c r="B4823"/>
    </row>
    <row r="4824" spans="2:2">
      <c r="B4824"/>
    </row>
    <row r="4825" spans="2:2">
      <c r="B4825"/>
    </row>
    <row r="4826" spans="2:2">
      <c r="B4826"/>
    </row>
    <row r="4827" spans="2:2">
      <c r="B4827"/>
    </row>
    <row r="4828" spans="2:2">
      <c r="B4828"/>
    </row>
    <row r="4829" spans="2:2">
      <c r="B4829"/>
    </row>
    <row r="4830" spans="2:2">
      <c r="B4830"/>
    </row>
    <row r="4831" spans="2:2">
      <c r="B4831"/>
    </row>
    <row r="4832" spans="2:2">
      <c r="B4832"/>
    </row>
    <row r="4833" spans="2:2">
      <c r="B4833"/>
    </row>
    <row r="4834" spans="2:2">
      <c r="B4834"/>
    </row>
    <row r="4835" spans="2:2">
      <c r="B4835"/>
    </row>
    <row r="4836" spans="2:2">
      <c r="B4836"/>
    </row>
    <row r="4837" spans="2:2">
      <c r="B4837"/>
    </row>
    <row r="4838" spans="2:2">
      <c r="B4838"/>
    </row>
    <row r="4839" spans="2:2">
      <c r="B4839"/>
    </row>
    <row r="4840" spans="2:2">
      <c r="B4840"/>
    </row>
    <row r="4841" spans="2:2">
      <c r="B4841"/>
    </row>
    <row r="4842" spans="2:2">
      <c r="B4842"/>
    </row>
    <row r="4843" spans="2:2">
      <c r="B4843"/>
    </row>
    <row r="4844" spans="2:2">
      <c r="B4844"/>
    </row>
    <row r="4845" spans="2:2">
      <c r="B4845"/>
    </row>
    <row r="4846" spans="2:2">
      <c r="B4846"/>
    </row>
    <row r="4847" spans="2:2">
      <c r="B4847"/>
    </row>
    <row r="4848" spans="2:2">
      <c r="B4848"/>
    </row>
    <row r="4849" spans="2:2">
      <c r="B4849"/>
    </row>
    <row r="4850" spans="2:2">
      <c r="B4850"/>
    </row>
    <row r="4851" spans="2:2">
      <c r="B4851"/>
    </row>
    <row r="4852" spans="2:2">
      <c r="B4852"/>
    </row>
    <row r="4853" spans="2:2">
      <c r="B4853"/>
    </row>
    <row r="4854" spans="2:2">
      <c r="B4854"/>
    </row>
    <row r="4855" spans="2:2">
      <c r="B4855"/>
    </row>
    <row r="4856" spans="2:2">
      <c r="B4856"/>
    </row>
    <row r="4857" spans="2:2">
      <c r="B4857"/>
    </row>
    <row r="4858" spans="2:2">
      <c r="B4858"/>
    </row>
    <row r="4859" spans="2:2">
      <c r="B4859"/>
    </row>
    <row r="4860" spans="2:2">
      <c r="B4860"/>
    </row>
    <row r="4861" spans="2:2">
      <c r="B4861"/>
    </row>
    <row r="4862" spans="2:2">
      <c r="B4862"/>
    </row>
    <row r="4863" spans="2:2">
      <c r="B4863"/>
    </row>
    <row r="4864" spans="2:2">
      <c r="B4864"/>
    </row>
    <row r="4865" spans="2:2">
      <c r="B4865"/>
    </row>
    <row r="4866" spans="2:2">
      <c r="B4866"/>
    </row>
    <row r="4867" spans="2:2">
      <c r="B4867"/>
    </row>
    <row r="4868" spans="2:2">
      <c r="B4868"/>
    </row>
    <row r="4869" spans="2:2">
      <c r="B4869"/>
    </row>
    <row r="4870" spans="2:2">
      <c r="B4870"/>
    </row>
    <row r="4871" spans="2:2">
      <c r="B4871"/>
    </row>
    <row r="4872" spans="2:2">
      <c r="B4872"/>
    </row>
    <row r="4873" spans="2:2">
      <c r="B4873"/>
    </row>
    <row r="4874" spans="2:2">
      <c r="B4874"/>
    </row>
    <row r="4875" spans="2:2">
      <c r="B4875"/>
    </row>
    <row r="4876" spans="2:2">
      <c r="B4876"/>
    </row>
    <row r="4877" spans="2:2">
      <c r="B4877"/>
    </row>
    <row r="4878" spans="2:2">
      <c r="B4878"/>
    </row>
    <row r="4879" spans="2:2">
      <c r="B4879"/>
    </row>
    <row r="4880" spans="2:2">
      <c r="B4880"/>
    </row>
    <row r="4881" spans="2:2">
      <c r="B4881"/>
    </row>
    <row r="4882" spans="2:2">
      <c r="B4882"/>
    </row>
    <row r="4883" spans="2:2">
      <c r="B4883"/>
    </row>
    <row r="4884" spans="2:2">
      <c r="B4884"/>
    </row>
    <row r="4885" spans="2:2">
      <c r="B4885"/>
    </row>
    <row r="4886" spans="2:2">
      <c r="B4886"/>
    </row>
    <row r="4887" spans="2:2">
      <c r="B4887"/>
    </row>
    <row r="4888" spans="2:2">
      <c r="B4888"/>
    </row>
    <row r="4889" spans="2:2">
      <c r="B4889"/>
    </row>
    <row r="4890" spans="2:2">
      <c r="B4890"/>
    </row>
    <row r="4891" spans="2:2">
      <c r="B4891"/>
    </row>
    <row r="4892" spans="2:2">
      <c r="B4892"/>
    </row>
    <row r="4893" spans="2:2">
      <c r="B4893"/>
    </row>
    <row r="4894" spans="2:2">
      <c r="B4894"/>
    </row>
    <row r="4895" spans="2:2">
      <c r="B4895"/>
    </row>
    <row r="4896" spans="2:2">
      <c r="B4896"/>
    </row>
    <row r="4897" spans="2:2">
      <c r="B4897"/>
    </row>
    <row r="4898" spans="2:2">
      <c r="B4898"/>
    </row>
    <row r="4899" spans="2:2">
      <c r="B4899"/>
    </row>
    <row r="4900" spans="2:2">
      <c r="B4900"/>
    </row>
    <row r="4901" spans="2:2">
      <c r="B4901"/>
    </row>
    <row r="4902" spans="2:2">
      <c r="B4902"/>
    </row>
    <row r="4903" spans="2:2">
      <c r="B4903"/>
    </row>
    <row r="4904" spans="2:2">
      <c r="B4904"/>
    </row>
    <row r="4905" spans="2:2">
      <c r="B4905"/>
    </row>
    <row r="4906" spans="2:2">
      <c r="B4906"/>
    </row>
    <row r="4907" spans="2:2">
      <c r="B4907"/>
    </row>
    <row r="4908" spans="2:2">
      <c r="B4908"/>
    </row>
    <row r="4909" spans="2:2">
      <c r="B4909"/>
    </row>
    <row r="4910" spans="2:2">
      <c r="B4910"/>
    </row>
    <row r="4911" spans="2:2">
      <c r="B4911"/>
    </row>
    <row r="4912" spans="2:2">
      <c r="B4912"/>
    </row>
    <row r="4913" spans="2:2">
      <c r="B4913"/>
    </row>
    <row r="4914" spans="2:2">
      <c r="B4914"/>
    </row>
    <row r="4915" spans="2:2">
      <c r="B4915"/>
    </row>
    <row r="4916" spans="2:2">
      <c r="B4916"/>
    </row>
    <row r="4917" spans="2:2">
      <c r="B4917"/>
    </row>
    <row r="4918" spans="2:2">
      <c r="B4918"/>
    </row>
    <row r="4919" spans="2:2">
      <c r="B4919"/>
    </row>
    <row r="4920" spans="2:2">
      <c r="B4920"/>
    </row>
    <row r="4921" spans="2:2">
      <c r="B4921"/>
    </row>
    <row r="4922" spans="2:2">
      <c r="B4922"/>
    </row>
    <row r="4923" spans="2:2">
      <c r="B4923"/>
    </row>
    <row r="4924" spans="2:2">
      <c r="B4924"/>
    </row>
    <row r="4925" spans="2:2">
      <c r="B4925"/>
    </row>
    <row r="4926" spans="2:2">
      <c r="B4926"/>
    </row>
    <row r="4927" spans="2:2">
      <c r="B4927"/>
    </row>
    <row r="4928" spans="2:2">
      <c r="B4928"/>
    </row>
    <row r="4929" spans="2:2">
      <c r="B4929"/>
    </row>
    <row r="4930" spans="2:2">
      <c r="B4930"/>
    </row>
    <row r="4931" spans="2:2">
      <c r="B4931"/>
    </row>
    <row r="4932" spans="2:2">
      <c r="B4932"/>
    </row>
    <row r="4933" spans="2:2">
      <c r="B4933"/>
    </row>
    <row r="4934" spans="2:2">
      <c r="B4934"/>
    </row>
    <row r="4935" spans="2:2">
      <c r="B4935"/>
    </row>
    <row r="4936" spans="2:2">
      <c r="B4936"/>
    </row>
    <row r="4937" spans="2:2">
      <c r="B4937"/>
    </row>
    <row r="4938" spans="2:2">
      <c r="B4938"/>
    </row>
    <row r="4939" spans="2:2">
      <c r="B4939"/>
    </row>
    <row r="4940" spans="2:2">
      <c r="B4940"/>
    </row>
    <row r="4941" spans="2:2">
      <c r="B4941"/>
    </row>
    <row r="4942" spans="2:2">
      <c r="B4942"/>
    </row>
    <row r="4943" spans="2:2">
      <c r="B4943"/>
    </row>
    <row r="4944" spans="2:2">
      <c r="B4944"/>
    </row>
    <row r="4945" spans="2:2">
      <c r="B4945"/>
    </row>
    <row r="4946" spans="2:2">
      <c r="B4946"/>
    </row>
    <row r="4947" spans="2:2">
      <c r="B4947"/>
    </row>
    <row r="4948" spans="2:2">
      <c r="B4948"/>
    </row>
    <row r="4949" spans="2:2">
      <c r="B4949"/>
    </row>
    <row r="4950" spans="2:2">
      <c r="B4950"/>
    </row>
    <row r="4951" spans="2:2">
      <c r="B4951"/>
    </row>
    <row r="4952" spans="2:2">
      <c r="B4952"/>
    </row>
    <row r="4953" spans="2:2">
      <c r="B4953"/>
    </row>
    <row r="4954" spans="2:2">
      <c r="B4954"/>
    </row>
    <row r="4955" spans="2:2">
      <c r="B4955"/>
    </row>
    <row r="4956" spans="2:2">
      <c r="B4956"/>
    </row>
    <row r="4957" spans="2:2">
      <c r="B4957"/>
    </row>
    <row r="4958" spans="2:2">
      <c r="B4958"/>
    </row>
    <row r="4959" spans="2:2">
      <c r="B4959"/>
    </row>
    <row r="4960" spans="2:2">
      <c r="B4960"/>
    </row>
    <row r="4961" spans="2:2">
      <c r="B4961"/>
    </row>
    <row r="4962" spans="2:2">
      <c r="B4962"/>
    </row>
    <row r="4963" spans="2:2">
      <c r="B4963"/>
    </row>
    <row r="4964" spans="2:2">
      <c r="B4964"/>
    </row>
    <row r="4965" spans="2:2">
      <c r="B4965"/>
    </row>
    <row r="4966" spans="2:2">
      <c r="B4966"/>
    </row>
    <row r="4967" spans="2:2">
      <c r="B4967"/>
    </row>
    <row r="4968" spans="2:2">
      <c r="B4968"/>
    </row>
    <row r="4969" spans="2:2">
      <c r="B4969"/>
    </row>
    <row r="4970" spans="2:2">
      <c r="B4970"/>
    </row>
    <row r="4971" spans="2:2">
      <c r="B4971"/>
    </row>
    <row r="4972" spans="2:2">
      <c r="B4972"/>
    </row>
    <row r="4973" spans="2:2">
      <c r="B4973"/>
    </row>
    <row r="4974" spans="2:2">
      <c r="B4974"/>
    </row>
    <row r="4975" spans="2:2">
      <c r="B4975"/>
    </row>
    <row r="4976" spans="2:2">
      <c r="B4976"/>
    </row>
    <row r="4977" spans="2:2">
      <c r="B4977"/>
    </row>
    <row r="4978" spans="2:2">
      <c r="B4978"/>
    </row>
    <row r="4979" spans="2:2">
      <c r="B4979"/>
    </row>
    <row r="4980" spans="2:2">
      <c r="B4980"/>
    </row>
    <row r="4981" spans="2:2">
      <c r="B4981"/>
    </row>
    <row r="4982" spans="2:2">
      <c r="B4982"/>
    </row>
    <row r="4983" spans="2:2">
      <c r="B4983"/>
    </row>
    <row r="4984" spans="2:2">
      <c r="B4984"/>
    </row>
    <row r="4985" spans="2:2">
      <c r="B4985"/>
    </row>
    <row r="4986" spans="2:2">
      <c r="B4986"/>
    </row>
    <row r="4987" spans="2:2">
      <c r="B4987"/>
    </row>
    <row r="4988" spans="2:2">
      <c r="B4988"/>
    </row>
    <row r="4989" spans="2:2">
      <c r="B4989"/>
    </row>
    <row r="4990" spans="2:2">
      <c r="B4990"/>
    </row>
    <row r="4991" spans="2:2">
      <c r="B4991"/>
    </row>
    <row r="4992" spans="2:2">
      <c r="B4992"/>
    </row>
    <row r="4993" spans="2:2">
      <c r="B4993"/>
    </row>
    <row r="4994" spans="2:2">
      <c r="B4994"/>
    </row>
    <row r="4995" spans="2:2">
      <c r="B4995"/>
    </row>
    <row r="4996" spans="2:2">
      <c r="B4996"/>
    </row>
    <row r="4997" spans="2:2">
      <c r="B4997"/>
    </row>
    <row r="4998" spans="2:2">
      <c r="B4998"/>
    </row>
    <row r="4999" spans="2:2">
      <c r="B4999"/>
    </row>
    <row r="5000" spans="2:2">
      <c r="B5000"/>
    </row>
    <row r="5001" spans="2:2">
      <c r="B5001"/>
    </row>
    <row r="5002" spans="2:2">
      <c r="B5002"/>
    </row>
    <row r="5003" spans="2:2">
      <c r="B5003"/>
    </row>
    <row r="5004" spans="2:2">
      <c r="B5004"/>
    </row>
    <row r="5005" spans="2:2">
      <c r="B5005"/>
    </row>
    <row r="5006" spans="2:2">
      <c r="B5006"/>
    </row>
    <row r="5007" spans="2:2">
      <c r="B5007"/>
    </row>
    <row r="5008" spans="2:2">
      <c r="B5008"/>
    </row>
    <row r="5009" spans="2:2">
      <c r="B5009"/>
    </row>
    <row r="5010" spans="2:2">
      <c r="B5010"/>
    </row>
    <row r="5011" spans="2:2">
      <c r="B5011"/>
    </row>
    <row r="5012" spans="2:2">
      <c r="B5012"/>
    </row>
    <row r="5013" spans="2:2">
      <c r="B5013"/>
    </row>
    <row r="5014" spans="2:2">
      <c r="B5014"/>
    </row>
    <row r="5015" spans="2:2">
      <c r="B5015"/>
    </row>
    <row r="5016" spans="2:2">
      <c r="B5016"/>
    </row>
    <row r="5017" spans="2:2">
      <c r="B5017"/>
    </row>
    <row r="5018" spans="2:2">
      <c r="B5018"/>
    </row>
    <row r="5019" spans="2:2">
      <c r="B5019"/>
    </row>
    <row r="5020" spans="2:2">
      <c r="B5020"/>
    </row>
    <row r="5021" spans="2:2">
      <c r="B5021"/>
    </row>
    <row r="5022" spans="2:2">
      <c r="B5022"/>
    </row>
    <row r="5023" spans="2:2">
      <c r="B5023"/>
    </row>
    <row r="5024" spans="2:2">
      <c r="B5024"/>
    </row>
    <row r="5025" spans="2:2">
      <c r="B5025"/>
    </row>
    <row r="5026" spans="2:2">
      <c r="B5026"/>
    </row>
    <row r="5027" spans="2:2">
      <c r="B5027"/>
    </row>
    <row r="5028" spans="2:2">
      <c r="B5028"/>
    </row>
    <row r="5029" spans="2:2">
      <c r="B5029"/>
    </row>
    <row r="5030" spans="2:2">
      <c r="B5030"/>
    </row>
    <row r="5031" spans="2:2">
      <c r="B5031"/>
    </row>
    <row r="5032" spans="2:2">
      <c r="B5032"/>
    </row>
    <row r="5033" spans="2:2">
      <c r="B5033"/>
    </row>
    <row r="5034" spans="2:2">
      <c r="B5034"/>
    </row>
    <row r="5035" spans="2:2">
      <c r="B5035"/>
    </row>
    <row r="5036" spans="2:2">
      <c r="B5036"/>
    </row>
    <row r="5037" spans="2:2">
      <c r="B5037"/>
    </row>
    <row r="5038" spans="2:2">
      <c r="B5038"/>
    </row>
    <row r="5039" spans="2:2">
      <c r="B5039"/>
    </row>
    <row r="5040" spans="2:2">
      <c r="B5040"/>
    </row>
    <row r="5041" spans="2:2">
      <c r="B5041"/>
    </row>
    <row r="5042" spans="2:2">
      <c r="B5042"/>
    </row>
    <row r="5043" spans="2:2">
      <c r="B5043"/>
    </row>
    <row r="5044" spans="2:2">
      <c r="B5044"/>
    </row>
    <row r="5045" spans="2:2">
      <c r="B5045"/>
    </row>
    <row r="5046" spans="2:2">
      <c r="B5046"/>
    </row>
    <row r="5047" spans="2:2">
      <c r="B5047"/>
    </row>
    <row r="5048" spans="2:2">
      <c r="B5048"/>
    </row>
    <row r="5049" spans="2:2">
      <c r="B5049"/>
    </row>
    <row r="5050" spans="2:2">
      <c r="B5050"/>
    </row>
    <row r="5051" spans="2:2">
      <c r="B5051"/>
    </row>
    <row r="5052" spans="2:2">
      <c r="B5052"/>
    </row>
    <row r="5053" spans="2:2">
      <c r="B5053"/>
    </row>
    <row r="5054" spans="2:2">
      <c r="B5054"/>
    </row>
    <row r="5055" spans="2:2">
      <c r="B5055"/>
    </row>
    <row r="5056" spans="2:2">
      <c r="B5056"/>
    </row>
    <row r="5057" spans="2:2">
      <c r="B5057"/>
    </row>
    <row r="5058" spans="2:2">
      <c r="B5058"/>
    </row>
    <row r="5059" spans="2:2">
      <c r="B5059"/>
    </row>
    <row r="5060" spans="2:2">
      <c r="B5060"/>
    </row>
    <row r="5061" spans="2:2">
      <c r="B5061"/>
    </row>
    <row r="5062" spans="2:2">
      <c r="B5062"/>
    </row>
    <row r="5063" spans="2:2">
      <c r="B5063"/>
    </row>
    <row r="5064" spans="2:2">
      <c r="B5064"/>
    </row>
    <row r="5065" spans="2:2">
      <c r="B5065"/>
    </row>
    <row r="5066" spans="2:2">
      <c r="B5066"/>
    </row>
    <row r="5067" spans="2:2">
      <c r="B5067"/>
    </row>
    <row r="5068" spans="2:2">
      <c r="B5068"/>
    </row>
    <row r="5069" spans="2:2">
      <c r="B5069"/>
    </row>
    <row r="5070" spans="2:2">
      <c r="B5070"/>
    </row>
    <row r="5071" spans="2:2">
      <c r="B5071"/>
    </row>
    <row r="5072" spans="2:2">
      <c r="B5072"/>
    </row>
    <row r="5073" spans="2:2">
      <c r="B5073"/>
    </row>
    <row r="5074" spans="2:2">
      <c r="B5074"/>
    </row>
    <row r="5075" spans="2:2">
      <c r="B5075"/>
    </row>
    <row r="5076" spans="2:2">
      <c r="B5076"/>
    </row>
    <row r="5077" spans="2:2">
      <c r="B5077"/>
    </row>
    <row r="5078" spans="2:2">
      <c r="B5078"/>
    </row>
    <row r="5079" spans="2:2">
      <c r="B5079"/>
    </row>
    <row r="5080" spans="2:2">
      <c r="B5080"/>
    </row>
    <row r="5081" spans="2:2">
      <c r="B5081"/>
    </row>
    <row r="5082" spans="2:2">
      <c r="B5082"/>
    </row>
    <row r="5083" spans="2:2">
      <c r="B5083"/>
    </row>
    <row r="5084" spans="2:2">
      <c r="B5084"/>
    </row>
    <row r="5085" spans="2:2">
      <c r="B5085"/>
    </row>
    <row r="5086" spans="2:2">
      <c r="B5086"/>
    </row>
    <row r="5087" spans="2:2">
      <c r="B5087"/>
    </row>
    <row r="5088" spans="2:2">
      <c r="B5088"/>
    </row>
    <row r="5089" spans="2:2">
      <c r="B5089"/>
    </row>
    <row r="5090" spans="2:2">
      <c r="B5090"/>
    </row>
    <row r="5091" spans="2:2">
      <c r="B5091"/>
    </row>
    <row r="5092" spans="2:2">
      <c r="B5092"/>
    </row>
    <row r="5093" spans="2:2">
      <c r="B5093"/>
    </row>
    <row r="5094" spans="2:2">
      <c r="B5094"/>
    </row>
    <row r="5095" spans="2:2">
      <c r="B5095"/>
    </row>
    <row r="5096" spans="2:2">
      <c r="B5096"/>
    </row>
    <row r="5097" spans="2:2">
      <c r="B5097"/>
    </row>
    <row r="5098" spans="2:2">
      <c r="B5098"/>
    </row>
    <row r="5099" spans="2:2">
      <c r="B5099"/>
    </row>
    <row r="5100" spans="2:2">
      <c r="B5100"/>
    </row>
    <row r="5101" spans="2:2">
      <c r="B5101"/>
    </row>
    <row r="5102" spans="2:2">
      <c r="B5102"/>
    </row>
    <row r="5103" spans="2:2">
      <c r="B5103"/>
    </row>
    <row r="5104" spans="2:2">
      <c r="B5104"/>
    </row>
    <row r="5105" spans="2:2">
      <c r="B5105"/>
    </row>
    <row r="5106" spans="2:2">
      <c r="B5106"/>
    </row>
    <row r="5107" spans="2:2">
      <c r="B5107"/>
    </row>
    <row r="5108" spans="2:2">
      <c r="B5108"/>
    </row>
    <row r="5109" spans="2:2">
      <c r="B5109"/>
    </row>
    <row r="5110" spans="2:2">
      <c r="B5110"/>
    </row>
    <row r="5111" spans="2:2">
      <c r="B5111"/>
    </row>
    <row r="5112" spans="2:2">
      <c r="B5112"/>
    </row>
    <row r="5113" spans="2:2">
      <c r="B5113"/>
    </row>
    <row r="5114" spans="2:2">
      <c r="B5114"/>
    </row>
    <row r="5115" spans="2:2">
      <c r="B5115"/>
    </row>
    <row r="5116" spans="2:2">
      <c r="B5116"/>
    </row>
    <row r="5117" spans="2:2">
      <c r="B5117"/>
    </row>
    <row r="5118" spans="2:2">
      <c r="B5118"/>
    </row>
    <row r="5119" spans="2:2">
      <c r="B5119"/>
    </row>
    <row r="5120" spans="2:2">
      <c r="B5120"/>
    </row>
    <row r="5121" spans="2:2">
      <c r="B5121"/>
    </row>
    <row r="5122" spans="2:2">
      <c r="B5122"/>
    </row>
    <row r="5123" spans="2:2">
      <c r="B5123"/>
    </row>
    <row r="5124" spans="2:2">
      <c r="B5124"/>
    </row>
    <row r="5125" spans="2:2">
      <c r="B5125"/>
    </row>
    <row r="5126" spans="2:2">
      <c r="B5126"/>
    </row>
    <row r="5127" spans="2:2">
      <c r="B5127"/>
    </row>
    <row r="5128" spans="2:2">
      <c r="B5128"/>
    </row>
    <row r="5129" spans="2:2">
      <c r="B5129"/>
    </row>
    <row r="5130" spans="2:2">
      <c r="B5130"/>
    </row>
    <row r="5131" spans="2:2">
      <c r="B5131"/>
    </row>
    <row r="5132" spans="2:2">
      <c r="B5132"/>
    </row>
    <row r="5133" spans="2:2">
      <c r="B5133"/>
    </row>
    <row r="5134" spans="2:2">
      <c r="B5134"/>
    </row>
    <row r="5135" spans="2:2">
      <c r="B5135"/>
    </row>
    <row r="5136" spans="2:2">
      <c r="B5136"/>
    </row>
    <row r="5137" spans="2:2">
      <c r="B5137"/>
    </row>
    <row r="5138" spans="2:2">
      <c r="B5138"/>
    </row>
    <row r="5139" spans="2:2">
      <c r="B5139"/>
    </row>
    <row r="5140" spans="2:2">
      <c r="B5140"/>
    </row>
    <row r="5141" spans="2:2">
      <c r="B5141"/>
    </row>
    <row r="5142" spans="2:2">
      <c r="B5142"/>
    </row>
    <row r="5143" spans="2:2">
      <c r="B5143"/>
    </row>
    <row r="5144" spans="2:2">
      <c r="B5144"/>
    </row>
    <row r="5145" spans="2:2">
      <c r="B5145"/>
    </row>
    <row r="5146" spans="2:2">
      <c r="B5146"/>
    </row>
    <row r="5147" spans="2:2">
      <c r="B5147"/>
    </row>
    <row r="5148" spans="2:2">
      <c r="B5148"/>
    </row>
    <row r="5149" spans="2:2">
      <c r="B5149"/>
    </row>
    <row r="5150" spans="2:2">
      <c r="B5150"/>
    </row>
    <row r="5151" spans="2:2">
      <c r="B5151"/>
    </row>
    <row r="5152" spans="2:2">
      <c r="B5152"/>
    </row>
    <row r="5153" spans="2:2">
      <c r="B5153"/>
    </row>
    <row r="5154" spans="2:2">
      <c r="B5154"/>
    </row>
    <row r="5155" spans="2:2">
      <c r="B5155"/>
    </row>
    <row r="5156" spans="2:2">
      <c r="B5156"/>
    </row>
    <row r="5157" spans="2:2">
      <c r="B5157"/>
    </row>
    <row r="5158" spans="2:2">
      <c r="B5158"/>
    </row>
    <row r="5159" spans="2:2">
      <c r="B5159"/>
    </row>
    <row r="5160" spans="2:2">
      <c r="B5160"/>
    </row>
    <row r="5161" spans="2:2">
      <c r="B5161"/>
    </row>
    <row r="5162" spans="2:2">
      <c r="B5162"/>
    </row>
    <row r="5163" spans="2:2">
      <c r="B5163"/>
    </row>
    <row r="5164" spans="2:2">
      <c r="B5164"/>
    </row>
    <row r="5165" spans="2:2">
      <c r="B5165"/>
    </row>
    <row r="5166" spans="2:2">
      <c r="B5166"/>
    </row>
    <row r="5167" spans="2:2">
      <c r="B5167"/>
    </row>
    <row r="5168" spans="2:2">
      <c r="B5168"/>
    </row>
    <row r="5169" spans="2:2">
      <c r="B5169"/>
    </row>
    <row r="5170" spans="2:2">
      <c r="B5170"/>
    </row>
    <row r="5171" spans="2:2">
      <c r="B5171"/>
    </row>
    <row r="5172" spans="2:2">
      <c r="B5172"/>
    </row>
    <row r="5173" spans="2:2">
      <c r="B5173"/>
    </row>
    <row r="5174" spans="2:2">
      <c r="B5174"/>
    </row>
    <row r="5175" spans="2:2">
      <c r="B5175"/>
    </row>
    <row r="5176" spans="2:2">
      <c r="B5176"/>
    </row>
    <row r="5177" spans="2:2">
      <c r="B5177"/>
    </row>
    <row r="5178" spans="2:2">
      <c r="B5178"/>
    </row>
    <row r="5179" spans="2:2">
      <c r="B5179"/>
    </row>
    <row r="5180" spans="2:2">
      <c r="B5180"/>
    </row>
    <row r="5181" spans="2:2">
      <c r="B5181"/>
    </row>
    <row r="5182" spans="2:2">
      <c r="B5182"/>
    </row>
    <row r="5183" spans="2:2">
      <c r="B5183"/>
    </row>
    <row r="5184" spans="2:2">
      <c r="B5184"/>
    </row>
    <row r="5185" spans="2:2">
      <c r="B5185"/>
    </row>
    <row r="5186" spans="2:2">
      <c r="B5186"/>
    </row>
    <row r="5187" spans="2:2">
      <c r="B5187"/>
    </row>
    <row r="5188" spans="2:2">
      <c r="B5188"/>
    </row>
    <row r="5189" spans="2:2">
      <c r="B5189"/>
    </row>
    <row r="5190" spans="2:2">
      <c r="B5190"/>
    </row>
    <row r="5191" spans="2:2">
      <c r="B5191"/>
    </row>
    <row r="5192" spans="2:2">
      <c r="B5192"/>
    </row>
    <row r="5193" spans="2:2">
      <c r="B5193"/>
    </row>
    <row r="5194" spans="2:2">
      <c r="B5194"/>
    </row>
    <row r="5195" spans="2:2">
      <c r="B5195"/>
    </row>
    <row r="5196" spans="2:2">
      <c r="B5196"/>
    </row>
    <row r="5197" spans="2:2">
      <c r="B5197"/>
    </row>
    <row r="5198" spans="2:2">
      <c r="B5198"/>
    </row>
    <row r="5199" spans="2:2">
      <c r="B5199"/>
    </row>
    <row r="5200" spans="2:2">
      <c r="B5200"/>
    </row>
    <row r="5201" spans="2:2">
      <c r="B5201"/>
    </row>
    <row r="5202" spans="2:2">
      <c r="B5202"/>
    </row>
    <row r="5203" spans="2:2">
      <c r="B5203"/>
    </row>
    <row r="5204" spans="2:2">
      <c r="B5204"/>
    </row>
    <row r="5205" spans="2:2">
      <c r="B5205"/>
    </row>
    <row r="5206" spans="2:2">
      <c r="B5206"/>
    </row>
    <row r="5207" spans="2:2">
      <c r="B5207"/>
    </row>
    <row r="5208" spans="2:2">
      <c r="B5208"/>
    </row>
    <row r="5209" spans="2:2">
      <c r="B5209"/>
    </row>
    <row r="5210" spans="2:2">
      <c r="B5210"/>
    </row>
    <row r="5211" spans="2:2">
      <c r="B5211"/>
    </row>
    <row r="5212" spans="2:2">
      <c r="B5212"/>
    </row>
    <row r="5213" spans="2:2">
      <c r="B5213"/>
    </row>
    <row r="5214" spans="2:2">
      <c r="B5214"/>
    </row>
    <row r="5215" spans="2:2">
      <c r="B5215"/>
    </row>
    <row r="5216" spans="2:2">
      <c r="B5216"/>
    </row>
    <row r="5217" spans="2:2">
      <c r="B5217"/>
    </row>
    <row r="5218" spans="2:2">
      <c r="B5218"/>
    </row>
    <row r="5219" spans="2:2">
      <c r="B5219"/>
    </row>
    <row r="5220" spans="2:2">
      <c r="B5220"/>
    </row>
    <row r="5221" spans="2:2">
      <c r="B5221"/>
    </row>
    <row r="5222" spans="2:2">
      <c r="B5222"/>
    </row>
    <row r="5223" spans="2:2">
      <c r="B5223"/>
    </row>
    <row r="5224" spans="2:2">
      <c r="B5224"/>
    </row>
    <row r="5225" spans="2:2">
      <c r="B5225"/>
    </row>
    <row r="5226" spans="2:2">
      <c r="B5226"/>
    </row>
    <row r="5227" spans="2:2">
      <c r="B5227"/>
    </row>
    <row r="5228" spans="2:2">
      <c r="B5228"/>
    </row>
    <row r="5229" spans="2:2">
      <c r="B5229"/>
    </row>
    <row r="5230" spans="2:2">
      <c r="B5230"/>
    </row>
    <row r="5231" spans="2:2">
      <c r="B5231"/>
    </row>
    <row r="5232" spans="2:2">
      <c r="B5232"/>
    </row>
    <row r="5233" spans="2:2">
      <c r="B5233"/>
    </row>
    <row r="5234" spans="2:2">
      <c r="B5234"/>
    </row>
    <row r="5235" spans="2:2">
      <c r="B5235"/>
    </row>
    <row r="5236" spans="2:2">
      <c r="B5236"/>
    </row>
    <row r="5237" spans="2:2">
      <c r="B5237"/>
    </row>
    <row r="5238" spans="2:2">
      <c r="B5238"/>
    </row>
    <row r="5239" spans="2:2">
      <c r="B5239"/>
    </row>
    <row r="5240" spans="2:2">
      <c r="B5240"/>
    </row>
    <row r="5241" spans="2:2">
      <c r="B5241"/>
    </row>
    <row r="5242" spans="2:2">
      <c r="B5242"/>
    </row>
    <row r="5243" spans="2:2">
      <c r="B5243"/>
    </row>
    <row r="5244" spans="2:2">
      <c r="B5244"/>
    </row>
    <row r="5245" spans="2:2">
      <c r="B5245"/>
    </row>
    <row r="5246" spans="2:2">
      <c r="B5246"/>
    </row>
    <row r="5247" spans="2:2">
      <c r="B5247"/>
    </row>
    <row r="5248" spans="2:2">
      <c r="B5248"/>
    </row>
    <row r="5249" spans="2:2">
      <c r="B5249"/>
    </row>
    <row r="5250" spans="2:2">
      <c r="B5250"/>
    </row>
    <row r="5251" spans="2:2">
      <c r="B5251"/>
    </row>
    <row r="5252" spans="2:2">
      <c r="B5252"/>
    </row>
    <row r="5253" spans="2:2">
      <c r="B5253"/>
    </row>
    <row r="5254" spans="2:2">
      <c r="B5254"/>
    </row>
    <row r="5255" spans="2:2">
      <c r="B5255"/>
    </row>
    <row r="5256" spans="2:2">
      <c r="B5256"/>
    </row>
    <row r="5257" spans="2:2">
      <c r="B5257"/>
    </row>
    <row r="5258" spans="2:2">
      <c r="B5258"/>
    </row>
    <row r="5259" spans="2:2">
      <c r="B5259"/>
    </row>
    <row r="5260" spans="2:2">
      <c r="B5260"/>
    </row>
    <row r="5261" spans="2:2">
      <c r="B5261"/>
    </row>
    <row r="5262" spans="2:2">
      <c r="B5262"/>
    </row>
    <row r="5263" spans="2:2">
      <c r="B5263"/>
    </row>
    <row r="5264" spans="2:2">
      <c r="B5264"/>
    </row>
    <row r="5265" spans="2:2">
      <c r="B5265"/>
    </row>
    <row r="5266" spans="2:2">
      <c r="B5266"/>
    </row>
    <row r="5267" spans="2:2">
      <c r="B5267"/>
    </row>
    <row r="5268" spans="2:2">
      <c r="B5268"/>
    </row>
    <row r="5269" spans="2:2">
      <c r="B5269"/>
    </row>
    <row r="5270" spans="2:2">
      <c r="B5270"/>
    </row>
    <row r="5271" spans="2:2">
      <c r="B5271"/>
    </row>
    <row r="5272" spans="2:2">
      <c r="B5272"/>
    </row>
    <row r="5273" spans="2:2">
      <c r="B5273"/>
    </row>
    <row r="5274" spans="2:2">
      <c r="B5274"/>
    </row>
    <row r="5275" spans="2:2">
      <c r="B5275"/>
    </row>
    <row r="5276" spans="2:2">
      <c r="B5276"/>
    </row>
    <row r="5277" spans="2:2">
      <c r="B5277"/>
    </row>
    <row r="5278" spans="2:2">
      <c r="B5278"/>
    </row>
    <row r="5279" spans="2:2">
      <c r="B5279"/>
    </row>
    <row r="5280" spans="2:2">
      <c r="B5280"/>
    </row>
    <row r="5281" spans="2:2">
      <c r="B5281"/>
    </row>
    <row r="5282" spans="2:2">
      <c r="B5282"/>
    </row>
    <row r="5283" spans="2:2">
      <c r="B5283"/>
    </row>
    <row r="5284" spans="2:2">
      <c r="B5284"/>
    </row>
    <row r="5285" spans="2:2">
      <c r="B5285"/>
    </row>
    <row r="5286" spans="2:2">
      <c r="B5286"/>
    </row>
    <row r="5287" spans="2:2">
      <c r="B5287"/>
    </row>
    <row r="5288" spans="2:2">
      <c r="B5288"/>
    </row>
    <row r="5289" spans="2:2">
      <c r="B5289"/>
    </row>
    <row r="5290" spans="2:2">
      <c r="B5290"/>
    </row>
    <row r="5291" spans="2:2">
      <c r="B5291"/>
    </row>
    <row r="5292" spans="2:2">
      <c r="B5292"/>
    </row>
    <row r="5293" spans="2:2">
      <c r="B5293"/>
    </row>
    <row r="5294" spans="2:2">
      <c r="B5294"/>
    </row>
    <row r="5295" spans="2:2">
      <c r="B5295"/>
    </row>
    <row r="5296" spans="2:2">
      <c r="B5296"/>
    </row>
    <row r="5297" spans="2:2">
      <c r="B5297"/>
    </row>
    <row r="5298" spans="2:2">
      <c r="B5298"/>
    </row>
    <row r="5299" spans="2:2">
      <c r="B5299"/>
    </row>
    <row r="5300" spans="2:2">
      <c r="B5300"/>
    </row>
    <row r="5301" spans="2:2">
      <c r="B5301"/>
    </row>
    <row r="5302" spans="2:2">
      <c r="B5302"/>
    </row>
    <row r="5303" spans="2:2">
      <c r="B5303"/>
    </row>
    <row r="5304" spans="2:2">
      <c r="B5304"/>
    </row>
    <row r="5305" spans="2:2">
      <c r="B5305"/>
    </row>
    <row r="5306" spans="2:2">
      <c r="B5306"/>
    </row>
    <row r="5307" spans="2:2">
      <c r="B5307"/>
    </row>
    <row r="5308" spans="2:2">
      <c r="B5308"/>
    </row>
    <row r="5309" spans="2:2">
      <c r="B5309"/>
    </row>
    <row r="5310" spans="2:2">
      <c r="B5310"/>
    </row>
    <row r="5311" spans="2:2">
      <c r="B5311"/>
    </row>
    <row r="5312" spans="2:2">
      <c r="B5312"/>
    </row>
    <row r="5313" spans="2:2">
      <c r="B5313"/>
    </row>
    <row r="5314" spans="2:2">
      <c r="B5314"/>
    </row>
    <row r="5315" spans="2:2">
      <c r="B5315"/>
    </row>
    <row r="5316" spans="2:2">
      <c r="B5316"/>
    </row>
    <row r="5317" spans="2:2">
      <c r="B5317"/>
    </row>
    <row r="5318" spans="2:2">
      <c r="B5318"/>
    </row>
    <row r="5319" spans="2:2">
      <c r="B5319"/>
    </row>
    <row r="5320" spans="2:2">
      <c r="B5320"/>
    </row>
    <row r="5321" spans="2:2">
      <c r="B5321"/>
    </row>
    <row r="5322" spans="2:2">
      <c r="B5322"/>
    </row>
    <row r="5323" spans="2:2">
      <c r="B5323"/>
    </row>
    <row r="5324" spans="2:2">
      <c r="B5324"/>
    </row>
    <row r="5325" spans="2:2">
      <c r="B5325"/>
    </row>
    <row r="5326" spans="2:2">
      <c r="B5326"/>
    </row>
    <row r="5327" spans="2:2">
      <c r="B5327"/>
    </row>
    <row r="5328" spans="2:2">
      <c r="B5328"/>
    </row>
    <row r="5329" spans="2:2">
      <c r="B5329"/>
    </row>
    <row r="5330" spans="2:2">
      <c r="B5330"/>
    </row>
    <row r="5331" spans="2:2">
      <c r="B5331"/>
    </row>
    <row r="5332" spans="2:2">
      <c r="B5332"/>
    </row>
    <row r="5333" spans="2:2">
      <c r="B5333"/>
    </row>
    <row r="5334" spans="2:2">
      <c r="B5334"/>
    </row>
    <row r="5335" spans="2:2">
      <c r="B5335"/>
    </row>
    <row r="5336" spans="2:2">
      <c r="B5336"/>
    </row>
    <row r="5337" spans="2:2">
      <c r="B5337"/>
    </row>
    <row r="5338" spans="2:2">
      <c r="B5338"/>
    </row>
    <row r="5339" spans="2:2">
      <c r="B5339"/>
    </row>
    <row r="5340" spans="2:2">
      <c r="B5340"/>
    </row>
    <row r="5341" spans="2:2">
      <c r="B5341"/>
    </row>
    <row r="5342" spans="2:2">
      <c r="B5342"/>
    </row>
    <row r="5343" spans="2:2">
      <c r="B5343"/>
    </row>
    <row r="5344" spans="2:2">
      <c r="B5344"/>
    </row>
    <row r="5345" spans="2:2">
      <c r="B5345"/>
    </row>
    <row r="5346" spans="2:2">
      <c r="B5346"/>
    </row>
    <row r="5347" spans="2:2">
      <c r="B5347"/>
    </row>
    <row r="5348" spans="2:2">
      <c r="B5348"/>
    </row>
    <row r="5349" spans="2:2">
      <c r="B5349"/>
    </row>
    <row r="5350" spans="2:2">
      <c r="B5350"/>
    </row>
    <row r="5351" spans="2:2">
      <c r="B5351"/>
    </row>
    <row r="5352" spans="2:2">
      <c r="B5352"/>
    </row>
    <row r="5353" spans="2:2">
      <c r="B5353"/>
    </row>
    <row r="5354" spans="2:2">
      <c r="B5354"/>
    </row>
    <row r="5355" spans="2:2">
      <c r="B5355"/>
    </row>
    <row r="5356" spans="2:2">
      <c r="B5356"/>
    </row>
    <row r="5357" spans="2:2">
      <c r="B5357"/>
    </row>
    <row r="5358" spans="2:2">
      <c r="B5358"/>
    </row>
    <row r="5359" spans="2:2">
      <c r="B5359"/>
    </row>
    <row r="5360" spans="2:2">
      <c r="B5360"/>
    </row>
    <row r="5361" spans="2:2">
      <c r="B5361"/>
    </row>
    <row r="5362" spans="2:2">
      <c r="B5362"/>
    </row>
    <row r="5363" spans="2:2">
      <c r="B5363"/>
    </row>
    <row r="5364" spans="2:2">
      <c r="B5364"/>
    </row>
    <row r="5365" spans="2:2">
      <c r="B5365"/>
    </row>
    <row r="5366" spans="2:2">
      <c r="B5366"/>
    </row>
    <row r="5367" spans="2:2">
      <c r="B5367"/>
    </row>
    <row r="5368" spans="2:2">
      <c r="B5368"/>
    </row>
    <row r="5369" spans="2:2">
      <c r="B5369"/>
    </row>
    <row r="5370" spans="2:2">
      <c r="B5370"/>
    </row>
    <row r="5371" spans="2:2">
      <c r="B5371"/>
    </row>
    <row r="5372" spans="2:2">
      <c r="B5372"/>
    </row>
    <row r="5373" spans="2:2">
      <c r="B5373"/>
    </row>
    <row r="5374" spans="2:2">
      <c r="B5374"/>
    </row>
    <row r="5375" spans="2:2">
      <c r="B5375"/>
    </row>
    <row r="5376" spans="2:2">
      <c r="B5376"/>
    </row>
    <row r="5377" spans="2:2">
      <c r="B5377"/>
    </row>
    <row r="5378" spans="2:2">
      <c r="B5378"/>
    </row>
    <row r="5379" spans="2:2">
      <c r="B5379"/>
    </row>
    <row r="5380" spans="2:2">
      <c r="B5380"/>
    </row>
    <row r="5381" spans="2:2">
      <c r="B5381"/>
    </row>
    <row r="5382" spans="2:2">
      <c r="B5382"/>
    </row>
    <row r="5383" spans="2:2">
      <c r="B5383"/>
    </row>
    <row r="5384" spans="2:2">
      <c r="B5384"/>
    </row>
    <row r="5385" spans="2:2">
      <c r="B5385"/>
    </row>
    <row r="5386" spans="2:2">
      <c r="B5386"/>
    </row>
    <row r="5387" spans="2:2">
      <c r="B5387"/>
    </row>
    <row r="5388" spans="2:2">
      <c r="B5388"/>
    </row>
    <row r="5389" spans="2:2">
      <c r="B5389"/>
    </row>
    <row r="5390" spans="2:2">
      <c r="B5390"/>
    </row>
    <row r="5391" spans="2:2">
      <c r="B5391"/>
    </row>
    <row r="5392" spans="2:2">
      <c r="B5392"/>
    </row>
    <row r="5393" spans="2:2">
      <c r="B5393"/>
    </row>
    <row r="5394" spans="2:2">
      <c r="B5394"/>
    </row>
    <row r="5395" spans="2:2">
      <c r="B5395"/>
    </row>
    <row r="5396" spans="2:2">
      <c r="B5396"/>
    </row>
    <row r="5397" spans="2:2">
      <c r="B5397"/>
    </row>
    <row r="5398" spans="2:2">
      <c r="B5398"/>
    </row>
    <row r="5399" spans="2:2">
      <c r="B5399"/>
    </row>
    <row r="5400" spans="2:2">
      <c r="B5400"/>
    </row>
    <row r="5401" spans="2:2">
      <c r="B5401"/>
    </row>
    <row r="5402" spans="2:2">
      <c r="B5402"/>
    </row>
    <row r="5403" spans="2:2">
      <c r="B5403"/>
    </row>
    <row r="5404" spans="2:2">
      <c r="B5404"/>
    </row>
    <row r="5405" spans="2:2">
      <c r="B5405"/>
    </row>
    <row r="5406" spans="2:2">
      <c r="B5406"/>
    </row>
    <row r="5407" spans="2:2">
      <c r="B5407"/>
    </row>
    <row r="5408" spans="2:2">
      <c r="B5408"/>
    </row>
    <row r="5409" spans="2:2">
      <c r="B5409"/>
    </row>
    <row r="5410" spans="2:2">
      <c r="B5410"/>
    </row>
    <row r="5411" spans="2:2">
      <c r="B5411"/>
    </row>
    <row r="5412" spans="2:2">
      <c r="B5412"/>
    </row>
    <row r="5413" spans="2:2">
      <c r="B5413"/>
    </row>
    <row r="5414" spans="2:2">
      <c r="B5414"/>
    </row>
    <row r="5415" spans="2:2">
      <c r="B5415"/>
    </row>
    <row r="5416" spans="2:2">
      <c r="B5416"/>
    </row>
    <row r="5417" spans="2:2">
      <c r="B5417"/>
    </row>
    <row r="5418" spans="2:2">
      <c r="B5418"/>
    </row>
    <row r="5419" spans="2:2">
      <c r="B5419"/>
    </row>
    <row r="5420" spans="2:2">
      <c r="B5420"/>
    </row>
    <row r="5421" spans="2:2">
      <c r="B5421"/>
    </row>
    <row r="5422" spans="2:2">
      <c r="B5422"/>
    </row>
    <row r="5423" spans="2:2">
      <c r="B5423"/>
    </row>
    <row r="5424" spans="2:2">
      <c r="B5424"/>
    </row>
    <row r="5425" spans="2:2">
      <c r="B5425"/>
    </row>
    <row r="5426" spans="2:2">
      <c r="B5426"/>
    </row>
    <row r="5427" spans="2:2">
      <c r="B5427"/>
    </row>
    <row r="5428" spans="2:2">
      <c r="B5428"/>
    </row>
    <row r="5429" spans="2:2">
      <c r="B5429"/>
    </row>
    <row r="5430" spans="2:2">
      <c r="B5430"/>
    </row>
    <row r="5431" spans="2:2">
      <c r="B5431"/>
    </row>
    <row r="5432" spans="2:2">
      <c r="B5432"/>
    </row>
    <row r="5433" spans="2:2">
      <c r="B5433"/>
    </row>
    <row r="5434" spans="2:2">
      <c r="B5434"/>
    </row>
    <row r="5435" spans="2:2">
      <c r="B5435"/>
    </row>
    <row r="5436" spans="2:2">
      <c r="B5436"/>
    </row>
    <row r="5437" spans="2:2">
      <c r="B5437"/>
    </row>
    <row r="5438" spans="2:2">
      <c r="B5438"/>
    </row>
    <row r="5439" spans="2:2">
      <c r="B5439"/>
    </row>
    <row r="5440" spans="2:2">
      <c r="B5440"/>
    </row>
    <row r="5441" spans="2:2">
      <c r="B5441"/>
    </row>
    <row r="5442" spans="2:2">
      <c r="B5442"/>
    </row>
    <row r="5443" spans="2:2">
      <c r="B5443"/>
    </row>
    <row r="5444" spans="2:2">
      <c r="B5444"/>
    </row>
    <row r="5445" spans="2:2">
      <c r="B5445"/>
    </row>
    <row r="5446" spans="2:2">
      <c r="B5446"/>
    </row>
    <row r="5447" spans="2:2">
      <c r="B5447"/>
    </row>
    <row r="5448" spans="2:2">
      <c r="B5448"/>
    </row>
    <row r="5449" spans="2:2">
      <c r="B5449"/>
    </row>
    <row r="5450" spans="2:2">
      <c r="B5450"/>
    </row>
    <row r="5451" spans="2:2">
      <c r="B5451"/>
    </row>
    <row r="5452" spans="2:2">
      <c r="B5452"/>
    </row>
    <row r="5453" spans="2:2">
      <c r="B5453"/>
    </row>
    <row r="5454" spans="2:2">
      <c r="B5454"/>
    </row>
    <row r="5455" spans="2:2">
      <c r="B5455"/>
    </row>
    <row r="5456" spans="2:2">
      <c r="B5456"/>
    </row>
    <row r="5457" spans="2:2">
      <c r="B5457"/>
    </row>
    <row r="5458" spans="2:2">
      <c r="B5458"/>
    </row>
    <row r="5459" spans="2:2">
      <c r="B5459"/>
    </row>
    <row r="5460" spans="2:2">
      <c r="B5460"/>
    </row>
    <row r="5461" spans="2:2">
      <c r="B5461"/>
    </row>
    <row r="5462" spans="2:2">
      <c r="B5462"/>
    </row>
    <row r="5463" spans="2:2">
      <c r="B5463"/>
    </row>
    <row r="5464" spans="2:2">
      <c r="B5464"/>
    </row>
    <row r="5465" spans="2:2">
      <c r="B5465"/>
    </row>
    <row r="5466" spans="2:2">
      <c r="B5466"/>
    </row>
    <row r="5467" spans="2:2">
      <c r="B5467"/>
    </row>
    <row r="5468" spans="2:2">
      <c r="B5468"/>
    </row>
    <row r="5469" spans="2:2">
      <c r="B5469"/>
    </row>
    <row r="5470" spans="2:2">
      <c r="B5470"/>
    </row>
    <row r="5471" spans="2:2">
      <c r="B5471"/>
    </row>
    <row r="5472" spans="2:2">
      <c r="B5472"/>
    </row>
    <row r="5473" spans="2:2">
      <c r="B5473"/>
    </row>
    <row r="5474" spans="2:2">
      <c r="B5474"/>
    </row>
    <row r="5475" spans="2:2">
      <c r="B5475"/>
    </row>
    <row r="5476" spans="2:2">
      <c r="B5476"/>
    </row>
    <row r="5477" spans="2:2">
      <c r="B5477"/>
    </row>
    <row r="5478" spans="2:2">
      <c r="B5478"/>
    </row>
    <row r="5479" spans="2:2">
      <c r="B5479"/>
    </row>
    <row r="5480" spans="2:2">
      <c r="B5480"/>
    </row>
    <row r="5481" spans="2:2">
      <c r="B5481"/>
    </row>
    <row r="5482" spans="2:2">
      <c r="B5482"/>
    </row>
    <row r="5483" spans="2:2">
      <c r="B5483"/>
    </row>
    <row r="5484" spans="2:2">
      <c r="B5484"/>
    </row>
    <row r="5485" spans="2:2">
      <c r="B5485"/>
    </row>
    <row r="5486" spans="2:2">
      <c r="B5486"/>
    </row>
    <row r="5487" spans="2:2">
      <c r="B5487"/>
    </row>
    <row r="5488" spans="2:2">
      <c r="B5488"/>
    </row>
    <row r="5489" spans="2:2">
      <c r="B5489"/>
    </row>
    <row r="5490" spans="2:2">
      <c r="B5490"/>
    </row>
    <row r="5491" spans="2:2">
      <c r="B5491"/>
    </row>
    <row r="5492" spans="2:2">
      <c r="B5492"/>
    </row>
    <row r="5493" spans="2:2">
      <c r="B5493"/>
    </row>
    <row r="5494" spans="2:2">
      <c r="B5494"/>
    </row>
    <row r="5495" spans="2:2">
      <c r="B5495"/>
    </row>
    <row r="5496" spans="2:2">
      <c r="B5496"/>
    </row>
    <row r="5497" spans="2:2">
      <c r="B5497"/>
    </row>
    <row r="5498" spans="2:2">
      <c r="B5498"/>
    </row>
    <row r="5499" spans="2:2">
      <c r="B5499"/>
    </row>
    <row r="5500" spans="2:2">
      <c r="B5500"/>
    </row>
    <row r="5501" spans="2:2">
      <c r="B5501"/>
    </row>
    <row r="5502" spans="2:2">
      <c r="B5502"/>
    </row>
    <row r="5503" spans="2:2">
      <c r="B5503"/>
    </row>
    <row r="5504" spans="2:2">
      <c r="B5504"/>
    </row>
    <row r="5505" spans="2:2">
      <c r="B5505"/>
    </row>
    <row r="5506" spans="2:2">
      <c r="B5506"/>
    </row>
    <row r="5507" spans="2:2">
      <c r="B5507"/>
    </row>
    <row r="5508" spans="2:2">
      <c r="B5508"/>
    </row>
    <row r="5509" spans="2:2">
      <c r="B5509"/>
    </row>
    <row r="5510" spans="2:2">
      <c r="B5510"/>
    </row>
    <row r="5511" spans="2:2">
      <c r="B5511"/>
    </row>
    <row r="5512" spans="2:2">
      <c r="B5512"/>
    </row>
    <row r="5513" spans="2:2">
      <c r="B5513"/>
    </row>
    <row r="5514" spans="2:2">
      <c r="B5514"/>
    </row>
    <row r="5515" spans="2:2">
      <c r="B5515"/>
    </row>
    <row r="5516" spans="2:2">
      <c r="B5516"/>
    </row>
    <row r="5517" spans="2:2">
      <c r="B5517"/>
    </row>
    <row r="5518" spans="2:2">
      <c r="B5518"/>
    </row>
    <row r="5519" spans="2:2">
      <c r="B5519"/>
    </row>
    <row r="5520" spans="2:2">
      <c r="B5520"/>
    </row>
    <row r="5521" spans="2:2">
      <c r="B5521"/>
    </row>
    <row r="5522" spans="2:2">
      <c r="B5522"/>
    </row>
    <row r="5523" spans="2:2">
      <c r="B5523"/>
    </row>
    <row r="5524" spans="2:2">
      <c r="B5524"/>
    </row>
    <row r="5525" spans="2:2">
      <c r="B5525"/>
    </row>
    <row r="5526" spans="2:2">
      <c r="B5526"/>
    </row>
    <row r="5527" spans="2:2">
      <c r="B5527"/>
    </row>
    <row r="5528" spans="2:2">
      <c r="B5528"/>
    </row>
    <row r="5529" spans="2:2">
      <c r="B5529"/>
    </row>
    <row r="5530" spans="2:2">
      <c r="B5530"/>
    </row>
    <row r="5531" spans="2:2">
      <c r="B5531"/>
    </row>
    <row r="5532" spans="2:2">
      <c r="B5532"/>
    </row>
    <row r="5533" spans="2:2">
      <c r="B5533"/>
    </row>
    <row r="5534" spans="2:2">
      <c r="B5534"/>
    </row>
    <row r="5535" spans="2:2">
      <c r="B5535"/>
    </row>
    <row r="5536" spans="2:2">
      <c r="B5536"/>
    </row>
    <row r="5537" spans="2:2">
      <c r="B5537"/>
    </row>
    <row r="5538" spans="2:2">
      <c r="B5538"/>
    </row>
    <row r="5539" spans="2:2">
      <c r="B5539"/>
    </row>
    <row r="5540" spans="2:2">
      <c r="B5540"/>
    </row>
    <row r="5541" spans="2:2">
      <c r="B5541"/>
    </row>
    <row r="5542" spans="2:2">
      <c r="B5542"/>
    </row>
    <row r="5543" spans="2:2">
      <c r="B5543"/>
    </row>
    <row r="5544" spans="2:2">
      <c r="B5544"/>
    </row>
    <row r="5545" spans="2:2">
      <c r="B5545"/>
    </row>
    <row r="5546" spans="2:2">
      <c r="B5546"/>
    </row>
    <row r="5547" spans="2:2">
      <c r="B5547"/>
    </row>
    <row r="5548" spans="2:2">
      <c r="B5548"/>
    </row>
    <row r="5549" spans="2:2">
      <c r="B5549"/>
    </row>
    <row r="5550" spans="2:2">
      <c r="B5550"/>
    </row>
    <row r="5551" spans="2:2">
      <c r="B5551"/>
    </row>
    <row r="5552" spans="2:2">
      <c r="B5552"/>
    </row>
    <row r="5553" spans="2:2">
      <c r="B5553"/>
    </row>
    <row r="5554" spans="2:2">
      <c r="B5554"/>
    </row>
    <row r="5555" spans="2:2">
      <c r="B5555"/>
    </row>
    <row r="5556" spans="2:2">
      <c r="B5556"/>
    </row>
    <row r="5557" spans="2:2">
      <c r="B5557"/>
    </row>
    <row r="5558" spans="2:2">
      <c r="B5558"/>
    </row>
    <row r="5559" spans="2:2">
      <c r="B5559"/>
    </row>
    <row r="5560" spans="2:2">
      <c r="B5560"/>
    </row>
    <row r="5561" spans="2:2">
      <c r="B5561"/>
    </row>
    <row r="5562" spans="2:2">
      <c r="B5562"/>
    </row>
    <row r="5563" spans="2:2">
      <c r="B5563"/>
    </row>
    <row r="5564" spans="2:2">
      <c r="B5564"/>
    </row>
    <row r="5565" spans="2:2">
      <c r="B5565"/>
    </row>
    <row r="5566" spans="2:2">
      <c r="B5566"/>
    </row>
    <row r="5567" spans="2:2">
      <c r="B5567"/>
    </row>
    <row r="5568" spans="2:2">
      <c r="B5568"/>
    </row>
    <row r="5569" spans="2:2">
      <c r="B5569"/>
    </row>
    <row r="5570" spans="2:2">
      <c r="B5570"/>
    </row>
    <row r="5571" spans="2:2">
      <c r="B5571"/>
    </row>
    <row r="5572" spans="2:2">
      <c r="B5572"/>
    </row>
    <row r="5573" spans="2:2">
      <c r="B5573"/>
    </row>
    <row r="5574" spans="2:2">
      <c r="B5574"/>
    </row>
    <row r="5575" spans="2:2">
      <c r="B5575"/>
    </row>
    <row r="5576" spans="2:2">
      <c r="B5576"/>
    </row>
    <row r="5577" spans="2:2">
      <c r="B5577"/>
    </row>
    <row r="5578" spans="2:2">
      <c r="B5578"/>
    </row>
    <row r="5579" spans="2:2">
      <c r="B5579"/>
    </row>
    <row r="5580" spans="2:2">
      <c r="B5580"/>
    </row>
    <row r="5581" spans="2:2">
      <c r="B5581"/>
    </row>
    <row r="5582" spans="2:2">
      <c r="B5582"/>
    </row>
    <row r="5583" spans="2:2">
      <c r="B5583"/>
    </row>
    <row r="5584" spans="2:2">
      <c r="B5584"/>
    </row>
    <row r="5585" spans="2:2">
      <c r="B5585"/>
    </row>
    <row r="5586" spans="2:2">
      <c r="B5586"/>
    </row>
    <row r="5587" spans="2:2">
      <c r="B5587"/>
    </row>
    <row r="5588" spans="2:2">
      <c r="B5588"/>
    </row>
    <row r="5589" spans="2:2">
      <c r="B5589"/>
    </row>
    <row r="5590" spans="2:2">
      <c r="B5590"/>
    </row>
    <row r="5591" spans="2:2">
      <c r="B5591"/>
    </row>
    <row r="5592" spans="2:2">
      <c r="B5592"/>
    </row>
    <row r="5593" spans="2:2">
      <c r="B5593"/>
    </row>
    <row r="5594" spans="2:2">
      <c r="B5594"/>
    </row>
    <row r="5595" spans="2:2">
      <c r="B5595"/>
    </row>
    <row r="5596" spans="2:2">
      <c r="B5596"/>
    </row>
    <row r="5597" spans="2:2">
      <c r="B5597"/>
    </row>
    <row r="5598" spans="2:2">
      <c r="B5598"/>
    </row>
    <row r="5599" spans="2:2">
      <c r="B5599"/>
    </row>
    <row r="5600" spans="2:2">
      <c r="B5600"/>
    </row>
    <row r="5601" spans="2:2">
      <c r="B5601"/>
    </row>
    <row r="5602" spans="2:2">
      <c r="B5602"/>
    </row>
    <row r="5603" spans="2:2">
      <c r="B5603"/>
    </row>
    <row r="5604" spans="2:2">
      <c r="B5604"/>
    </row>
    <row r="5605" spans="2:2">
      <c r="B5605"/>
    </row>
    <row r="5606" spans="2:2">
      <c r="B5606"/>
    </row>
    <row r="5607" spans="2:2">
      <c r="B5607"/>
    </row>
    <row r="5608" spans="2:2">
      <c r="B5608"/>
    </row>
    <row r="5609" spans="2:2">
      <c r="B5609"/>
    </row>
    <row r="5610" spans="2:2">
      <c r="B5610"/>
    </row>
    <row r="5611" spans="2:2">
      <c r="B5611"/>
    </row>
    <row r="5612" spans="2:2">
      <c r="B5612"/>
    </row>
    <row r="5613" spans="2:2">
      <c r="B5613"/>
    </row>
    <row r="5614" spans="2:2">
      <c r="B5614"/>
    </row>
    <row r="5615" spans="2:2">
      <c r="B5615"/>
    </row>
    <row r="5616" spans="2:2">
      <c r="B5616"/>
    </row>
    <row r="5617" spans="2:2">
      <c r="B5617"/>
    </row>
    <row r="5618" spans="2:2">
      <c r="B5618"/>
    </row>
    <row r="5619" spans="2:2">
      <c r="B5619"/>
    </row>
    <row r="5620" spans="2:2">
      <c r="B5620"/>
    </row>
    <row r="5621" spans="2:2">
      <c r="B5621"/>
    </row>
    <row r="5622" spans="2:2">
      <c r="B5622"/>
    </row>
    <row r="5623" spans="2:2">
      <c r="B5623"/>
    </row>
    <row r="5624" spans="2:2">
      <c r="B5624"/>
    </row>
    <row r="5625" spans="2:2">
      <c r="B5625"/>
    </row>
    <row r="5626" spans="2:2">
      <c r="B5626"/>
    </row>
    <row r="5627" spans="2:2">
      <c r="B5627"/>
    </row>
    <row r="5628" spans="2:2">
      <c r="B5628"/>
    </row>
    <row r="5629" spans="2:2">
      <c r="B5629"/>
    </row>
    <row r="5630" spans="2:2">
      <c r="B5630"/>
    </row>
    <row r="5631" spans="2:2">
      <c r="B5631"/>
    </row>
    <row r="5632" spans="2:2">
      <c r="B5632"/>
    </row>
    <row r="5633" spans="2:2">
      <c r="B5633"/>
    </row>
    <row r="5634" spans="2:2">
      <c r="B5634"/>
    </row>
    <row r="5635" spans="2:2">
      <c r="B5635"/>
    </row>
    <row r="5636" spans="2:2">
      <c r="B5636"/>
    </row>
    <row r="5637" spans="2:2">
      <c r="B5637"/>
    </row>
    <row r="5638" spans="2:2">
      <c r="B5638"/>
    </row>
    <row r="5639" spans="2:2">
      <c r="B5639"/>
    </row>
    <row r="5640" spans="2:2">
      <c r="B5640"/>
    </row>
    <row r="5641" spans="2:2">
      <c r="B5641"/>
    </row>
    <row r="5642" spans="2:2">
      <c r="B5642"/>
    </row>
    <row r="5643" spans="2:2">
      <c r="B5643"/>
    </row>
    <row r="5644" spans="2:2">
      <c r="B5644"/>
    </row>
    <row r="5645" spans="2:2">
      <c r="B5645"/>
    </row>
    <row r="5646" spans="2:2">
      <c r="B5646"/>
    </row>
    <row r="5647" spans="2:2">
      <c r="B5647"/>
    </row>
    <row r="5648" spans="2:2">
      <c r="B5648"/>
    </row>
    <row r="5649" spans="2:2">
      <c r="B5649"/>
    </row>
    <row r="5650" spans="2:2">
      <c r="B5650"/>
    </row>
    <row r="5651" spans="2:2">
      <c r="B5651"/>
    </row>
    <row r="5652" spans="2:2">
      <c r="B5652"/>
    </row>
    <row r="5653" spans="2:2">
      <c r="B5653"/>
    </row>
    <row r="5654" spans="2:2">
      <c r="B5654"/>
    </row>
    <row r="5655" spans="2:2">
      <c r="B5655"/>
    </row>
    <row r="5656" spans="2:2">
      <c r="B5656"/>
    </row>
    <row r="5657" spans="2:2">
      <c r="B5657"/>
    </row>
    <row r="5658" spans="2:2">
      <c r="B5658"/>
    </row>
    <row r="5659" spans="2:2">
      <c r="B5659"/>
    </row>
    <row r="5660" spans="2:2">
      <c r="B5660"/>
    </row>
    <row r="5661" spans="2:2">
      <c r="B5661"/>
    </row>
    <row r="5662" spans="2:2">
      <c r="B5662"/>
    </row>
    <row r="5663" spans="2:2">
      <c r="B5663"/>
    </row>
    <row r="5664" spans="2:2">
      <c r="B5664"/>
    </row>
    <row r="5665" spans="2:2">
      <c r="B5665"/>
    </row>
    <row r="5666" spans="2:2">
      <c r="B5666"/>
    </row>
    <row r="5667" spans="2:2">
      <c r="B5667"/>
    </row>
    <row r="5668" spans="2:2">
      <c r="B5668"/>
    </row>
    <row r="5669" spans="2:2">
      <c r="B5669"/>
    </row>
    <row r="5670" spans="2:2">
      <c r="B5670"/>
    </row>
    <row r="5671" spans="2:2">
      <c r="B5671"/>
    </row>
    <row r="5672" spans="2:2">
      <c r="B5672"/>
    </row>
    <row r="5673" spans="2:2">
      <c r="B5673"/>
    </row>
    <row r="5674" spans="2:2">
      <c r="B5674"/>
    </row>
    <row r="5675" spans="2:2">
      <c r="B5675"/>
    </row>
    <row r="5676" spans="2:2">
      <c r="B5676"/>
    </row>
    <row r="5677" spans="2:2">
      <c r="B5677"/>
    </row>
    <row r="5678" spans="2:2">
      <c r="B5678"/>
    </row>
    <row r="5679" spans="2:2">
      <c r="B5679"/>
    </row>
    <row r="5680" spans="2:2">
      <c r="B5680"/>
    </row>
    <row r="5681" spans="2:2">
      <c r="B5681"/>
    </row>
    <row r="5682" spans="2:2">
      <c r="B5682"/>
    </row>
    <row r="5683" spans="2:2">
      <c r="B5683"/>
    </row>
    <row r="5684" spans="2:2">
      <c r="B5684"/>
    </row>
    <row r="5685" spans="2:2">
      <c r="B5685"/>
    </row>
    <row r="5686" spans="2:2">
      <c r="B5686"/>
    </row>
    <row r="5687" spans="2:2">
      <c r="B5687"/>
    </row>
    <row r="5688" spans="2:2">
      <c r="B5688"/>
    </row>
    <row r="5689" spans="2:2">
      <c r="B5689"/>
    </row>
    <row r="5690" spans="2:2">
      <c r="B5690"/>
    </row>
    <row r="5691" spans="2:2">
      <c r="B5691"/>
    </row>
    <row r="5692" spans="2:2">
      <c r="B5692"/>
    </row>
    <row r="5693" spans="2:2">
      <c r="B5693"/>
    </row>
    <row r="5694" spans="2:2">
      <c r="B5694"/>
    </row>
    <row r="5695" spans="2:2">
      <c r="B5695"/>
    </row>
    <row r="5696" spans="2:2">
      <c r="B5696"/>
    </row>
    <row r="5697" spans="2:2">
      <c r="B5697"/>
    </row>
    <row r="5698" spans="2:2">
      <c r="B5698"/>
    </row>
    <row r="5699" spans="2:2">
      <c r="B5699"/>
    </row>
    <row r="5700" spans="2:2">
      <c r="B5700"/>
    </row>
    <row r="5701" spans="2:2">
      <c r="B5701"/>
    </row>
    <row r="5702" spans="2:2">
      <c r="B5702"/>
    </row>
    <row r="5703" spans="2:2">
      <c r="B5703"/>
    </row>
    <row r="5704" spans="2:2">
      <c r="B5704"/>
    </row>
    <row r="5705" spans="2:2">
      <c r="B5705"/>
    </row>
    <row r="5706" spans="2:2">
      <c r="B5706"/>
    </row>
    <row r="5707" spans="2:2">
      <c r="B5707"/>
    </row>
    <row r="5708" spans="2:2">
      <c r="B5708"/>
    </row>
    <row r="5709" spans="2:2">
      <c r="B5709"/>
    </row>
    <row r="5710" spans="2:2">
      <c r="B5710"/>
    </row>
    <row r="5711" spans="2:2">
      <c r="B5711"/>
    </row>
    <row r="5712" spans="2:2">
      <c r="B5712"/>
    </row>
    <row r="5713" spans="2:2">
      <c r="B5713"/>
    </row>
    <row r="5714" spans="2:2">
      <c r="B5714"/>
    </row>
    <row r="5715" spans="2:2">
      <c r="B5715"/>
    </row>
    <row r="5716" spans="2:2">
      <c r="B5716"/>
    </row>
    <row r="5717" spans="2:2">
      <c r="B5717"/>
    </row>
    <row r="5718" spans="2:2">
      <c r="B5718"/>
    </row>
    <row r="5719" spans="2:2">
      <c r="B5719"/>
    </row>
    <row r="5720" spans="2:2">
      <c r="B5720"/>
    </row>
    <row r="5721" spans="2:2">
      <c r="B5721"/>
    </row>
    <row r="5722" spans="2:2">
      <c r="B5722"/>
    </row>
    <row r="5723" spans="2:2">
      <c r="B5723"/>
    </row>
    <row r="5724" spans="2:2">
      <c r="B5724"/>
    </row>
    <row r="5725" spans="2:2">
      <c r="B5725"/>
    </row>
    <row r="5726" spans="2:2">
      <c r="B5726"/>
    </row>
    <row r="5727" spans="2:2">
      <c r="B5727"/>
    </row>
    <row r="5728" spans="2:2">
      <c r="B5728"/>
    </row>
    <row r="5729" spans="2:2">
      <c r="B5729"/>
    </row>
    <row r="5730" spans="2:2">
      <c r="B5730"/>
    </row>
    <row r="5731" spans="2:2">
      <c r="B5731"/>
    </row>
    <row r="5732" spans="2:2">
      <c r="B5732"/>
    </row>
    <row r="5733" spans="2:2">
      <c r="B5733"/>
    </row>
    <row r="5734" spans="2:2">
      <c r="B5734"/>
    </row>
    <row r="5735" spans="2:2">
      <c r="B5735"/>
    </row>
    <row r="5736" spans="2:2">
      <c r="B5736"/>
    </row>
    <row r="5737" spans="2:2">
      <c r="B5737"/>
    </row>
    <row r="5738" spans="2:2">
      <c r="B5738"/>
    </row>
    <row r="5739" spans="2:2">
      <c r="B5739"/>
    </row>
    <row r="5740" spans="2:2">
      <c r="B5740"/>
    </row>
    <row r="5741" spans="2:2">
      <c r="B5741"/>
    </row>
    <row r="5742" spans="2:2">
      <c r="B5742"/>
    </row>
    <row r="5743" spans="2:2">
      <c r="B5743"/>
    </row>
    <row r="5744" spans="2:2">
      <c r="B5744"/>
    </row>
    <row r="5745" spans="2:2">
      <c r="B5745"/>
    </row>
    <row r="5746" spans="2:2">
      <c r="B5746"/>
    </row>
    <row r="5747" spans="2:2">
      <c r="B5747"/>
    </row>
    <row r="5748" spans="2:2">
      <c r="B5748"/>
    </row>
    <row r="5749" spans="2:2">
      <c r="B5749"/>
    </row>
    <row r="5750" spans="2:2">
      <c r="B5750"/>
    </row>
    <row r="5751" spans="2:2">
      <c r="B5751"/>
    </row>
    <row r="5752" spans="2:2">
      <c r="B5752"/>
    </row>
    <row r="5753" spans="2:2">
      <c r="B5753"/>
    </row>
    <row r="5754" spans="2:2">
      <c r="B5754"/>
    </row>
    <row r="5755" spans="2:2">
      <c r="B5755"/>
    </row>
    <row r="5756" spans="2:2">
      <c r="B5756"/>
    </row>
    <row r="5757" spans="2:2">
      <c r="B5757"/>
    </row>
    <row r="5758" spans="2:2">
      <c r="B5758"/>
    </row>
    <row r="5759" spans="2:2">
      <c r="B5759"/>
    </row>
    <row r="5760" spans="2:2">
      <c r="B5760"/>
    </row>
    <row r="5761" spans="2:2">
      <c r="B5761"/>
    </row>
    <row r="5762" spans="2:2">
      <c r="B5762"/>
    </row>
    <row r="5763" spans="2:2">
      <c r="B5763"/>
    </row>
    <row r="5764" spans="2:2">
      <c r="B5764"/>
    </row>
    <row r="5765" spans="2:2">
      <c r="B5765"/>
    </row>
    <row r="5766" spans="2:2">
      <c r="B5766"/>
    </row>
    <row r="5767" spans="2:2">
      <c r="B5767"/>
    </row>
    <row r="5768" spans="2:2">
      <c r="B5768"/>
    </row>
    <row r="5769" spans="2:2">
      <c r="B5769"/>
    </row>
    <row r="5770" spans="2:2">
      <c r="B5770"/>
    </row>
    <row r="5771" spans="2:2">
      <c r="B5771"/>
    </row>
    <row r="5772" spans="2:2">
      <c r="B5772"/>
    </row>
    <row r="5773" spans="2:2">
      <c r="B5773"/>
    </row>
    <row r="5774" spans="2:2">
      <c r="B5774"/>
    </row>
    <row r="5775" spans="2:2">
      <c r="B5775"/>
    </row>
    <row r="5776" spans="2:2">
      <c r="B5776"/>
    </row>
    <row r="5777" spans="2:2">
      <c r="B5777"/>
    </row>
    <row r="5778" spans="2:2">
      <c r="B5778"/>
    </row>
    <row r="5779" spans="2:2">
      <c r="B5779"/>
    </row>
    <row r="5780" spans="2:2">
      <c r="B5780"/>
    </row>
    <row r="5781" spans="2:2">
      <c r="B5781"/>
    </row>
    <row r="5782" spans="2:2">
      <c r="B5782"/>
    </row>
    <row r="5783" spans="2:2">
      <c r="B5783"/>
    </row>
    <row r="5784" spans="2:2">
      <c r="B5784"/>
    </row>
    <row r="5785" spans="2:2">
      <c r="B5785"/>
    </row>
    <row r="5786" spans="2:2">
      <c r="B5786"/>
    </row>
    <row r="5787" spans="2:2">
      <c r="B5787"/>
    </row>
    <row r="5788" spans="2:2">
      <c r="B5788"/>
    </row>
    <row r="5789" spans="2:2">
      <c r="B5789"/>
    </row>
    <row r="5790" spans="2:2">
      <c r="B5790"/>
    </row>
    <row r="5791" spans="2:2">
      <c r="B5791"/>
    </row>
    <row r="5792" spans="2:2">
      <c r="B5792"/>
    </row>
    <row r="5793" spans="2:2">
      <c r="B5793"/>
    </row>
    <row r="5794" spans="2:2">
      <c r="B5794"/>
    </row>
    <row r="5795" spans="2:2">
      <c r="B5795"/>
    </row>
    <row r="5796" spans="2:2">
      <c r="B5796"/>
    </row>
    <row r="5797" spans="2:2">
      <c r="B5797"/>
    </row>
    <row r="5798" spans="2:2">
      <c r="B5798"/>
    </row>
    <row r="5799" spans="2:2">
      <c r="B5799"/>
    </row>
    <row r="5800" spans="2:2">
      <c r="B5800"/>
    </row>
    <row r="5801" spans="2:2">
      <c r="B5801"/>
    </row>
    <row r="5802" spans="2:2">
      <c r="B5802"/>
    </row>
    <row r="5803" spans="2:2">
      <c r="B5803"/>
    </row>
    <row r="5804" spans="2:2">
      <c r="B5804"/>
    </row>
    <row r="5805" spans="2:2">
      <c r="B5805"/>
    </row>
    <row r="5806" spans="2:2">
      <c r="B5806"/>
    </row>
    <row r="5807" spans="2:2">
      <c r="B5807"/>
    </row>
    <row r="5808" spans="2:2">
      <c r="B5808"/>
    </row>
    <row r="5809" spans="2:2">
      <c r="B5809"/>
    </row>
    <row r="5810" spans="2:2">
      <c r="B5810"/>
    </row>
    <row r="5811" spans="2:2">
      <c r="B5811"/>
    </row>
    <row r="5812" spans="2:2">
      <c r="B5812"/>
    </row>
    <row r="5813" spans="2:2">
      <c r="B5813"/>
    </row>
    <row r="5814" spans="2:2">
      <c r="B5814"/>
    </row>
    <row r="5815" spans="2:2">
      <c r="B5815"/>
    </row>
    <row r="5816" spans="2:2">
      <c r="B5816"/>
    </row>
    <row r="5817" spans="2:2">
      <c r="B5817"/>
    </row>
    <row r="5818" spans="2:2">
      <c r="B5818"/>
    </row>
    <row r="5819" spans="2:2">
      <c r="B5819"/>
    </row>
    <row r="5820" spans="2:2">
      <c r="B5820"/>
    </row>
    <row r="5821" spans="2:2">
      <c r="B5821"/>
    </row>
    <row r="5822" spans="2:2">
      <c r="B5822"/>
    </row>
    <row r="5823" spans="2:2">
      <c r="B5823"/>
    </row>
    <row r="5824" spans="2:2">
      <c r="B5824"/>
    </row>
    <row r="5825" spans="2:2">
      <c r="B5825"/>
    </row>
    <row r="5826" spans="2:2">
      <c r="B5826"/>
    </row>
    <row r="5827" spans="2:2">
      <c r="B5827"/>
    </row>
    <row r="5828" spans="2:2">
      <c r="B5828"/>
    </row>
    <row r="5829" spans="2:2">
      <c r="B5829"/>
    </row>
    <row r="5830" spans="2:2">
      <c r="B5830"/>
    </row>
    <row r="5831" spans="2:2">
      <c r="B5831"/>
    </row>
    <row r="5832" spans="2:2">
      <c r="B5832"/>
    </row>
    <row r="5833" spans="2:2">
      <c r="B5833"/>
    </row>
    <row r="5834" spans="2:2">
      <c r="B5834"/>
    </row>
    <row r="5835" spans="2:2">
      <c r="B5835"/>
    </row>
    <row r="5836" spans="2:2">
      <c r="B5836"/>
    </row>
    <row r="5837" spans="2:2">
      <c r="B5837"/>
    </row>
    <row r="5838" spans="2:2">
      <c r="B5838"/>
    </row>
    <row r="5839" spans="2:2">
      <c r="B5839"/>
    </row>
    <row r="5840" spans="2:2">
      <c r="B5840"/>
    </row>
    <row r="5841" spans="2:2">
      <c r="B5841"/>
    </row>
    <row r="5842" spans="2:2">
      <c r="B5842"/>
    </row>
    <row r="5843" spans="2:2">
      <c r="B5843"/>
    </row>
    <row r="5844" spans="2:2">
      <c r="B5844"/>
    </row>
    <row r="5845" spans="2:2">
      <c r="B5845"/>
    </row>
    <row r="5846" spans="2:2">
      <c r="B5846"/>
    </row>
    <row r="5847" spans="2:2">
      <c r="B5847"/>
    </row>
    <row r="5848" spans="2:2">
      <c r="B5848"/>
    </row>
    <row r="5849" spans="2:2">
      <c r="B5849"/>
    </row>
    <row r="5850" spans="2:2">
      <c r="B5850"/>
    </row>
    <row r="5851" spans="2:2">
      <c r="B5851"/>
    </row>
    <row r="5852" spans="2:2">
      <c r="B5852"/>
    </row>
    <row r="5853" spans="2:2">
      <c r="B5853"/>
    </row>
    <row r="5854" spans="2:2">
      <c r="B5854"/>
    </row>
    <row r="5855" spans="2:2">
      <c r="B5855"/>
    </row>
    <row r="5856" spans="2:2">
      <c r="B5856"/>
    </row>
    <row r="5857" spans="2:2">
      <c r="B5857"/>
    </row>
    <row r="5858" spans="2:2">
      <c r="B5858"/>
    </row>
    <row r="5859" spans="2:2">
      <c r="B5859"/>
    </row>
    <row r="5860" spans="2:2">
      <c r="B5860"/>
    </row>
    <row r="5861" spans="2:2">
      <c r="B5861"/>
    </row>
    <row r="5862" spans="2:2">
      <c r="B5862"/>
    </row>
    <row r="5863" spans="2:2">
      <c r="B5863"/>
    </row>
    <row r="5864" spans="2:2">
      <c r="B5864"/>
    </row>
    <row r="5865" spans="2:2">
      <c r="B5865"/>
    </row>
    <row r="5866" spans="2:2">
      <c r="B5866"/>
    </row>
    <row r="5867" spans="2:2">
      <c r="B5867"/>
    </row>
    <row r="5868" spans="2:2">
      <c r="B5868"/>
    </row>
    <row r="5869" spans="2:2">
      <c r="B5869"/>
    </row>
    <row r="5870" spans="2:2">
      <c r="B5870"/>
    </row>
    <row r="5871" spans="2:2">
      <c r="B5871"/>
    </row>
    <row r="5872" spans="2:2">
      <c r="B5872"/>
    </row>
    <row r="5873" spans="2:2">
      <c r="B5873"/>
    </row>
    <row r="5874" spans="2:2">
      <c r="B5874"/>
    </row>
    <row r="5875" spans="2:2">
      <c r="B5875"/>
    </row>
    <row r="5876" spans="2:2">
      <c r="B5876"/>
    </row>
    <row r="5877" spans="2:2">
      <c r="B5877"/>
    </row>
    <row r="5878" spans="2:2">
      <c r="B5878"/>
    </row>
    <row r="5879" spans="2:2">
      <c r="B5879"/>
    </row>
    <row r="5880" spans="2:2">
      <c r="B5880"/>
    </row>
    <row r="5881" spans="2:2">
      <c r="B5881"/>
    </row>
    <row r="5882" spans="2:2">
      <c r="B5882"/>
    </row>
    <row r="5883" spans="2:2">
      <c r="B5883"/>
    </row>
    <row r="5884" spans="2:2">
      <c r="B5884"/>
    </row>
    <row r="5885" spans="2:2">
      <c r="B5885"/>
    </row>
    <row r="5886" spans="2:2">
      <c r="B5886"/>
    </row>
    <row r="5887" spans="2:2">
      <c r="B5887"/>
    </row>
    <row r="5888" spans="2:2">
      <c r="B5888"/>
    </row>
    <row r="5889" spans="2:2">
      <c r="B5889"/>
    </row>
    <row r="5890" spans="2:2">
      <c r="B5890"/>
    </row>
    <row r="5891" spans="2:2">
      <c r="B5891"/>
    </row>
    <row r="5892" spans="2:2">
      <c r="B5892"/>
    </row>
    <row r="5893" spans="2:2">
      <c r="B5893"/>
    </row>
    <row r="5894" spans="2:2">
      <c r="B5894"/>
    </row>
    <row r="5895" spans="2:2">
      <c r="B5895"/>
    </row>
    <row r="5896" spans="2:2">
      <c r="B5896"/>
    </row>
    <row r="5897" spans="2:2">
      <c r="B5897"/>
    </row>
    <row r="5898" spans="2:2">
      <c r="B5898"/>
    </row>
    <row r="5899" spans="2:2">
      <c r="B5899"/>
    </row>
    <row r="5900" spans="2:2">
      <c r="B5900"/>
    </row>
    <row r="5901" spans="2:2">
      <c r="B5901"/>
    </row>
    <row r="5902" spans="2:2">
      <c r="B5902"/>
    </row>
    <row r="5903" spans="2:2">
      <c r="B5903"/>
    </row>
    <row r="5904" spans="2:2">
      <c r="B5904"/>
    </row>
    <row r="5905" spans="2:2">
      <c r="B5905"/>
    </row>
    <row r="5906" spans="2:2">
      <c r="B5906"/>
    </row>
    <row r="5907" spans="2:2">
      <c r="B5907"/>
    </row>
    <row r="5908" spans="2:2">
      <c r="B5908"/>
    </row>
    <row r="5909" spans="2:2">
      <c r="B5909"/>
    </row>
    <row r="5910" spans="2:2">
      <c r="B5910"/>
    </row>
    <row r="5911" spans="2:2">
      <c r="B5911"/>
    </row>
    <row r="5912" spans="2:2">
      <c r="B5912"/>
    </row>
    <row r="5913" spans="2:2">
      <c r="B5913"/>
    </row>
    <row r="5914" spans="2:2">
      <c r="B5914"/>
    </row>
    <row r="5915" spans="2:2">
      <c r="B5915"/>
    </row>
    <row r="5916" spans="2:2">
      <c r="B5916"/>
    </row>
    <row r="5917" spans="2:2">
      <c r="B5917"/>
    </row>
    <row r="5918" spans="2:2">
      <c r="B5918"/>
    </row>
    <row r="5919" spans="2:2">
      <c r="B5919"/>
    </row>
    <row r="5920" spans="2:2">
      <c r="B5920"/>
    </row>
    <row r="5921" spans="2:2">
      <c r="B5921"/>
    </row>
    <row r="5922" spans="2:2">
      <c r="B5922"/>
    </row>
    <row r="5923" spans="2:2">
      <c r="B5923"/>
    </row>
    <row r="5924" spans="2:2">
      <c r="B5924"/>
    </row>
    <row r="5925" spans="2:2">
      <c r="B5925"/>
    </row>
    <row r="5926" spans="2:2">
      <c r="B5926"/>
    </row>
    <row r="5927" spans="2:2">
      <c r="B5927"/>
    </row>
    <row r="5928" spans="2:2">
      <c r="B5928"/>
    </row>
    <row r="5929" spans="2:2">
      <c r="B5929"/>
    </row>
    <row r="5930" spans="2:2">
      <c r="B5930"/>
    </row>
    <row r="5931" spans="2:2">
      <c r="B5931"/>
    </row>
    <row r="5932" spans="2:2">
      <c r="B5932"/>
    </row>
    <row r="5933" spans="2:2">
      <c r="B5933"/>
    </row>
    <row r="5934" spans="2:2">
      <c r="B5934"/>
    </row>
    <row r="5935" spans="2:2">
      <c r="B5935"/>
    </row>
    <row r="5936" spans="2:2">
      <c r="B5936"/>
    </row>
    <row r="5937" spans="2:2">
      <c r="B5937"/>
    </row>
    <row r="5938" spans="2:2">
      <c r="B5938"/>
    </row>
    <row r="5939" spans="2:2">
      <c r="B5939"/>
    </row>
    <row r="5940" spans="2:2">
      <c r="B5940"/>
    </row>
    <row r="5941" spans="2:2">
      <c r="B5941"/>
    </row>
    <row r="5942" spans="2:2">
      <c r="B5942"/>
    </row>
    <row r="5943" spans="2:2">
      <c r="B5943"/>
    </row>
    <row r="5944" spans="2:2">
      <c r="B5944"/>
    </row>
    <row r="5945" spans="2:2">
      <c r="B5945"/>
    </row>
    <row r="5946" spans="2:2">
      <c r="B5946"/>
    </row>
    <row r="5947" spans="2:2">
      <c r="B5947"/>
    </row>
    <row r="5948" spans="2:2">
      <c r="B5948"/>
    </row>
    <row r="5949" spans="2:2">
      <c r="B5949"/>
    </row>
    <row r="5950" spans="2:2">
      <c r="B5950"/>
    </row>
    <row r="5951" spans="2:2">
      <c r="B5951"/>
    </row>
    <row r="5952" spans="2:2">
      <c r="B5952"/>
    </row>
    <row r="5953" spans="2:2">
      <c r="B5953"/>
    </row>
    <row r="5954" spans="2:2">
      <c r="B5954"/>
    </row>
    <row r="5955" spans="2:2">
      <c r="B5955"/>
    </row>
    <row r="5956" spans="2:2">
      <c r="B5956"/>
    </row>
    <row r="5957" spans="2:2">
      <c r="B5957"/>
    </row>
    <row r="5958" spans="2:2">
      <c r="B5958"/>
    </row>
    <row r="5959" spans="2:2">
      <c r="B5959"/>
    </row>
    <row r="5960" spans="2:2">
      <c r="B5960"/>
    </row>
    <row r="5961" spans="2:2">
      <c r="B5961"/>
    </row>
    <row r="5962" spans="2:2">
      <c r="B5962"/>
    </row>
    <row r="5963" spans="2:2">
      <c r="B5963"/>
    </row>
    <row r="5964" spans="2:2">
      <c r="B5964"/>
    </row>
    <row r="5965" spans="2:2">
      <c r="B5965"/>
    </row>
    <row r="5966" spans="2:2">
      <c r="B5966"/>
    </row>
    <row r="5967" spans="2:2">
      <c r="B5967"/>
    </row>
    <row r="5968" spans="2:2">
      <c r="B5968"/>
    </row>
    <row r="5969" spans="2:2">
      <c r="B5969"/>
    </row>
    <row r="5970" spans="2:2">
      <c r="B5970"/>
    </row>
    <row r="5971" spans="2:2">
      <c r="B5971"/>
    </row>
    <row r="5972" spans="2:2">
      <c r="B5972"/>
    </row>
    <row r="5973" spans="2:2">
      <c r="B5973"/>
    </row>
    <row r="5974" spans="2:2">
      <c r="B5974"/>
    </row>
    <row r="5975" spans="2:2">
      <c r="B5975"/>
    </row>
    <row r="5976" spans="2:2">
      <c r="B5976"/>
    </row>
    <row r="5977" spans="2:2">
      <c r="B5977"/>
    </row>
    <row r="5978" spans="2:2">
      <c r="B5978"/>
    </row>
    <row r="5979" spans="2:2">
      <c r="B5979"/>
    </row>
    <row r="5980" spans="2:2">
      <c r="B5980"/>
    </row>
    <row r="5981" spans="2:2">
      <c r="B5981"/>
    </row>
    <row r="5982" spans="2:2">
      <c r="B5982"/>
    </row>
    <row r="5983" spans="2:2">
      <c r="B5983"/>
    </row>
    <row r="5984" spans="2:2">
      <c r="B5984"/>
    </row>
    <row r="5985" spans="2:2">
      <c r="B5985"/>
    </row>
    <row r="5986" spans="2:2">
      <c r="B5986"/>
    </row>
    <row r="5987" spans="2:2">
      <c r="B5987"/>
    </row>
    <row r="5988" spans="2:2">
      <c r="B5988"/>
    </row>
    <row r="5989" spans="2:2">
      <c r="B5989"/>
    </row>
    <row r="5990" spans="2:2">
      <c r="B5990"/>
    </row>
    <row r="5991" spans="2:2">
      <c r="B5991"/>
    </row>
    <row r="5992" spans="2:2">
      <c r="B5992"/>
    </row>
    <row r="5993" spans="2:2">
      <c r="B5993"/>
    </row>
    <row r="5994" spans="2:2">
      <c r="B5994"/>
    </row>
    <row r="5995" spans="2:2">
      <c r="B5995"/>
    </row>
    <row r="5996" spans="2:2">
      <c r="B5996"/>
    </row>
    <row r="5997" spans="2:2">
      <c r="B5997"/>
    </row>
    <row r="5998" spans="2:2">
      <c r="B5998"/>
    </row>
    <row r="5999" spans="2:2">
      <c r="B5999"/>
    </row>
    <row r="6000" spans="2:2">
      <c r="B6000"/>
    </row>
    <row r="6001" spans="2:2">
      <c r="B6001"/>
    </row>
    <row r="6002" spans="2:2">
      <c r="B6002"/>
    </row>
    <row r="6003" spans="2:2">
      <c r="B6003"/>
    </row>
    <row r="6004" spans="2:2">
      <c r="B6004"/>
    </row>
    <row r="6005" spans="2:2">
      <c r="B6005"/>
    </row>
    <row r="6006" spans="2:2">
      <c r="B6006"/>
    </row>
    <row r="6007" spans="2:2">
      <c r="B6007"/>
    </row>
    <row r="6008" spans="2:2">
      <c r="B6008"/>
    </row>
    <row r="6009" spans="2:2">
      <c r="B6009"/>
    </row>
    <row r="6010" spans="2:2">
      <c r="B6010"/>
    </row>
    <row r="6011" spans="2:2">
      <c r="B6011"/>
    </row>
    <row r="6012" spans="2:2">
      <c r="B6012"/>
    </row>
    <row r="6013" spans="2:2">
      <c r="B6013"/>
    </row>
    <row r="6014" spans="2:2">
      <c r="B6014"/>
    </row>
    <row r="6015" spans="2:2">
      <c r="B6015"/>
    </row>
    <row r="6016" spans="2:2">
      <c r="B6016"/>
    </row>
    <row r="6017" spans="2:2">
      <c r="B6017"/>
    </row>
    <row r="6018" spans="2:2">
      <c r="B6018"/>
    </row>
    <row r="6019" spans="2:2">
      <c r="B6019"/>
    </row>
    <row r="6020" spans="2:2">
      <c r="B6020"/>
    </row>
    <row r="6021" spans="2:2">
      <c r="B6021"/>
    </row>
    <row r="6022" spans="2:2">
      <c r="B6022"/>
    </row>
    <row r="6023" spans="2:2">
      <c r="B6023"/>
    </row>
    <row r="6024" spans="2:2">
      <c r="B6024"/>
    </row>
    <row r="6025" spans="2:2">
      <c r="B6025"/>
    </row>
    <row r="6026" spans="2:2">
      <c r="B6026"/>
    </row>
    <row r="6027" spans="2:2">
      <c r="B6027"/>
    </row>
    <row r="6028" spans="2:2">
      <c r="B6028"/>
    </row>
    <row r="6029" spans="2:2">
      <c r="B6029"/>
    </row>
    <row r="6030" spans="2:2">
      <c r="B6030"/>
    </row>
    <row r="6031" spans="2:2">
      <c r="B6031"/>
    </row>
    <row r="6032" spans="2:2">
      <c r="B6032"/>
    </row>
    <row r="6033" spans="2:2">
      <c r="B6033"/>
    </row>
    <row r="6034" spans="2:2">
      <c r="B6034"/>
    </row>
    <row r="6035" spans="2:2">
      <c r="B6035"/>
    </row>
    <row r="6036" spans="2:2">
      <c r="B6036"/>
    </row>
    <row r="6037" spans="2:2">
      <c r="B6037"/>
    </row>
    <row r="6038" spans="2:2">
      <c r="B6038"/>
    </row>
    <row r="6039" spans="2:2">
      <c r="B6039"/>
    </row>
    <row r="6040" spans="2:2">
      <c r="B6040"/>
    </row>
    <row r="6041" spans="2:2">
      <c r="B6041"/>
    </row>
    <row r="6042" spans="2:2">
      <c r="B6042"/>
    </row>
    <row r="6043" spans="2:2">
      <c r="B6043"/>
    </row>
    <row r="6044" spans="2:2">
      <c r="B6044"/>
    </row>
    <row r="6045" spans="2:2">
      <c r="B6045"/>
    </row>
    <row r="6046" spans="2:2">
      <c r="B6046"/>
    </row>
    <row r="6047" spans="2:2">
      <c r="B6047"/>
    </row>
    <row r="6048" spans="2:2">
      <c r="B6048"/>
    </row>
    <row r="6049" spans="2:2">
      <c r="B6049"/>
    </row>
    <row r="6050" spans="2:2">
      <c r="B6050"/>
    </row>
    <row r="6051" spans="2:2">
      <c r="B6051"/>
    </row>
    <row r="6052" spans="2:2">
      <c r="B6052"/>
    </row>
    <row r="6053" spans="2:2">
      <c r="B6053"/>
    </row>
    <row r="6054" spans="2:2">
      <c r="B6054"/>
    </row>
    <row r="6055" spans="2:2">
      <c r="B6055"/>
    </row>
    <row r="6056" spans="2:2">
      <c r="B6056"/>
    </row>
    <row r="6057" spans="2:2">
      <c r="B6057"/>
    </row>
    <row r="6058" spans="2:2">
      <c r="B6058"/>
    </row>
    <row r="6059" spans="2:2">
      <c r="B6059"/>
    </row>
    <row r="6060" spans="2:2">
      <c r="B6060"/>
    </row>
    <row r="6061" spans="2:2">
      <c r="B6061"/>
    </row>
    <row r="6062" spans="2:2">
      <c r="B6062"/>
    </row>
    <row r="6063" spans="2:2">
      <c r="B6063"/>
    </row>
    <row r="6064" spans="2:2">
      <c r="B6064"/>
    </row>
    <row r="6065" spans="2:2">
      <c r="B6065"/>
    </row>
    <row r="6066" spans="2:2">
      <c r="B6066"/>
    </row>
    <row r="6067" spans="2:2">
      <c r="B6067"/>
    </row>
    <row r="6068" spans="2:2">
      <c r="B6068"/>
    </row>
    <row r="6069" spans="2:2">
      <c r="B6069"/>
    </row>
    <row r="6070" spans="2:2">
      <c r="B6070"/>
    </row>
    <row r="6071" spans="2:2">
      <c r="B6071"/>
    </row>
    <row r="6072" spans="2:2">
      <c r="B6072"/>
    </row>
    <row r="6073" spans="2:2">
      <c r="B6073"/>
    </row>
    <row r="6074" spans="2:2">
      <c r="B6074"/>
    </row>
    <row r="6075" spans="2:2">
      <c r="B6075"/>
    </row>
    <row r="6076" spans="2:2">
      <c r="B6076"/>
    </row>
    <row r="6077" spans="2:2">
      <c r="B6077"/>
    </row>
    <row r="6078" spans="2:2">
      <c r="B6078"/>
    </row>
    <row r="6079" spans="2:2">
      <c r="B6079"/>
    </row>
    <row r="6080" spans="2:2">
      <c r="B6080"/>
    </row>
    <row r="6081" spans="2:2">
      <c r="B6081"/>
    </row>
    <row r="6082" spans="2:2">
      <c r="B6082"/>
    </row>
    <row r="6083" spans="2:2">
      <c r="B6083"/>
    </row>
    <row r="6084" spans="2:2">
      <c r="B6084"/>
    </row>
    <row r="6085" spans="2:2">
      <c r="B6085"/>
    </row>
    <row r="6086" spans="2:2">
      <c r="B6086"/>
    </row>
    <row r="6087" spans="2:2">
      <c r="B6087"/>
    </row>
    <row r="6088" spans="2:2">
      <c r="B6088"/>
    </row>
    <row r="6089" spans="2:2">
      <c r="B6089"/>
    </row>
    <row r="6090" spans="2:2">
      <c r="B6090"/>
    </row>
    <row r="6091" spans="2:2">
      <c r="B6091"/>
    </row>
    <row r="6092" spans="2:2">
      <c r="B6092"/>
    </row>
    <row r="6093" spans="2:2">
      <c r="B6093"/>
    </row>
    <row r="6094" spans="2:2">
      <c r="B6094"/>
    </row>
    <row r="6095" spans="2:2">
      <c r="B6095"/>
    </row>
    <row r="6096" spans="2:2">
      <c r="B6096"/>
    </row>
    <row r="6097" spans="2:2">
      <c r="B6097"/>
    </row>
    <row r="6098" spans="2:2">
      <c r="B6098"/>
    </row>
    <row r="6099" spans="2:2">
      <c r="B6099"/>
    </row>
    <row r="6100" spans="2:2">
      <c r="B6100"/>
    </row>
    <row r="6101" spans="2:2">
      <c r="B6101"/>
    </row>
    <row r="6102" spans="2:2">
      <c r="B6102"/>
    </row>
    <row r="6103" spans="2:2">
      <c r="B6103"/>
    </row>
    <row r="6104" spans="2:2">
      <c r="B6104"/>
    </row>
    <row r="6105" spans="2:2">
      <c r="B6105"/>
    </row>
    <row r="6106" spans="2:2">
      <c r="B6106"/>
    </row>
    <row r="6107" spans="2:2">
      <c r="B6107"/>
    </row>
    <row r="6108" spans="2:2">
      <c r="B6108"/>
    </row>
    <row r="6109" spans="2:2">
      <c r="B6109"/>
    </row>
    <row r="6110" spans="2:2">
      <c r="B6110"/>
    </row>
    <row r="6111" spans="2:2">
      <c r="B6111"/>
    </row>
    <row r="6112" spans="2:2">
      <c r="B6112"/>
    </row>
    <row r="6113" spans="2:2">
      <c r="B6113"/>
    </row>
    <row r="6114" spans="2:2">
      <c r="B6114"/>
    </row>
    <row r="6115" spans="2:2">
      <c r="B6115"/>
    </row>
    <row r="6116" spans="2:2">
      <c r="B6116"/>
    </row>
    <row r="6117" spans="2:2">
      <c r="B6117"/>
    </row>
    <row r="6118" spans="2:2">
      <c r="B6118"/>
    </row>
    <row r="6119" spans="2:2">
      <c r="B6119"/>
    </row>
    <row r="6120" spans="2:2">
      <c r="B6120"/>
    </row>
    <row r="6121" spans="2:2">
      <c r="B6121"/>
    </row>
    <row r="6122" spans="2:2">
      <c r="B6122"/>
    </row>
    <row r="6123" spans="2:2">
      <c r="B6123"/>
    </row>
    <row r="6124" spans="2:2">
      <c r="B6124"/>
    </row>
    <row r="6125" spans="2:2">
      <c r="B6125"/>
    </row>
    <row r="6126" spans="2:2">
      <c r="B6126"/>
    </row>
    <row r="6127" spans="2:2">
      <c r="B6127"/>
    </row>
    <row r="6128" spans="2:2">
      <c r="B6128"/>
    </row>
    <row r="6129" spans="2:2">
      <c r="B6129"/>
    </row>
    <row r="6130" spans="2:2">
      <c r="B6130"/>
    </row>
    <row r="6131" spans="2:2">
      <c r="B6131"/>
    </row>
    <row r="6132" spans="2:2">
      <c r="B6132"/>
    </row>
    <row r="6133" spans="2:2">
      <c r="B6133"/>
    </row>
    <row r="6134" spans="2:2">
      <c r="B6134"/>
    </row>
    <row r="6135" spans="2:2">
      <c r="B6135"/>
    </row>
    <row r="6136" spans="2:2">
      <c r="B6136"/>
    </row>
    <row r="6137" spans="2:2">
      <c r="B6137"/>
    </row>
    <row r="6138" spans="2:2">
      <c r="B6138"/>
    </row>
    <row r="6139" spans="2:2">
      <c r="B6139"/>
    </row>
    <row r="6140" spans="2:2">
      <c r="B6140"/>
    </row>
    <row r="6141" spans="2:2">
      <c r="B6141"/>
    </row>
    <row r="6142" spans="2:2">
      <c r="B6142"/>
    </row>
    <row r="6143" spans="2:2">
      <c r="B6143"/>
    </row>
    <row r="6144" spans="2:2">
      <c r="B6144"/>
    </row>
    <row r="6145" spans="2:2">
      <c r="B6145"/>
    </row>
    <row r="6146" spans="2:2">
      <c r="B6146"/>
    </row>
    <row r="6147" spans="2:2">
      <c r="B6147"/>
    </row>
    <row r="6148" spans="2:2">
      <c r="B6148"/>
    </row>
    <row r="6149" spans="2:2">
      <c r="B6149"/>
    </row>
    <row r="6150" spans="2:2">
      <c r="B6150"/>
    </row>
    <row r="6151" spans="2:2">
      <c r="B6151"/>
    </row>
    <row r="6152" spans="2:2">
      <c r="B6152"/>
    </row>
    <row r="6153" spans="2:2">
      <c r="B6153"/>
    </row>
    <row r="6154" spans="2:2">
      <c r="B6154"/>
    </row>
    <row r="6155" spans="2:2">
      <c r="B6155"/>
    </row>
    <row r="6156" spans="2:2">
      <c r="B6156"/>
    </row>
    <row r="6157" spans="2:2">
      <c r="B6157"/>
    </row>
    <row r="6158" spans="2:2">
      <c r="B6158"/>
    </row>
    <row r="6159" spans="2:2">
      <c r="B6159"/>
    </row>
    <row r="6160" spans="2:2">
      <c r="B6160"/>
    </row>
    <row r="6161" spans="2:2">
      <c r="B6161"/>
    </row>
    <row r="6162" spans="2:2">
      <c r="B6162"/>
    </row>
    <row r="6163" spans="2:2">
      <c r="B6163"/>
    </row>
    <row r="6164" spans="2:2">
      <c r="B6164"/>
    </row>
    <row r="6165" spans="2:2">
      <c r="B6165"/>
    </row>
    <row r="6166" spans="2:2">
      <c r="B6166"/>
    </row>
    <row r="6167" spans="2:2">
      <c r="B6167"/>
    </row>
    <row r="6168" spans="2:2">
      <c r="B6168"/>
    </row>
    <row r="6169" spans="2:2">
      <c r="B6169"/>
    </row>
    <row r="6170" spans="2:2">
      <c r="B6170"/>
    </row>
    <row r="6171" spans="2:2">
      <c r="B6171"/>
    </row>
    <row r="6172" spans="2:2">
      <c r="B6172"/>
    </row>
    <row r="6173" spans="2:2">
      <c r="B6173"/>
    </row>
    <row r="6174" spans="2:2">
      <c r="B6174"/>
    </row>
    <row r="6175" spans="2:2">
      <c r="B6175"/>
    </row>
    <row r="6176" spans="2:2">
      <c r="B6176"/>
    </row>
    <row r="6177" spans="2:2">
      <c r="B6177"/>
    </row>
    <row r="6178" spans="2:2">
      <c r="B6178"/>
    </row>
    <row r="6179" spans="2:2">
      <c r="B6179"/>
    </row>
    <row r="6180" spans="2:2">
      <c r="B6180"/>
    </row>
    <row r="6181" spans="2:2">
      <c r="B6181"/>
    </row>
    <row r="6182" spans="2:2">
      <c r="B6182"/>
    </row>
    <row r="6183" spans="2:2">
      <c r="B6183"/>
    </row>
    <row r="6184" spans="2:2">
      <c r="B6184"/>
    </row>
    <row r="6185" spans="2:2">
      <c r="B6185"/>
    </row>
    <row r="6186" spans="2:2">
      <c r="B6186"/>
    </row>
    <row r="6187" spans="2:2">
      <c r="B6187"/>
    </row>
    <row r="6188" spans="2:2">
      <c r="B6188"/>
    </row>
    <row r="6189" spans="2:2">
      <c r="B6189"/>
    </row>
    <row r="6190" spans="2:2">
      <c r="B6190"/>
    </row>
    <row r="6191" spans="2:2">
      <c r="B6191"/>
    </row>
    <row r="6192" spans="2:2">
      <c r="B6192"/>
    </row>
    <row r="6193" spans="2:2">
      <c r="B6193"/>
    </row>
    <row r="6194" spans="2:2">
      <c r="B6194"/>
    </row>
    <row r="6195" spans="2:2">
      <c r="B6195"/>
    </row>
    <row r="6196" spans="2:2">
      <c r="B6196"/>
    </row>
    <row r="6197" spans="2:2">
      <c r="B6197"/>
    </row>
    <row r="6198" spans="2:2">
      <c r="B6198"/>
    </row>
    <row r="6199" spans="2:2">
      <c r="B6199"/>
    </row>
    <row r="6200" spans="2:2">
      <c r="B6200"/>
    </row>
    <row r="6201" spans="2:2">
      <c r="B6201"/>
    </row>
    <row r="6202" spans="2:2">
      <c r="B6202"/>
    </row>
    <row r="6203" spans="2:2">
      <c r="B6203"/>
    </row>
    <row r="6204" spans="2:2">
      <c r="B6204"/>
    </row>
    <row r="6205" spans="2:2">
      <c r="B6205"/>
    </row>
    <row r="6206" spans="2:2">
      <c r="B6206"/>
    </row>
    <row r="6207" spans="2:2">
      <c r="B6207"/>
    </row>
    <row r="6208" spans="2:2">
      <c r="B6208"/>
    </row>
    <row r="6209" spans="2:2">
      <c r="B6209"/>
    </row>
    <row r="6210" spans="2:2">
      <c r="B6210"/>
    </row>
    <row r="6211" spans="2:2">
      <c r="B6211"/>
    </row>
    <row r="6212" spans="2:2">
      <c r="B6212"/>
    </row>
    <row r="6213" spans="2:2">
      <c r="B6213"/>
    </row>
    <row r="6214" spans="2:2">
      <c r="B6214"/>
    </row>
    <row r="6215" spans="2:2">
      <c r="B6215"/>
    </row>
    <row r="6216" spans="2:2">
      <c r="B6216"/>
    </row>
    <row r="6217" spans="2:2">
      <c r="B6217"/>
    </row>
    <row r="6218" spans="2:2">
      <c r="B6218"/>
    </row>
    <row r="6219" spans="2:2">
      <c r="B6219"/>
    </row>
    <row r="6220" spans="2:2">
      <c r="B6220"/>
    </row>
    <row r="6221" spans="2:2">
      <c r="B6221"/>
    </row>
    <row r="6222" spans="2:2">
      <c r="B6222"/>
    </row>
    <row r="6223" spans="2:2">
      <c r="B6223"/>
    </row>
    <row r="6224" spans="2:2">
      <c r="B6224"/>
    </row>
    <row r="6225" spans="2:2">
      <c r="B6225"/>
    </row>
    <row r="6226" spans="2:2">
      <c r="B6226"/>
    </row>
    <row r="6227" spans="2:2">
      <c r="B6227"/>
    </row>
    <row r="6228" spans="2:2">
      <c r="B6228"/>
    </row>
    <row r="6229" spans="2:2">
      <c r="B6229"/>
    </row>
    <row r="6230" spans="2:2">
      <c r="B6230"/>
    </row>
    <row r="6231" spans="2:2">
      <c r="B6231"/>
    </row>
    <row r="6232" spans="2:2">
      <c r="B6232"/>
    </row>
    <row r="6233" spans="2:2">
      <c r="B6233"/>
    </row>
    <row r="6234" spans="2:2">
      <c r="B6234"/>
    </row>
    <row r="6235" spans="2:2">
      <c r="B6235"/>
    </row>
    <row r="6236" spans="2:2">
      <c r="B6236"/>
    </row>
    <row r="6237" spans="2:2">
      <c r="B6237"/>
    </row>
    <row r="6238" spans="2:2">
      <c r="B6238"/>
    </row>
    <row r="6239" spans="2:2">
      <c r="B6239"/>
    </row>
    <row r="6240" spans="2:2">
      <c r="B6240"/>
    </row>
    <row r="6241" spans="2:2">
      <c r="B6241"/>
    </row>
    <row r="6242" spans="2:2">
      <c r="B6242"/>
    </row>
    <row r="6243" spans="2:2">
      <c r="B6243"/>
    </row>
    <row r="6244" spans="2:2">
      <c r="B6244"/>
    </row>
    <row r="6245" spans="2:2">
      <c r="B6245"/>
    </row>
    <row r="6246" spans="2:2">
      <c r="B6246"/>
    </row>
    <row r="6247" spans="2:2">
      <c r="B6247"/>
    </row>
    <row r="6248" spans="2:2">
      <c r="B6248"/>
    </row>
    <row r="6249" spans="2:2">
      <c r="B6249"/>
    </row>
    <row r="6250" spans="2:2">
      <c r="B6250"/>
    </row>
    <row r="6251" spans="2:2">
      <c r="B6251"/>
    </row>
    <row r="6252" spans="2:2">
      <c r="B6252"/>
    </row>
    <row r="6253" spans="2:2">
      <c r="B6253"/>
    </row>
    <row r="6254" spans="2:2">
      <c r="B6254"/>
    </row>
    <row r="6255" spans="2:2">
      <c r="B6255"/>
    </row>
    <row r="6256" spans="2:2">
      <c r="B6256"/>
    </row>
    <row r="6257" spans="2:2">
      <c r="B6257"/>
    </row>
    <row r="6258" spans="2:2">
      <c r="B6258"/>
    </row>
    <row r="6259" spans="2:2">
      <c r="B6259"/>
    </row>
    <row r="6260" spans="2:2">
      <c r="B6260"/>
    </row>
    <row r="6261" spans="2:2">
      <c r="B6261"/>
    </row>
    <row r="6262" spans="2:2">
      <c r="B6262"/>
    </row>
    <row r="6263" spans="2:2">
      <c r="B6263"/>
    </row>
    <row r="6264" spans="2:2">
      <c r="B6264"/>
    </row>
    <row r="6265" spans="2:2">
      <c r="B6265"/>
    </row>
    <row r="6266" spans="2:2">
      <c r="B6266"/>
    </row>
    <row r="6267" spans="2:2">
      <c r="B6267"/>
    </row>
    <row r="6268" spans="2:2">
      <c r="B6268"/>
    </row>
    <row r="6269" spans="2:2">
      <c r="B6269"/>
    </row>
    <row r="6270" spans="2:2">
      <c r="B6270"/>
    </row>
    <row r="6271" spans="2:2">
      <c r="B6271"/>
    </row>
    <row r="6272" spans="2:2">
      <c r="B6272"/>
    </row>
    <row r="6273" spans="2:2">
      <c r="B6273"/>
    </row>
    <row r="6274" spans="2:2">
      <c r="B6274"/>
    </row>
    <row r="6275" spans="2:2">
      <c r="B6275"/>
    </row>
    <row r="6276" spans="2:2">
      <c r="B6276"/>
    </row>
    <row r="6277" spans="2:2">
      <c r="B6277"/>
    </row>
    <row r="6278" spans="2:2">
      <c r="B6278"/>
    </row>
    <row r="6279" spans="2:2">
      <c r="B6279"/>
    </row>
    <row r="6280" spans="2:2">
      <c r="B6280"/>
    </row>
    <row r="6281" spans="2:2">
      <c r="B6281"/>
    </row>
    <row r="6282" spans="2:2">
      <c r="B6282"/>
    </row>
    <row r="6283" spans="2:2">
      <c r="B6283"/>
    </row>
    <row r="6284" spans="2:2">
      <c r="B6284"/>
    </row>
    <row r="6285" spans="2:2">
      <c r="B6285"/>
    </row>
    <row r="6286" spans="2:2">
      <c r="B6286"/>
    </row>
    <row r="6287" spans="2:2">
      <c r="B6287"/>
    </row>
    <row r="6288" spans="2:2">
      <c r="B6288"/>
    </row>
    <row r="6289" spans="2:2">
      <c r="B6289"/>
    </row>
    <row r="6290" spans="2:2">
      <c r="B6290"/>
    </row>
    <row r="6291" spans="2:2">
      <c r="B6291"/>
    </row>
    <row r="6292" spans="2:2">
      <c r="B6292"/>
    </row>
    <row r="6293" spans="2:2">
      <c r="B6293"/>
    </row>
    <row r="6294" spans="2:2">
      <c r="B6294"/>
    </row>
    <row r="6295" spans="2:2">
      <c r="B6295"/>
    </row>
    <row r="6296" spans="2:2">
      <c r="B6296"/>
    </row>
    <row r="6297" spans="2:2">
      <c r="B6297"/>
    </row>
    <row r="6298" spans="2:2">
      <c r="B6298"/>
    </row>
    <row r="6299" spans="2:2">
      <c r="B6299"/>
    </row>
    <row r="6300" spans="2:2">
      <c r="B6300"/>
    </row>
    <row r="6301" spans="2:2">
      <c r="B6301"/>
    </row>
    <row r="6302" spans="2:2">
      <c r="B6302"/>
    </row>
    <row r="6303" spans="2:2">
      <c r="B6303"/>
    </row>
    <row r="6304" spans="2:2">
      <c r="B6304"/>
    </row>
    <row r="6305" spans="2:2">
      <c r="B6305"/>
    </row>
    <row r="6306" spans="2:2">
      <c r="B6306"/>
    </row>
    <row r="6307" spans="2:2">
      <c r="B6307"/>
    </row>
    <row r="6308" spans="2:2">
      <c r="B6308"/>
    </row>
    <row r="6309" spans="2:2">
      <c r="B6309"/>
    </row>
    <row r="6310" spans="2:2">
      <c r="B6310"/>
    </row>
    <row r="6311" spans="2:2">
      <c r="B6311"/>
    </row>
    <row r="6312" spans="2:2">
      <c r="B6312"/>
    </row>
    <row r="6313" spans="2:2">
      <c r="B6313"/>
    </row>
    <row r="6314" spans="2:2">
      <c r="B6314"/>
    </row>
    <row r="6315" spans="2:2">
      <c r="B6315"/>
    </row>
    <row r="6316" spans="2:2">
      <c r="B6316"/>
    </row>
    <row r="6317" spans="2:2">
      <c r="B6317"/>
    </row>
    <row r="6318" spans="2:2">
      <c r="B6318"/>
    </row>
    <row r="6319" spans="2:2">
      <c r="B6319"/>
    </row>
    <row r="6320" spans="2:2">
      <c r="B6320"/>
    </row>
    <row r="6321" spans="2:2">
      <c r="B6321"/>
    </row>
    <row r="6322" spans="2:2">
      <c r="B6322"/>
    </row>
    <row r="6323" spans="2:2">
      <c r="B6323"/>
    </row>
    <row r="6324" spans="2:2">
      <c r="B6324"/>
    </row>
    <row r="6325" spans="2:2">
      <c r="B6325"/>
    </row>
    <row r="6326" spans="2:2">
      <c r="B6326"/>
    </row>
    <row r="6327" spans="2:2">
      <c r="B6327"/>
    </row>
    <row r="6328" spans="2:2">
      <c r="B6328"/>
    </row>
    <row r="6329" spans="2:2">
      <c r="B6329"/>
    </row>
    <row r="6330" spans="2:2">
      <c r="B6330"/>
    </row>
    <row r="6331" spans="2:2">
      <c r="B6331"/>
    </row>
    <row r="6332" spans="2:2">
      <c r="B6332"/>
    </row>
    <row r="6333" spans="2:2">
      <c r="B6333"/>
    </row>
    <row r="6334" spans="2:2">
      <c r="B6334"/>
    </row>
    <row r="6335" spans="2:2">
      <c r="B6335"/>
    </row>
    <row r="6336" spans="2:2">
      <c r="B6336"/>
    </row>
    <row r="6337" spans="2:2">
      <c r="B6337"/>
    </row>
    <row r="6338" spans="2:2">
      <c r="B6338"/>
    </row>
    <row r="6339" spans="2:2">
      <c r="B6339"/>
    </row>
    <row r="6340" spans="2:2">
      <c r="B6340"/>
    </row>
    <row r="6341" spans="2:2">
      <c r="B6341"/>
    </row>
    <row r="6342" spans="2:2">
      <c r="B6342"/>
    </row>
    <row r="6343" spans="2:2">
      <c r="B6343"/>
    </row>
    <row r="6344" spans="2:2">
      <c r="B6344"/>
    </row>
    <row r="6345" spans="2:2">
      <c r="B6345"/>
    </row>
    <row r="6346" spans="2:2">
      <c r="B6346"/>
    </row>
    <row r="6347" spans="2:2">
      <c r="B6347"/>
    </row>
    <row r="6348" spans="2:2">
      <c r="B6348"/>
    </row>
    <row r="6349" spans="2:2">
      <c r="B6349"/>
    </row>
    <row r="6350" spans="2:2">
      <c r="B6350"/>
    </row>
    <row r="6351" spans="2:2">
      <c r="B6351"/>
    </row>
    <row r="6352" spans="2:2">
      <c r="B6352"/>
    </row>
    <row r="6353" spans="2:2">
      <c r="B6353"/>
    </row>
    <row r="6354" spans="2:2">
      <c r="B6354"/>
    </row>
    <row r="6355" spans="2:2">
      <c r="B6355"/>
    </row>
    <row r="6356" spans="2:2">
      <c r="B6356"/>
    </row>
    <row r="6357" spans="2:2">
      <c r="B6357"/>
    </row>
    <row r="6358" spans="2:2">
      <c r="B6358"/>
    </row>
    <row r="6359" spans="2:2">
      <c r="B6359"/>
    </row>
    <row r="6360" spans="2:2">
      <c r="B6360"/>
    </row>
    <row r="6361" spans="2:2">
      <c r="B6361"/>
    </row>
    <row r="6362" spans="2:2">
      <c r="B6362"/>
    </row>
    <row r="6363" spans="2:2">
      <c r="B6363"/>
    </row>
    <row r="6364" spans="2:2">
      <c r="B6364"/>
    </row>
    <row r="6365" spans="2:2">
      <c r="B6365"/>
    </row>
    <row r="6366" spans="2:2">
      <c r="B6366"/>
    </row>
    <row r="6367" spans="2:2">
      <c r="B6367"/>
    </row>
    <row r="6368" spans="2:2">
      <c r="B6368"/>
    </row>
    <row r="6369" spans="2:2">
      <c r="B6369"/>
    </row>
    <row r="6370" spans="2:2">
      <c r="B6370"/>
    </row>
    <row r="6371" spans="2:2">
      <c r="B6371"/>
    </row>
    <row r="6372" spans="2:2">
      <c r="B6372"/>
    </row>
    <row r="6373" spans="2:2">
      <c r="B6373"/>
    </row>
    <row r="6374" spans="2:2">
      <c r="B6374"/>
    </row>
    <row r="6375" spans="2:2">
      <c r="B6375"/>
    </row>
    <row r="6376" spans="2:2">
      <c r="B6376"/>
    </row>
    <row r="6377" spans="2:2">
      <c r="B6377"/>
    </row>
    <row r="6378" spans="2:2">
      <c r="B6378"/>
    </row>
    <row r="6379" spans="2:2">
      <c r="B6379"/>
    </row>
    <row r="6380" spans="2:2">
      <c r="B6380"/>
    </row>
    <row r="6381" spans="2:2">
      <c r="B6381"/>
    </row>
    <row r="6382" spans="2:2">
      <c r="B6382"/>
    </row>
    <row r="6383" spans="2:2">
      <c r="B6383"/>
    </row>
    <row r="6384" spans="2:2">
      <c r="B6384"/>
    </row>
    <row r="6385" spans="2:2">
      <c r="B6385"/>
    </row>
    <row r="6386" spans="2:2">
      <c r="B6386"/>
    </row>
    <row r="6387" spans="2:2">
      <c r="B6387"/>
    </row>
    <row r="6388" spans="2:2">
      <c r="B6388"/>
    </row>
    <row r="6389" spans="2:2">
      <c r="B6389"/>
    </row>
    <row r="6390" spans="2:2">
      <c r="B6390"/>
    </row>
    <row r="6391" spans="2:2">
      <c r="B6391"/>
    </row>
    <row r="6392" spans="2:2">
      <c r="B6392"/>
    </row>
    <row r="6393" spans="2:2">
      <c r="B6393"/>
    </row>
    <row r="6394" spans="2:2">
      <c r="B6394"/>
    </row>
    <row r="6395" spans="2:2">
      <c r="B6395"/>
    </row>
    <row r="6396" spans="2:2">
      <c r="B6396"/>
    </row>
    <row r="6397" spans="2:2">
      <c r="B6397"/>
    </row>
    <row r="6398" spans="2:2">
      <c r="B6398"/>
    </row>
    <row r="6399" spans="2:2">
      <c r="B6399"/>
    </row>
    <row r="6400" spans="2:2">
      <c r="B6400"/>
    </row>
    <row r="6401" spans="2:2">
      <c r="B6401"/>
    </row>
    <row r="6402" spans="2:2">
      <c r="B6402"/>
    </row>
    <row r="6403" spans="2:2">
      <c r="B6403"/>
    </row>
    <row r="6404" spans="2:2">
      <c r="B6404"/>
    </row>
    <row r="6405" spans="2:2">
      <c r="B6405"/>
    </row>
    <row r="6406" spans="2:2">
      <c r="B6406"/>
    </row>
    <row r="6407" spans="2:2">
      <c r="B6407"/>
    </row>
    <row r="6408" spans="2:2">
      <c r="B6408"/>
    </row>
    <row r="6409" spans="2:2">
      <c r="B6409"/>
    </row>
    <row r="6410" spans="2:2">
      <c r="B6410"/>
    </row>
    <row r="6411" spans="2:2">
      <c r="B6411"/>
    </row>
    <row r="6412" spans="2:2">
      <c r="B6412"/>
    </row>
    <row r="6413" spans="2:2">
      <c r="B6413"/>
    </row>
    <row r="6414" spans="2:2">
      <c r="B6414"/>
    </row>
    <row r="6415" spans="2:2">
      <c r="B6415"/>
    </row>
    <row r="6416" spans="2:2">
      <c r="B6416"/>
    </row>
    <row r="6417" spans="2:2">
      <c r="B6417"/>
    </row>
    <row r="6418" spans="2:2">
      <c r="B6418"/>
    </row>
    <row r="6419" spans="2:2">
      <c r="B6419"/>
    </row>
    <row r="6420" spans="2:2">
      <c r="B6420"/>
    </row>
    <row r="6421" spans="2:2">
      <c r="B6421"/>
    </row>
    <row r="6422" spans="2:2">
      <c r="B6422"/>
    </row>
    <row r="6423" spans="2:2">
      <c r="B6423"/>
    </row>
    <row r="6424" spans="2:2">
      <c r="B6424"/>
    </row>
    <row r="6425" spans="2:2">
      <c r="B6425"/>
    </row>
    <row r="6426" spans="2:2">
      <c r="B6426"/>
    </row>
    <row r="6427" spans="2:2">
      <c r="B6427"/>
    </row>
    <row r="6428" spans="2:2">
      <c r="B6428"/>
    </row>
    <row r="6429" spans="2:2">
      <c r="B6429"/>
    </row>
    <row r="6430" spans="2:2">
      <c r="B6430"/>
    </row>
    <row r="6431" spans="2:2">
      <c r="B6431"/>
    </row>
    <row r="6432" spans="2:2">
      <c r="B6432"/>
    </row>
    <row r="6433" spans="2:2">
      <c r="B6433"/>
    </row>
    <row r="6434" spans="2:2">
      <c r="B6434"/>
    </row>
    <row r="6435" spans="2:2">
      <c r="B6435"/>
    </row>
    <row r="6436" spans="2:2">
      <c r="B6436"/>
    </row>
    <row r="6437" spans="2:2">
      <c r="B6437"/>
    </row>
    <row r="6438" spans="2:2">
      <c r="B6438"/>
    </row>
    <row r="6439" spans="2:2">
      <c r="B6439"/>
    </row>
    <row r="6440" spans="2:2">
      <c r="B6440"/>
    </row>
    <row r="6441" spans="2:2">
      <c r="B6441"/>
    </row>
    <row r="6442" spans="2:2">
      <c r="B6442"/>
    </row>
    <row r="6443" spans="2:2">
      <c r="B6443"/>
    </row>
    <row r="6444" spans="2:2">
      <c r="B6444"/>
    </row>
    <row r="6445" spans="2:2">
      <c r="B6445"/>
    </row>
    <row r="6446" spans="2:2">
      <c r="B6446"/>
    </row>
    <row r="6447" spans="2:2">
      <c r="B6447"/>
    </row>
    <row r="6448" spans="2:2">
      <c r="B6448"/>
    </row>
    <row r="6449" spans="2:2">
      <c r="B6449"/>
    </row>
    <row r="6450" spans="2:2">
      <c r="B6450"/>
    </row>
    <row r="6451" spans="2:2">
      <c r="B6451"/>
    </row>
    <row r="6452" spans="2:2">
      <c r="B6452"/>
    </row>
    <row r="6453" spans="2:2">
      <c r="B6453"/>
    </row>
    <row r="6454" spans="2:2">
      <c r="B6454"/>
    </row>
    <row r="6455" spans="2:2">
      <c r="B6455"/>
    </row>
    <row r="6456" spans="2:2">
      <c r="B6456"/>
    </row>
    <row r="6457" spans="2:2">
      <c r="B6457"/>
    </row>
    <row r="6458" spans="2:2">
      <c r="B6458"/>
    </row>
    <row r="6459" spans="2:2">
      <c r="B6459"/>
    </row>
    <row r="6460" spans="2:2">
      <c r="B6460"/>
    </row>
    <row r="6461" spans="2:2">
      <c r="B6461"/>
    </row>
    <row r="6462" spans="2:2">
      <c r="B6462"/>
    </row>
    <row r="6463" spans="2:2">
      <c r="B6463"/>
    </row>
    <row r="6464" spans="2:2">
      <c r="B6464"/>
    </row>
    <row r="6465" spans="2:2">
      <c r="B6465"/>
    </row>
    <row r="6466" spans="2:2">
      <c r="B6466"/>
    </row>
    <row r="6467" spans="2:2">
      <c r="B6467"/>
    </row>
    <row r="6468" spans="2:2">
      <c r="B6468"/>
    </row>
    <row r="6469" spans="2:2">
      <c r="B6469"/>
    </row>
    <row r="6470" spans="2:2">
      <c r="B6470"/>
    </row>
    <row r="6471" spans="2:2">
      <c r="B6471"/>
    </row>
    <row r="6472" spans="2:2">
      <c r="B6472"/>
    </row>
    <row r="6473" spans="2:2">
      <c r="B6473"/>
    </row>
    <row r="6474" spans="2:2">
      <c r="B6474"/>
    </row>
    <row r="6475" spans="2:2">
      <c r="B6475"/>
    </row>
    <row r="6476" spans="2:2">
      <c r="B6476"/>
    </row>
    <row r="6477" spans="2:2">
      <c r="B6477"/>
    </row>
    <row r="6478" spans="2:2">
      <c r="B6478"/>
    </row>
    <row r="6479" spans="2:2">
      <c r="B6479"/>
    </row>
    <row r="6480" spans="2:2">
      <c r="B6480"/>
    </row>
    <row r="6481" spans="2:2">
      <c r="B6481"/>
    </row>
    <row r="6482" spans="2:2">
      <c r="B6482"/>
    </row>
    <row r="6483" spans="2:2">
      <c r="B6483"/>
    </row>
    <row r="6484" spans="2:2">
      <c r="B6484"/>
    </row>
    <row r="6485" spans="2:2">
      <c r="B6485"/>
    </row>
    <row r="6486" spans="2:2">
      <c r="B6486"/>
    </row>
    <row r="6487" spans="2:2">
      <c r="B6487"/>
    </row>
    <row r="6488" spans="2:2">
      <c r="B6488"/>
    </row>
    <row r="6489" spans="2:2">
      <c r="B6489"/>
    </row>
    <row r="6490" spans="2:2">
      <c r="B6490"/>
    </row>
    <row r="6491" spans="2:2">
      <c r="B6491"/>
    </row>
    <row r="6492" spans="2:2">
      <c r="B6492"/>
    </row>
    <row r="6493" spans="2:2">
      <c r="B6493"/>
    </row>
    <row r="6494" spans="2:2">
      <c r="B6494"/>
    </row>
    <row r="6495" spans="2:2">
      <c r="B6495"/>
    </row>
    <row r="6496" spans="2:2">
      <c r="B6496"/>
    </row>
    <row r="6497" spans="2:2">
      <c r="B6497"/>
    </row>
    <row r="6498" spans="2:2">
      <c r="B6498"/>
    </row>
    <row r="6499" spans="2:2">
      <c r="B6499"/>
    </row>
    <row r="6500" spans="2:2">
      <c r="B6500"/>
    </row>
    <row r="6501" spans="2:2">
      <c r="B6501"/>
    </row>
    <row r="6502" spans="2:2">
      <c r="B6502"/>
    </row>
    <row r="6503" spans="2:2">
      <c r="B6503"/>
    </row>
    <row r="6504" spans="2:2">
      <c r="B6504"/>
    </row>
    <row r="6505" spans="2:2">
      <c r="B6505"/>
    </row>
    <row r="6506" spans="2:2">
      <c r="B6506"/>
    </row>
    <row r="6507" spans="2:2">
      <c r="B6507"/>
    </row>
    <row r="6508" spans="2:2">
      <c r="B6508"/>
    </row>
    <row r="6509" spans="2:2">
      <c r="B6509"/>
    </row>
    <row r="6510" spans="2:2">
      <c r="B6510"/>
    </row>
    <row r="6511" spans="2:2">
      <c r="B6511"/>
    </row>
    <row r="6512" spans="2:2">
      <c r="B6512"/>
    </row>
    <row r="6513" spans="2:2">
      <c r="B6513"/>
    </row>
    <row r="6514" spans="2:2">
      <c r="B6514"/>
    </row>
    <row r="6515" spans="2:2">
      <c r="B6515"/>
    </row>
    <row r="6516" spans="2:2">
      <c r="B6516"/>
    </row>
    <row r="6517" spans="2:2">
      <c r="B6517"/>
    </row>
    <row r="6518" spans="2:2">
      <c r="B6518"/>
    </row>
    <row r="6519" spans="2:2">
      <c r="B6519"/>
    </row>
    <row r="6520" spans="2:2">
      <c r="B6520"/>
    </row>
    <row r="6521" spans="2:2">
      <c r="B6521"/>
    </row>
    <row r="6522" spans="2:2">
      <c r="B6522"/>
    </row>
    <row r="6523" spans="2:2">
      <c r="B6523"/>
    </row>
    <row r="6524" spans="2:2">
      <c r="B6524"/>
    </row>
    <row r="6525" spans="2:2">
      <c r="B6525"/>
    </row>
    <row r="6526" spans="2:2">
      <c r="B6526"/>
    </row>
    <row r="6527" spans="2:2">
      <c r="B6527"/>
    </row>
    <row r="6528" spans="2:2">
      <c r="B6528"/>
    </row>
    <row r="6529" spans="2:2">
      <c r="B6529"/>
    </row>
    <row r="6530" spans="2:2">
      <c r="B6530"/>
    </row>
    <row r="6531" spans="2:2">
      <c r="B6531"/>
    </row>
    <row r="6532" spans="2:2">
      <c r="B6532"/>
    </row>
    <row r="6533" spans="2:2">
      <c r="B6533"/>
    </row>
    <row r="6534" spans="2:2">
      <c r="B6534"/>
    </row>
    <row r="6535" spans="2:2">
      <c r="B6535"/>
    </row>
    <row r="6536" spans="2:2">
      <c r="B6536"/>
    </row>
    <row r="6537" spans="2:2">
      <c r="B6537"/>
    </row>
    <row r="6538" spans="2:2">
      <c r="B6538"/>
    </row>
    <row r="6539" spans="2:2">
      <c r="B6539"/>
    </row>
    <row r="6540" spans="2:2">
      <c r="B6540"/>
    </row>
    <row r="6541" spans="2:2">
      <c r="B6541"/>
    </row>
    <row r="6542" spans="2:2">
      <c r="B6542"/>
    </row>
    <row r="6543" spans="2:2">
      <c r="B6543"/>
    </row>
    <row r="6544" spans="2:2">
      <c r="B6544"/>
    </row>
    <row r="6545" spans="2:2">
      <c r="B6545"/>
    </row>
    <row r="6546" spans="2:2">
      <c r="B6546"/>
    </row>
    <row r="6547" spans="2:2">
      <c r="B6547"/>
    </row>
    <row r="6548" spans="2:2">
      <c r="B6548"/>
    </row>
    <row r="6549" spans="2:2">
      <c r="B6549"/>
    </row>
    <row r="6550" spans="2:2">
      <c r="B6550" s="47"/>
    </row>
  </sheetData>
  <mergeCells count="9">
    <mergeCell ref="G7:H7"/>
    <mergeCell ref="B29:C29"/>
    <mergeCell ref="D24:E24"/>
    <mergeCell ref="F24:G24"/>
    <mergeCell ref="H24:I24"/>
    <mergeCell ref="B25:C25"/>
    <mergeCell ref="B26:C26"/>
    <mergeCell ref="B27:C27"/>
    <mergeCell ref="B28:C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EVA</vt:lpstr>
      <vt:lpstr>SPEED+ESCENARIOS MES1</vt:lpstr>
    </vt:vector>
  </TitlesOfParts>
  <Company>Tracasa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eperdomo</dc:creator>
  <cp:lastModifiedBy>alvaro santafe marton</cp:lastModifiedBy>
  <cp:lastPrinted>2014-08-20T08:17:54Z</cp:lastPrinted>
  <dcterms:created xsi:type="dcterms:W3CDTF">2014-02-18T15:36:40Z</dcterms:created>
  <dcterms:modified xsi:type="dcterms:W3CDTF">2016-01-09T13:14:34Z</dcterms:modified>
</cp:coreProperties>
</file>