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bora1\Desktop\"/>
    </mc:Choice>
  </mc:AlternateContent>
  <bookViews>
    <workbookView xWindow="0" yWindow="0" windowWidth="19200" windowHeight="11595" activeTab="1"/>
  </bookViews>
  <sheets>
    <sheet name="Proyecto" sheetId="2" r:id="rId1"/>
    <sheet name="Fases" sheetId="1" r:id="rId2"/>
    <sheet name="Amenazas"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36" i="2" l="1"/>
  <c r="J136" i="2"/>
  <c r="K8" i="2"/>
  <c r="K11" i="2"/>
  <c r="K17" i="2"/>
  <c r="K30" i="2"/>
  <c r="K34" i="2"/>
  <c r="K52" i="2"/>
  <c r="K118" i="2"/>
  <c r="I5" i="1" l="1"/>
  <c r="I60" i="1" l="1"/>
  <c r="J60" i="1"/>
  <c r="K60" i="1"/>
  <c r="I61" i="1"/>
  <c r="J61" i="1"/>
  <c r="K61" i="1"/>
  <c r="I62" i="1"/>
  <c r="J62" i="1"/>
  <c r="K62" i="1"/>
  <c r="I63" i="1"/>
  <c r="J63" i="1"/>
  <c r="K63" i="1"/>
  <c r="I64" i="1"/>
  <c r="J64" i="1"/>
  <c r="K64" i="1"/>
  <c r="I65" i="1"/>
  <c r="J65" i="1"/>
  <c r="K65" i="1"/>
  <c r="I66" i="1"/>
  <c r="J66" i="1"/>
  <c r="K66" i="1"/>
  <c r="I67" i="1"/>
  <c r="J67" i="1"/>
  <c r="K67" i="1"/>
  <c r="K59" i="1"/>
  <c r="J59" i="1"/>
  <c r="I59" i="1"/>
  <c r="I40" i="1"/>
  <c r="J40" i="1"/>
  <c r="K40" i="1"/>
  <c r="I41" i="1"/>
  <c r="J41" i="1"/>
  <c r="K41" i="1"/>
  <c r="I42" i="1"/>
  <c r="J42" i="1"/>
  <c r="K42" i="1"/>
  <c r="I43" i="1"/>
  <c r="J43" i="1"/>
  <c r="K43" i="1"/>
  <c r="I44" i="1"/>
  <c r="J44" i="1"/>
  <c r="K44" i="1"/>
  <c r="I45" i="1"/>
  <c r="J45" i="1"/>
  <c r="K45" i="1"/>
  <c r="I46" i="1"/>
  <c r="J46" i="1"/>
  <c r="K46" i="1"/>
  <c r="I47" i="1"/>
  <c r="J47" i="1"/>
  <c r="K47" i="1"/>
  <c r="I48" i="1"/>
  <c r="J48" i="1"/>
  <c r="K48" i="1"/>
  <c r="I49" i="1"/>
  <c r="J49" i="1"/>
  <c r="K49" i="1"/>
  <c r="I50" i="1"/>
  <c r="J50" i="1"/>
  <c r="K50" i="1"/>
  <c r="I51" i="1"/>
  <c r="J51" i="1"/>
  <c r="K51" i="1"/>
  <c r="I52" i="1"/>
  <c r="J52" i="1"/>
  <c r="K52" i="1"/>
  <c r="I53" i="1"/>
  <c r="J53" i="1"/>
  <c r="K53" i="1"/>
  <c r="K39" i="1"/>
  <c r="J39" i="1"/>
  <c r="I39" i="1"/>
  <c r="I27" i="1"/>
  <c r="J27" i="1"/>
  <c r="K27" i="1"/>
  <c r="I28" i="1"/>
  <c r="J28" i="1"/>
  <c r="K28" i="1"/>
  <c r="I29" i="1"/>
  <c r="J29" i="1"/>
  <c r="K29" i="1"/>
  <c r="I30" i="1"/>
  <c r="J30" i="1"/>
  <c r="K30" i="1"/>
  <c r="I31" i="1"/>
  <c r="J31" i="1"/>
  <c r="K31" i="1"/>
  <c r="I32" i="1"/>
  <c r="J32" i="1"/>
  <c r="K32" i="1"/>
  <c r="I33" i="1"/>
  <c r="J33" i="1"/>
  <c r="K33" i="1"/>
  <c r="K26" i="1"/>
  <c r="J26" i="1"/>
  <c r="I26" i="1"/>
  <c r="I17" i="1"/>
  <c r="J17" i="1"/>
  <c r="K17" i="1"/>
  <c r="I18" i="1"/>
  <c r="J18" i="1"/>
  <c r="K18" i="1"/>
  <c r="I19" i="1"/>
  <c r="J19" i="1"/>
  <c r="K19" i="1"/>
  <c r="I20" i="1"/>
  <c r="J20" i="1"/>
  <c r="K20" i="1"/>
  <c r="K16" i="1"/>
  <c r="J16" i="1"/>
  <c r="I16" i="1"/>
  <c r="I6" i="1"/>
  <c r="J6" i="1"/>
  <c r="K6" i="1"/>
  <c r="I7" i="1"/>
  <c r="J7" i="1"/>
  <c r="K7" i="1"/>
  <c r="I8" i="1"/>
  <c r="J8" i="1"/>
  <c r="K8" i="1"/>
  <c r="I9" i="1"/>
  <c r="J9" i="1"/>
  <c r="K9" i="1"/>
  <c r="I10" i="1"/>
  <c r="J10" i="1"/>
  <c r="K10" i="1"/>
  <c r="K5" i="1"/>
  <c r="J5" i="1"/>
  <c r="I11" i="1" l="1"/>
  <c r="I54" i="1"/>
  <c r="I34" i="1"/>
  <c r="I21" i="1"/>
  <c r="I68" i="1"/>
  <c r="I4" i="2"/>
  <c r="I5" i="2"/>
  <c r="B72" i="1" l="1"/>
  <c r="B71" i="1"/>
  <c r="K5" i="2"/>
  <c r="K6" i="2"/>
  <c r="K7" i="2"/>
  <c r="K9" i="2"/>
  <c r="K10" i="2"/>
  <c r="K12" i="2"/>
  <c r="K13" i="2"/>
  <c r="K14" i="2"/>
  <c r="K15" i="2"/>
  <c r="K16" i="2"/>
  <c r="K18" i="2"/>
  <c r="K19" i="2"/>
  <c r="K20" i="2"/>
  <c r="K21" i="2"/>
  <c r="K22" i="2"/>
  <c r="K23" i="2"/>
  <c r="K24" i="2"/>
  <c r="K25" i="2"/>
  <c r="K26" i="2"/>
  <c r="K27" i="2"/>
  <c r="K28" i="2"/>
  <c r="K29" i="2"/>
  <c r="K31" i="2"/>
  <c r="K32" i="2"/>
  <c r="K33" i="2"/>
  <c r="K35" i="2"/>
  <c r="K36" i="2"/>
  <c r="K37" i="2"/>
  <c r="K38" i="2"/>
  <c r="K39" i="2"/>
  <c r="K40" i="2"/>
  <c r="K41" i="2"/>
  <c r="K42" i="2"/>
  <c r="K43" i="2"/>
  <c r="K44" i="2"/>
  <c r="K45" i="2"/>
  <c r="K46" i="2"/>
  <c r="K47" i="2"/>
  <c r="K48" i="2"/>
  <c r="K49" i="2"/>
  <c r="K50" i="2"/>
  <c r="K51"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9" i="2"/>
  <c r="K120" i="2"/>
  <c r="K121" i="2"/>
  <c r="K122" i="2"/>
  <c r="K123" i="2"/>
  <c r="K124" i="2"/>
  <c r="K125" i="2"/>
  <c r="K126" i="2"/>
  <c r="K127" i="2"/>
  <c r="K128" i="2"/>
  <c r="K129" i="2"/>
  <c r="K130" i="2"/>
  <c r="K131" i="2"/>
  <c r="K132" i="2"/>
  <c r="K133" i="2"/>
  <c r="K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4"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l="1"/>
  <c r="J134" i="2"/>
  <c r="K134" i="2"/>
  <c r="I135" i="2" l="1"/>
</calcChain>
</file>

<file path=xl/sharedStrings.xml><?xml version="1.0" encoding="utf-8"?>
<sst xmlns="http://schemas.openxmlformats.org/spreadsheetml/2006/main" count="599" uniqueCount="406">
  <si>
    <t>Análisis de la situación actual</t>
  </si>
  <si>
    <t>Análisis del sistema</t>
  </si>
  <si>
    <t>Diseño del sistema</t>
  </si>
  <si>
    <t>Implementación</t>
  </si>
  <si>
    <t>Pruebas, Formación e Implantación</t>
  </si>
  <si>
    <t>Coste</t>
  </si>
  <si>
    <t>Alcance</t>
  </si>
  <si>
    <t>Criticidad</t>
  </si>
  <si>
    <t>Amenaza 1</t>
  </si>
  <si>
    <t>Amenaza 2</t>
  </si>
  <si>
    <t>Amenaza 3</t>
  </si>
  <si>
    <t>Amenaza 4</t>
  </si>
  <si>
    <t>Amenaza 5</t>
  </si>
  <si>
    <t>Amenaza 6</t>
  </si>
  <si>
    <t>Amenaza 7</t>
  </si>
  <si>
    <t>Amenaza 8</t>
  </si>
  <si>
    <t>Amenaza 9</t>
  </si>
  <si>
    <t>Amenaza 10</t>
  </si>
  <si>
    <t>Amenaza 11</t>
  </si>
  <si>
    <t>Amenaza 12</t>
  </si>
  <si>
    <t>Amenaza 13</t>
  </si>
  <si>
    <t>Amenaza 14</t>
  </si>
  <si>
    <t>Amenaza 15</t>
  </si>
  <si>
    <t>Amenaza 16</t>
  </si>
  <si>
    <t>Amenaza 17</t>
  </si>
  <si>
    <t>Amenaza 18</t>
  </si>
  <si>
    <t>Amenaza 19</t>
  </si>
  <si>
    <t>Amenaza 20</t>
  </si>
  <si>
    <t>Amenaza 21</t>
  </si>
  <si>
    <t>Amenaza 22</t>
  </si>
  <si>
    <t>Amenaza 23</t>
  </si>
  <si>
    <t>Amenaza 24</t>
  </si>
  <si>
    <t>Amenaza 25</t>
  </si>
  <si>
    <t>Amenaza 26</t>
  </si>
  <si>
    <t>Amenaza 27</t>
  </si>
  <si>
    <t>Amenaza 28</t>
  </si>
  <si>
    <t>Amenaza 29</t>
  </si>
  <si>
    <t>Amenaza 30</t>
  </si>
  <si>
    <t>Amenaza 31</t>
  </si>
  <si>
    <t>Amenaza 32</t>
  </si>
  <si>
    <t>Amenaza 33</t>
  </si>
  <si>
    <t>Amenaza 34</t>
  </si>
  <si>
    <t>Amenaza 35</t>
  </si>
  <si>
    <t>Amenaza 36</t>
  </si>
  <si>
    <t>Amenaza 37</t>
  </si>
  <si>
    <t>Amenaza 38</t>
  </si>
  <si>
    <t>Amenaza 39</t>
  </si>
  <si>
    <t>Amenaza 40</t>
  </si>
  <si>
    <t>Amenaza 41</t>
  </si>
  <si>
    <t>Amenaza 42</t>
  </si>
  <si>
    <t>Amenaza 43</t>
  </si>
  <si>
    <t>Amenaza 44</t>
  </si>
  <si>
    <t>Amenaza 45</t>
  </si>
  <si>
    <t>Amenaza 46</t>
  </si>
  <si>
    <t>Amenaza 47</t>
  </si>
  <si>
    <t>Amenaza 48</t>
  </si>
  <si>
    <t>Amenaza 49</t>
  </si>
  <si>
    <t>Amenaza 50</t>
  </si>
  <si>
    <t>Amenaza 51</t>
  </si>
  <si>
    <t>Amenaza 52</t>
  </si>
  <si>
    <t>Amenaza 53</t>
  </si>
  <si>
    <t>Amenaza 54</t>
  </si>
  <si>
    <t>Amenaza 55</t>
  </si>
  <si>
    <t>Amenaza 56</t>
  </si>
  <si>
    <t>Amenaza 57</t>
  </si>
  <si>
    <t>Amenaza 58</t>
  </si>
  <si>
    <t>Amenaza 59</t>
  </si>
  <si>
    <t>Amenaza 60</t>
  </si>
  <si>
    <t>Amenaza 61</t>
  </si>
  <si>
    <t>Amenaza 62</t>
  </si>
  <si>
    <t>Amenaza 63</t>
  </si>
  <si>
    <t>Amenaza 64</t>
  </si>
  <si>
    <t>Amenaza 65</t>
  </si>
  <si>
    <t>Amenaza 66</t>
  </si>
  <si>
    <t>Amenaza 67</t>
  </si>
  <si>
    <t>Amenaza 68</t>
  </si>
  <si>
    <t>Amenaza 69</t>
  </si>
  <si>
    <t>Amenaza 70</t>
  </si>
  <si>
    <t>Amenaza 71</t>
  </si>
  <si>
    <t>Amenaza 72</t>
  </si>
  <si>
    <t>Amenaza 73</t>
  </si>
  <si>
    <t>Amenaza 74</t>
  </si>
  <si>
    <t>Amenaza 75</t>
  </si>
  <si>
    <t>Amenaza 76</t>
  </si>
  <si>
    <t>Amenaza 77</t>
  </si>
  <si>
    <t>Amenaza 78</t>
  </si>
  <si>
    <t>Amenaza 79</t>
  </si>
  <si>
    <t>Amenaza 80</t>
  </si>
  <si>
    <t>Amenaza 81</t>
  </si>
  <si>
    <t>Amenaza 82</t>
  </si>
  <si>
    <t>Amenaza 83</t>
  </si>
  <si>
    <t>Amenaza 84</t>
  </si>
  <si>
    <t>Amenaza 85</t>
  </si>
  <si>
    <t>Amenaza 86</t>
  </si>
  <si>
    <t>Amenaza 87</t>
  </si>
  <si>
    <t>Amenaza 88</t>
  </si>
  <si>
    <t>Amenaza 89</t>
  </si>
  <si>
    <t>Amenaza 90</t>
  </si>
  <si>
    <t>Amenaza 91</t>
  </si>
  <si>
    <t>Amenaza 92</t>
  </si>
  <si>
    <t>Amenaza 93</t>
  </si>
  <si>
    <t>Amenaza 94</t>
  </si>
  <si>
    <t>Amenaza 95</t>
  </si>
  <si>
    <t>Amenaza 96</t>
  </si>
  <si>
    <t>Amenaza 97</t>
  </si>
  <si>
    <t>Amenaza 98</t>
  </si>
  <si>
    <t>Amenaza 99</t>
  </si>
  <si>
    <t>Amenaza 100</t>
  </si>
  <si>
    <t>Amenaza 101</t>
  </si>
  <si>
    <t>Amenaza 102</t>
  </si>
  <si>
    <t>Amenaza 103</t>
  </si>
  <si>
    <t>Amenaza 104</t>
  </si>
  <si>
    <t>Amenaza 105</t>
  </si>
  <si>
    <t>Amenaza 106</t>
  </si>
  <si>
    <t>Amenaza 107</t>
  </si>
  <si>
    <t>Amenaza 108</t>
  </si>
  <si>
    <t>Amenaza 109</t>
  </si>
  <si>
    <t>Amenaza 110</t>
  </si>
  <si>
    <t>Amenaza 111</t>
  </si>
  <si>
    <t>Amenaza 112</t>
  </si>
  <si>
    <t>Amenaza 113</t>
  </si>
  <si>
    <t>Amenaza 114</t>
  </si>
  <si>
    <t>Amenaza 115</t>
  </si>
  <si>
    <t>Amenaza 116</t>
  </si>
  <si>
    <t>Amenaza 117</t>
  </si>
  <si>
    <t>Amenaza 118</t>
  </si>
  <si>
    <t>Amenaza 119</t>
  </si>
  <si>
    <t>Amenaza 120</t>
  </si>
  <si>
    <t>Amenaza 121</t>
  </si>
  <si>
    <t>Amenaza 122</t>
  </si>
  <si>
    <t>Amenaza 123</t>
  </si>
  <si>
    <t>Amenaza 124</t>
  </si>
  <si>
    <t>Amenaza 125</t>
  </si>
  <si>
    <t>Amenaza 126</t>
  </si>
  <si>
    <t>Amenaza 127</t>
  </si>
  <si>
    <t>Amenaza 128</t>
  </si>
  <si>
    <t>Amenaza 129</t>
  </si>
  <si>
    <t>Amenaza 130</t>
  </si>
  <si>
    <t>Degradacion</t>
  </si>
  <si>
    <t>Probabilidad</t>
  </si>
  <si>
    <t>Vulnerabilidad</t>
  </si>
  <si>
    <t>Soporte ejecutivo</t>
  </si>
  <si>
    <t>Los ejecutivos no apoyan el proyecto. El equipo puede carecer de la autoridad para lograr los objetivos del proyecto. En estos casos el apoyo de gestion ejecutivo es fundamental para el éxito del proyecto</t>
  </si>
  <si>
    <t>La direccion ejecutiva no tiene en cuenta la comunicación y las reuniones del proyecto</t>
  </si>
  <si>
    <t>Conflicto entre los ejecutivos interesados interrumpe el proyecto. Los miembros de la direccion ejecutiva tienen desacuerdos sobre cuestiones de proyecto a nivel ejecutivo</t>
  </si>
  <si>
    <t>Rotacion ejecutiva interrumpe el proyecto. Un ejecutivo clave abandona la empresa convirtiendose en un problema de proyecto</t>
  </si>
  <si>
    <t>Alcance mal definido. El riesgo general de un error u omision en la definicion del alcance</t>
  </si>
  <si>
    <t>Cambios no controlados y crecimiento continuo del alcance</t>
  </si>
  <si>
    <t>El equipo añade sus propias caracteristicas que no estan en los requisitos o solicitudes de cambio</t>
  </si>
  <si>
    <t>Las estimaciones son inexactas. Estimaciones incorrectas es un riesgo proyecto comun.</t>
  </si>
  <si>
    <t>Las dependencias son inexactas. Las dependencias impactan dramaticamente en el programa/horario y los costes del proyecyo</t>
  </si>
  <si>
    <t>Actividades fuera del alcance. Actividades necesarias estan ausentes de la deficinicion del alcance</t>
  </si>
  <si>
    <t>Prevision de coste inexacto. Estimaciones y previsiones de costes inexactos</t>
  </si>
  <si>
    <t>Variabilidad del tipo de cambio. Cuando los costes se hacen en monedas extranjeras los cambios de tipo pueden tener un impacto dramatico</t>
  </si>
  <si>
    <t>Gestion del coste</t>
  </si>
  <si>
    <t>Gestion del cambio</t>
  </si>
  <si>
    <t>Cambiar la sobrecarca de gestion. Un gran numero de solicitudes de cambio incrementan la complejidad del proyecto y distrae recursos clave</t>
  </si>
  <si>
    <t>Conflicto entre las partes interesadas sobre los cambios propuestos. Las solicitudes de cambio pueden se el origen de los confictos de las partes interesadas</t>
  </si>
  <si>
    <t>Percepcion de que un proyecto fracaso por los cambios. Un gran numero de solicitudes de cambio de alta prioridad dan la percepcion de que el proyecto ha fracasado. Cuando el calendario y presupuesto se extienden continuamente los interesados pueden sentir que el proyecto a perdido los objetivos iniciales</t>
  </si>
  <si>
    <t>La falta de un sistema de gestion del cambio. Identificar cualquier falta de herramientas criticas como un riesgo</t>
  </si>
  <si>
    <t>La falta de un proceso de gestion del cambio. Gestion de cambios a nivel organizativo o departamental es fundamental para el éxito del proyecto. De lo contrario el proyecto habra limitado visibilidad de los cambios que afectan al proyecto</t>
  </si>
  <si>
    <t>Falta de un tablero de control de cambios. Un tablero de control de cambios es esencial para la gestion del cambio de los grandes proyectos.</t>
  </si>
  <si>
    <t>Prioridades de cambios inexactas. Cuando se priorizan cambios no esenciales impactando criticamente en los horarios</t>
  </si>
  <si>
    <t>La baja de calidad de las solicitudes del cambio. Las solicitudes de cambios que son de baja calidad. Por ejemplo ambigüedad</t>
  </si>
  <si>
    <t>Solicitudes del cambio interfieren con los requisitos. Las solicitudes de cambio que no tienen sentido en el contexto de los requisitos</t>
  </si>
  <si>
    <t>Accionistas/interesados</t>
  </si>
  <si>
    <t>Las partes interesadas se vuelven despreocupados. Cuando las partes interesadas ingonaran las comunicaciones del proyecto.</t>
  </si>
  <si>
    <t>Las partes interesadas tienen expectativas inexactas. Las partes interesadas desarollan expectativas inexactas (creer que el proyecto lograra algo que no esta en los requisitos)</t>
  </si>
  <si>
    <t>Las partes interesadas no apoyan el proyecto. Cuando las partes interesadas tienen una actitud negativa hacia el proyecto y desa verlo fracasar.</t>
  </si>
  <si>
    <t>Conflicto entre las partes interesadas. El desacuerdo entre las partes interesadas sobre temas del proyecto</t>
  </si>
  <si>
    <t>Las entradas de los procesos son de baja calidad. Las entradas de la parte interesada son de baja calidad.</t>
  </si>
  <si>
    <t>Comunicación</t>
  </si>
  <si>
    <t>El equipo malinterpretan los requisitos. Cuando los requisitos son malinterpretados por el equipo se desarrolla una brecha entre las expectativas requisitos y paquetes de trabajo</t>
  </si>
  <si>
    <t>Sobrecarga de comunicación. Cuando recursos clave del proyecto pasan un alto tiempo con las partes interesadas sobre solicitudes del proyecto su trabajo puede quedarse atrás</t>
  </si>
  <si>
    <t>Baja comunicación. La comunicación es un reto que no puede ser subestimada. Puede ser necesario comunicar la misma idea muchas veces de diferentes maneras para que la gente lo recuerde</t>
  </si>
  <si>
    <t>Individuos impactados no estan informados. Una de las partes interesdas no esta en el plan de comunicación. Cualquier persona no informada pero que se ve afectada tiene excelentes razones para tirar el proyecto hacia atrás. Por ejemplo, si construyes un sistema pero no puedes consultar al grupo de operaciones que seran responsables del soporte</t>
  </si>
  <si>
    <t>Recursos y equipo</t>
  </si>
  <si>
    <t>Escasez de recursos. Incapacidad para asegurar recursos suficientes para el proyecto</t>
  </si>
  <si>
    <t>Curvas de aprendizaje conducen a retrasos y sobrecostos. Cuando el equipo tiene que adquirir nuevas habilidades para el proyecto hay riesgo de que la productividad sea baja</t>
  </si>
  <si>
    <t>La formacion no esta disponible. Una formacion de calidad para determinadas habilidades no esta asegurada</t>
  </si>
  <si>
    <t>La formacion es inadecuada. El entrenamiento es aveces un pobre susbtiuto de la experiencia profesional. Los proyectos no deben suponer que los recursos seran plenamente productivos en una nueva habilidad</t>
  </si>
  <si>
    <t>Los recursos son inexpertos. Recursos que estan justo fuera de la escuela o que son nuevos en la industria o profesion tienden a cometer mas errores y a ser menos productivos.</t>
  </si>
  <si>
    <t>Problemas de rendimiento de los recursos. Recursos que realizan por debajo de las expectativas.</t>
  </si>
  <si>
    <t>Miembros del equipo con actitudes negativas hacia el proyecto. Recursos que son negativos hacia el proyecto pueden sabotear los esfuerzos del proyecto pasivamente o activamente</t>
  </si>
  <si>
    <t>Facturacion de recursos. La facturacion de recursos lleva a retrasos y sobrecostos</t>
  </si>
  <si>
    <t>Baja motivacion en equipo. Equipo con falta de motivacion. Es un riesgo comun para proyectos de larga duracion</t>
  </si>
  <si>
    <t>Falta de compromiso por parte de los gerentes funcionales. En una organicacion matricial el equipo puede informar a genrentes funcionales. Estos gerentes funcionales son importatnes partes interesadas cuyo apoyo es fundamental</t>
  </si>
  <si>
    <t>Arquitectura</t>
  </si>
  <si>
    <t>Arquitectura no supera los procesos de gobierno. Planee para cualquier proceso de gobierno de arquitectura o tecnologia que el proyecto pueda necesitar pasar.</t>
  </si>
  <si>
    <t>Arquitectura carece de flexibilidad. La arquitectura es incapaz de soportar las peticiones y necesidades de cambio para ser reelaborado.</t>
  </si>
  <si>
    <t>La arquitectura no es la adecuada para el proposito. La arquitectura es de baja calidad</t>
  </si>
  <si>
    <t>La arquitectura es inviable. La arquitectura es imposible de implementar, excesivamente costosa o no es compatible con los requisitos.</t>
  </si>
  <si>
    <t>Diseño</t>
  </si>
  <si>
    <t>El diseño es inviable. El diseño no es posible, es excesivamente costoso o no es compatible con los requisitos</t>
  </si>
  <si>
    <t>Diseño carece de flexibilidad. Un mal diseño hace que las solicitudes de cambios dificiles y costosas</t>
  </si>
  <si>
    <t>El diseño no se ajusta al proposito. Diseño de baja calidad.</t>
  </si>
  <si>
    <t>Diseño falta revision por pares. Es una buena idea tener compañeros o expertos arquitectos que revisen los diseños</t>
  </si>
  <si>
    <t>Tecnical</t>
  </si>
  <si>
    <t>Los componentes tecnologicos no se ajustan a los propositos. Los componentes tecnologicos son de baja calidad</t>
  </si>
  <si>
    <t>Los componentes tecnologicos no son escalables. Los componentes no se pueden escalar para satisfacer la demanda de rendimiento.</t>
  </si>
  <si>
    <t>Los componentes tecnologicos no son interoperables. Componentes que carecen de interfaces estandares</t>
  </si>
  <si>
    <t>Los componentes tecnologicos no cumplen los estandares y mejores practicas. Los componentes no estandares que violan las mejores practicas</t>
  </si>
  <si>
    <t>Los componentes tecnologicos tienen vulnerabilidades de seguridad. Las vulnerabilidades de seguridad son los principales riesgos de la tecnologia</t>
  </si>
  <si>
    <t>Los componentes tecnologicos estan sobre diseñados. Componentes con caracteristicas que no son necesarias.</t>
  </si>
  <si>
    <t>Los componentes tecnologicos carecen de estabilidad. Los componentes pueden romperse.</t>
  </si>
  <si>
    <t>Los componentes tecnologicos no son extensibles. Componentes que son dificiles de extender con nuevas capacidades.</t>
  </si>
  <si>
    <t>Los componentes tecnologicos no son fiables. Comoponentes que fallan depues de un breve periodo de tiempo.</t>
  </si>
  <si>
    <t>Inicidentes de seguridad de informacion. El riesgo de incidente de seguridad durante el proyecto (por ejemplo la informacion se filtro)</t>
  </si>
  <si>
    <t>Interrupciones del sistema. Sistemas criticos como sus entornos de prueba fallan.</t>
  </si>
  <si>
    <t>Componentes heredados carecen de documentacion. La integracion de componentes indocumentados es un riesgo alta para la actividad.</t>
  </si>
  <si>
    <t>Componentes heredados no tienen soporte. Integracion con componentes heredados ya no tienen soporte.</t>
  </si>
  <si>
    <t>Los productos o componentes no son mantenibles. Componentes tecnologicos, herramientas o las plataformas son dificiles de mantener (carece de documentacion, habilidades raras, complejas o experimental)</t>
  </si>
  <si>
    <t>Los productos o componentes no se puden poner en practica. Operaciones tecnologicas pueden tener criterios para para la puesta en funcionamiento de nuevos sistemas que deben cumplirse.</t>
  </si>
  <si>
    <t>Problemas y cuestiones de la herramienta de gestion de proyectos. Problemas tecnicos con las propias herramientas de gestion de proyectos.</t>
  </si>
  <si>
    <t>Integracion</t>
  </si>
  <si>
    <t>Retrasos en la infraestructura requerida. Los retrasos en la infraestructura como el hardware o el software</t>
  </si>
  <si>
    <t>Falta de integracion con los procesos de negocio. El riesgo de que el producto no podra encajar en el negocio existente.</t>
  </si>
  <si>
    <t>La falta de integracion con los sistemas. El riesgo de que el producto no podra integrarse con los sistemas existentes</t>
  </si>
  <si>
    <t>Entornos de prueba de integracion no estan disponibles. El riesgo de que los entornos no esten disponibles para la integracion de prueba</t>
  </si>
  <si>
    <t>Falta de integracion con la organización. El riesgo de que el proyecto no logra integrarse en la organización. Esto sucede cuando el proyecto se centra en la entrega de algo especifico y no mirar a la integracion en sus conjunto. Por ejemplo, puedes ofrecer un sistema de ventas pero su organización no cuenta con un equipo de ventas</t>
  </si>
  <si>
    <t>La falta para integrar componentes. El riesgo de que los componentes de un producto no puedan integrarse uno con otros. Esto puede representar un riesgo significante cuando se subcontrata el trabajo a un gran numero de proveedores</t>
  </si>
  <si>
    <t>El proyecto interrumpe operaciones. Lo ultimo que queremos para el proyecto es que interrumpa operaciones de negocio y dañe los resultados financieros de la empresa. Piense acerca de los riesgos mas alla del fracaso del proyecto</t>
  </si>
  <si>
    <t>El proyecto interrumpe las ventas. El riesgo de que el proyecto altere la eficacia de las ventas</t>
  </si>
  <si>
    <t>El proyecto interrumpe el cumplimiento. El riesgo de que el proyecto altere los procesos de cumplimiento, como las auditorias y los informes.</t>
  </si>
  <si>
    <t>Requisitos</t>
  </si>
  <si>
    <t>Los requisitos fallan para alinearse con la estrategia. El conflicto entre los requisitos y la estrategia de la empresa. Si sientes que este es el caso lista como un riesgo.</t>
  </si>
  <si>
    <t>Los requisitos fallan para alinearse con los procesos de negocios. Los requisitos no tienen sentindo en el contexto de la empresa.</t>
  </si>
  <si>
    <t>Los requisitos fallan para alinearse con el sistema. Los requisitos no pueden alinearse con otros sistemas (por ejemplo duplican funcionalidad)</t>
  </si>
  <si>
    <t>Los requisitos tienen problemas de cumplimiento. Si se tiene duda de que algun requisito cumpla con la lista de leyes, tienes un riesgo</t>
  </si>
  <si>
    <t>Los requisitos son ambiguos. Los requisitos no estan claros y abiertos a la interpretacion.</t>
  </si>
  <si>
    <t>Los requisitos son de baja calidad. Los requisitos no se ajustan al proposito.</t>
  </si>
  <si>
    <t>Los requisitos estan incompletos. Puedes detectar agujeros importantes en los requisitos.</t>
  </si>
  <si>
    <t>Decisiones y resolucion de problemas</t>
  </si>
  <si>
    <t>Los retrasos en decision crean impacto en el proyecto. Establecer directrices para decisiones de tiempo de respuesta. Identificar el riesgo de que se rebasen las directrices.</t>
  </si>
  <si>
    <t>Las decisiones son ambiguas. Las partes interesadas pueden tener una tendencia a tomar decisiones que son intencionadamente ambiguas (tecnica de evasion de responsabilidad). Esto puede ser identificado como un riesgo y gestionarlo</t>
  </si>
  <si>
    <t>Las decisiones son de baja calidad. Las decisiones no se ajustan al proposito.</t>
  </si>
  <si>
    <t>Las decisiones son incompletas. Emitir resoluciones que no abordan el tema o crean mas problemas.</t>
  </si>
  <si>
    <t>Adquisiciones</t>
  </si>
  <si>
    <t>No hay respuesta a RFP. El riesgo que hay es limitada respuesta a una solicitud de respuesta. Esto ocurre cuando los terminos RFP son inaceptables para los vendedores o si su empresa tiene mala reputacion entre los vendedores.</t>
  </si>
  <si>
    <t>Respuestas de baja calidad a RFP.</t>
  </si>
  <si>
    <t>El incumplimiento de la negociacion de un precio razonable para los contratos. Incapacidad para negociar un precio razonable para los contratos. Esto ocurre cuando los requisitos o terminos de contrato hacen vendedores nerviosos.</t>
  </si>
  <si>
    <t>Condiciones de contrato inaceptables. Inacapacidad para negociar los terminos de contrato aceptables.</t>
  </si>
  <si>
    <t>Conflicto con los proovedores conduce a probleas de proyecto. La relacion con los prooveedores se vuelven a conflicto y problemas de montaje del proyecto.</t>
  </si>
  <si>
    <t>Conflicto entre los proveedores conduce a ploblemas de proyecto. Sus proveedores desarollan conflicto entre ellos y la cooperacion se rompe.</t>
  </si>
  <si>
    <t>Los proveedores empiezan tarde. El riesgo de un inicio tardio</t>
  </si>
  <si>
    <t>Los componentes de los proveedores no cumplen los requisitos. Un proveedor malinterpreta los requisitos o entregan componentes fuera de lugar.</t>
  </si>
  <si>
    <t>Los componentes de los proveedores son de baja calidad. Los componentes de los proveedores no se ajustan a los propositos.</t>
  </si>
  <si>
    <t>La infraestructura es de baja calidad. La infraestructura falla o no se ajusta a los propositos.</t>
  </si>
  <si>
    <t>El servicio es de baja calidad. Servicios que se producen como consultoria no se ajustan a los propositos.</t>
  </si>
  <si>
    <t>Los componentes de los proveedores introducen responsabilidad de terceros. Los componentes de los proveedores introducen responsabilidad (violan patentes)</t>
  </si>
  <si>
    <t>Perdida de la propiedad intelectual. Los proveedores te espian</t>
  </si>
  <si>
    <t>Autoridad</t>
  </si>
  <si>
    <t>Ausencia de autoridad en el equipo para completar el trabajo. Si se carece de autoridades especificas necesarias para entregar la lista de proyectos es un riesgo</t>
  </si>
  <si>
    <t>La autoridad no esta clara. No esta claro quien tiene la autoridad para llevar a cabo un objetivo del proyecto</t>
  </si>
  <si>
    <t>Aprobaciones y cinta roja</t>
  </si>
  <si>
    <t>Los retrasos en las aprobaciones de las partes interesadas crean impacto en el proyecto. Riesgo que se rebasen los plazos de aprobacion</t>
  </si>
  <si>
    <t>Los retrasos en las aprobaciones financieras afectan al proyecto. El riesgo de retrasos en las aprobaciones y los procesos para liberar fondos.</t>
  </si>
  <si>
    <t>Los retrasos en las aprobaciones de contratacipon impactan en el proyecto. Muchas organizaciones tienen procesos especificos de contratacion que se deben seguir. Estos procesos pueden ser lentos y muy variables. Documentar el riesgo de que los procesos de contratacion supere los plazos</t>
  </si>
  <si>
    <t>Los retrasos en los procesos de reclutamiento impacta en el proyecto. Si tu proyecto implica recursos de reclutamiento, esto normalmente toma muchos meses y es muy variable.</t>
  </si>
  <si>
    <t>Los retrasos para formacion impacta en el proyecto. Si el presupuesto de formacion requiere aprovaciones superadas (por ejemplo de los gerentes funcionales) documenta el riesgo de que va a ser lenta</t>
  </si>
  <si>
    <t>Organizativo</t>
  </si>
  <si>
    <t>El proyecto no coincide con la cultura de la organización. Un problema de ajuste de cultura entre su producto y la organización. Si la cultura de la organización insta a traer a los empleados sus propios dispositivos, y contruir una interfaz de usuario que solo funciona en un dispositivo especifico.</t>
  </si>
  <si>
    <t>Una reestructuracion organizativa lanza el proyecto en el caos. Si tu proyecto tiene una gran huella que puede ser extremadamente sensible a los cambios de la organización</t>
  </si>
  <si>
    <t>Una fusion o adquisicion interrumpe el proyecto. Fusiones y adquisiciones pueden representar cambios significativos en la organización</t>
  </si>
  <si>
    <t>Externo</t>
  </si>
  <si>
    <t>Cambios legales y regularios imactan en el proyecyto. Si el proyecto se extiende por las areas que son de cumplimiento sensible es posible que se quiera listar el cambio regulatorio como un riesgo</t>
  </si>
  <si>
    <t>Fuerza mayor (naturaleza) imapacta en el proyecto. Principales trastornos de la naturaleza.</t>
  </si>
  <si>
    <t>Las fuerzas del mercado impactan en el proyecto. Cambios en el mercado impactan (por ejemplo la caida de la bolsa)</t>
  </si>
  <si>
    <t>Cambios tencinos impactan en el proyecto. La inovacion de la tecnologia cambia la industria y impacta en el proyecto</t>
  </si>
  <si>
    <t>Cambios de negocio impactan en el proyecto. Una innovacion empresarial cambia la industria y impacta en el proyecto</t>
  </si>
  <si>
    <t>Gestion del proyecto</t>
  </si>
  <si>
    <t>Incumplimiento de la metodologia. Si la organización pide optimizar la metodologia de getion de proyectos, puede ser documentado como un riesgo</t>
  </si>
  <si>
    <t>Ausencia de gestion o control. Ausencia de la gestion del proyecto debe ser documentada como un riesgo. Por ejemplo si las limitaciones de recursos hacen que el proyecto omita ciertas mejores practicas de gestion de proyectos</t>
  </si>
  <si>
    <t>Errores clave en los procesos de gestion de proyectos. Errores en gestion de proyectos como errores en la progrmacion/horario</t>
  </si>
  <si>
    <t>Riesgos secundarios</t>
  </si>
  <si>
    <t>Riesgo de contraparte. El riesgo que se vuelve a tener cuando transfieres un riesgo</t>
  </si>
  <si>
    <t>Aceptacion del usuario</t>
  </si>
  <si>
    <t>Uno de los métodos principales de la mejora de la aceptación del usuario es conseguir prototipos regulares frente a los usuarios. Siempre hay un riesgo de que estos prototipos serán rechazadas (requiere retrabajo significativo).</t>
  </si>
  <si>
    <t>La interfaz de usuario impide a los usuario completar las tareas. El riesgo de que la interfaz del usuario no permita a los usuarios completar las tareas</t>
  </si>
  <si>
    <t>La interfaz de usuario es de baja calidad. La interfaz de usuario tiene errores, es lenta o dificil de usar</t>
  </si>
  <si>
    <t>La interfaz de usuario no es accesible. En muchas jurisdicciones las interfaces de usuario deben ser accesibles (por ejemplo, el empleo o el derecho de los consumidores). Muchas culturas organiztivas requieren interfaces de usuario accesibles.</t>
  </si>
  <si>
    <t>El proyecto reduce la productividad empresarial. Los usuarios identifican los productos como la reduccion de su productividad</t>
  </si>
  <si>
    <t>Proyecto reduce la inovacion. Los usuario identifican los productos como un obstaculo a la inovacion.</t>
  </si>
  <si>
    <t>Producto interrumpe las metricas del negocio (mediciones de objetivos). El lanzamiento del producto hace que los ERO de negocio empeoren. Por ejemplo si lanzas un nuevo ERP Supply Chain Cycle Times salta</t>
  </si>
  <si>
    <t>El usuario rechaza el producto. El riesgo general de que los usuario rechacen el proyecto</t>
  </si>
  <si>
    <t>Comercial</t>
  </si>
  <si>
    <t>No se vende el producto. Riesgo de demanda para el nuevo producto</t>
  </si>
  <si>
    <t>El producto incurre en responsabilidad legal. El producto tiene problemas de calidad que pueden dañar a sus clientes</t>
  </si>
  <si>
    <t>El producto afecta negativamente a la marca. El producto tiene problemas de calidad que dañan la marca</t>
  </si>
  <si>
    <t>El producto afecta negativamente a la reputacion. El producto genera publicidad negativa y/o daña la relacion con los consumidores</t>
  </si>
  <si>
    <t>Timepo</t>
  </si>
  <si>
    <t>Si el usuario rechaza el proyecto, no te paga y no recuperas lo invertido</t>
  </si>
  <si>
    <t>El proyecto exece el tiempo estimado</t>
  </si>
  <si>
    <t>Riesgo</t>
  </si>
  <si>
    <t>Tiempo</t>
  </si>
  <si>
    <t>Maximo por dimension</t>
  </si>
  <si>
    <t>Maximo</t>
  </si>
  <si>
    <t>Desarrollo de un producto final no deseado por el cliente</t>
  </si>
  <si>
    <t>Reasignacion del presupuesto al proyecto</t>
  </si>
  <si>
    <t>Asignacion de los peores recursos</t>
  </si>
  <si>
    <t>No tener calaro los requisitos mas importantes</t>
  </si>
  <si>
    <t>Requisitos innecesarios hacen que requisitos importantes no se realicen correctamente</t>
  </si>
  <si>
    <t>Estimar un tiempo muy bajo y que no de tiempo a realizar todos los requisitos</t>
  </si>
  <si>
    <t>Necesitar algo no estimado</t>
  </si>
  <si>
    <t>Estimar un coste inferior al coste real</t>
  </si>
  <si>
    <t>Estimar un proyecto en euros, hacer el cambio a dolares para el cliente y que a la hora de hacer el proyecto baje el precio del euro recibiendo menos dinero del previsto</t>
  </si>
  <si>
    <t>Reelavoracion de alguna de las partes del proyecto</t>
  </si>
  <si>
    <t>Desmotivacion del equipo</t>
  </si>
  <si>
    <t>Que el equipo se centre en tareas menos importantes</t>
  </si>
  <si>
    <t>Recursos innecesarios para finalizar el proyecto</t>
  </si>
  <si>
    <t>Desarrollo de partes identicas por personas diferentes</t>
  </si>
  <si>
    <t>No tener recursos necesarios en el momento necesitado</t>
  </si>
  <si>
    <t>Tener que mandar a los programadores a algun curso</t>
  </si>
  <si>
    <t>Tener que recurrir a personal mas cualificado</t>
  </si>
  <si>
    <t>Necesitar un tiempo extra en impartir algun curso</t>
  </si>
  <si>
    <t>Un miembro del equipo trabaja mas lento de lo previsto</t>
  </si>
  <si>
    <t>Que los miembros del equipo trabajen mas lentos</t>
  </si>
  <si>
    <t>Los miembros trabajan mas lentos de lo previsto</t>
  </si>
  <si>
    <t>Tener que volver a diseñar la aquitectura</t>
  </si>
  <si>
    <t>Un nuevo cambio obliga a volver a diseñar la arquitectura</t>
  </si>
  <si>
    <t>No llegar a cumplir los requisitos del cliente</t>
  </si>
  <si>
    <t>No poder realizar el producto deseado por el cliente</t>
  </si>
  <si>
    <t>Un cambio en el diseño obliga a rediseñar todo el proyecto</t>
  </si>
  <si>
    <t>El producto final no es el deseado por el cliente</t>
  </si>
  <si>
    <t>Tener que comprar nuevos componentes tecnologicos</t>
  </si>
  <si>
    <t>Que un infiltrado de la competencia borre parte del codigo desarrollado</t>
  </si>
  <si>
    <t>Que se rompa el servidor, necesario para el proyecto</t>
  </si>
  <si>
    <t>Tener que utilizar el entorno de pruebas y que no este disponible</t>
  </si>
  <si>
    <t>Tener que utilizar la infraestructura y que no este dispobible</t>
  </si>
  <si>
    <t>Centrarse en el desarrollo de alguna parte del proyecto especifica y no en todas</t>
  </si>
  <si>
    <t>Encargar una librería a una empresa, otra librería a otra empresa diferente y que el uso de ambas librerias a la vez no funcione</t>
  </si>
  <si>
    <t>Una mala decision impide sacar el proyecto en la fecha acorda</t>
  </si>
  <si>
    <t>Que no se logre el producto deseado por el cliente</t>
  </si>
  <si>
    <t>Que los proveedores no te entreguen el producto a tiempo</t>
  </si>
  <si>
    <t>Tener que buscar nuevos proveedores que acepten las condiciones</t>
  </si>
  <si>
    <t>Que los proveedores tengan que rehacer un producto</t>
  </si>
  <si>
    <t>Que un proveedor no te quiera entregar su producto si le pides a otro proveedor un producto que el primero tambien te puede entregar</t>
  </si>
  <si>
    <t>Que cuando necesites el producto del proveedor no lo tengas disponible</t>
  </si>
  <si>
    <t>Que el proveedor tenga que volver a rehacer el producto</t>
  </si>
  <si>
    <t>Tener que buscar nuevos proveedores</t>
  </si>
  <si>
    <t>Tener que rediseñar la infraestructura</t>
  </si>
  <si>
    <t>La pagina web donde el cliente mira peridicamente el avance del proyecto es hackeada</t>
  </si>
  <si>
    <t>Que el encargado de realizar la implementacion de una parte no lo haga en el tiempo estimado</t>
  </si>
  <si>
    <t>Que varios jefes quieran ser la autoridad y se retrase el inicio del proyecto</t>
  </si>
  <si>
    <t>Empezar tarde la implementacion</t>
  </si>
  <si>
    <t>No poder empezar el diseño del proyecto</t>
  </si>
  <si>
    <t>No porder empezar el proyecto a tiempo por falta de personal</t>
  </si>
  <si>
    <t>Tener que realizar un cursillo para poder implementar alguna parte del proyecto</t>
  </si>
  <si>
    <t>Tener que rechazar el proyecto</t>
  </si>
  <si>
    <t>Que otra empresa te compre la empresa y rediseñe el proyecto a su manera</t>
  </si>
  <si>
    <t>Se crea una nueva ley y obliga a tu proyecto a no cumplir todos los requisitos</t>
  </si>
  <si>
    <t>Un terremoto impide avanzar con el proyecto durante unos dias</t>
  </si>
  <si>
    <t>Una nueva tecnología hace que el producto que estas desarrollando quede obsoleto</t>
  </si>
  <si>
    <t>La empresa da prioridad a algun otro proyecto dejando este en segundo plano</t>
  </si>
  <si>
    <t>Al no hacer revisiones periodicas (SCRUM) al finalizar el proyecto, no se obtiene el resultado deseado por el cliente</t>
  </si>
  <si>
    <t>Fases no finalizadas por control retrasan el proyecto en cadena</t>
  </si>
  <si>
    <t>Tener que rediseñar el prototipo</t>
  </si>
  <si>
    <t>El cliente quiere una nueva interfaz</t>
  </si>
  <si>
    <t>El cliente rechaza el proyecto</t>
  </si>
  <si>
    <t>El proyecto no realiza todos los requisitos del proyecto</t>
  </si>
  <si>
    <t>El proyecto se cancela</t>
  </si>
  <si>
    <t>Al finalizar el proyecto tener que realizar tareas extras</t>
  </si>
  <si>
    <t>Un nuevo cambio insesperado hace reahacer una gran parte del proyecto</t>
  </si>
  <si>
    <t>Descontrol, el proyecto no sigue la linea establecida</t>
  </si>
  <si>
    <t>Al finalizar el proyecto el cliente añade mas requisitos</t>
  </si>
  <si>
    <t>Los nuevos stakeholders quieren añadir requisitos y quitar otros</t>
  </si>
  <si>
    <t>No se hacen revisiones periodicas y el producto final no es el deseado</t>
  </si>
  <si>
    <t>Paralizacion temporal del proyecto</t>
  </si>
  <si>
    <t>No tener claros los requisitos importantes</t>
  </si>
  <si>
    <t>Nuevos requisitos que requieran mas tecnologia obligan a reahacer parte</t>
  </si>
  <si>
    <t>Un componente tecnologico importante se rompe</t>
  </si>
  <si>
    <t>Un hcker borra datos importantes</t>
  </si>
  <si>
    <t>No poder tener acceso a un servidor donde se almacena el codigo</t>
  </si>
  <si>
    <t>Dificultades para configurar un componente heredado</t>
  </si>
  <si>
    <t>Un componente heredado mal diseñado requiere de un arreglo pero no tenemos soporte</t>
  </si>
  <si>
    <t>Un comportamiento extraño en componentes nos obliga a comprar nuevos</t>
  </si>
  <si>
    <t>El equipo no tiene claro que hacer</t>
  </si>
  <si>
    <t>No llegar a cumplir todos los requisitos</t>
  </si>
  <si>
    <t>Cambios personales en los requisitos</t>
  </si>
  <si>
    <t>El usuario rechaza el proyecto</t>
  </si>
  <si>
    <t>No realizar el proyecto como el usuario lo espera</t>
  </si>
  <si>
    <t>Requisitos no completados completamente como deseaba el usuario</t>
  </si>
  <si>
    <t>Tener que rediseñar el sistema</t>
  </si>
  <si>
    <t>Reasignacion del presupuesto al proyecto obliga a realizar un diseño mas economico</t>
  </si>
  <si>
    <t>Un cambio no definido totalmente llega por parte del cliente y te obliga a hacer entrevistas</t>
  </si>
  <si>
    <t>Llega un cambio que tiene un requisito que se contradice con otro que ya tenimas obligandote a reunierte con el cliente</t>
  </si>
  <si>
    <t>Salvaguarda 1</t>
  </si>
  <si>
    <t>Salvaguarda 2</t>
  </si>
  <si>
    <t>Salvaguarda 3</t>
  </si>
  <si>
    <t>Salvaguarda 4</t>
  </si>
  <si>
    <t>Salvaguarda 5</t>
  </si>
  <si>
    <t>Estimar siempre un tiempo mas alto, y en el contrato firmado con el cliente poner una clausula de que el tiempo puede tener una desviacion. (Amenaza 8)</t>
  </si>
  <si>
    <t>Clausula que hasta que no se acepten los cambios por todos los afectados no se aplican. (Amenaza 14)</t>
  </si>
  <si>
    <t>Que el analista siempre separe los requisitos mas importantes del proyecto de los que son mas prescindibles para el cliente (Amenaza 27)</t>
  </si>
  <si>
    <t>Utilizar una metodologia en la que el cliente participe activamente dando el visto bueno al progreso del proyecto. (Amenaza 5, 34, 49 y 115)</t>
  </si>
  <si>
    <t>Clausula de que si el cliente quiere cosas no definidas al principio, se añadiran en una version 2.0 del proyecto, con su nuevo analisis, presupuesto,… (Amenzaza 23)</t>
  </si>
  <si>
    <t>Con esto bajamos el riesgo del proyecto de 8,32 a menos de 7,65</t>
  </si>
  <si>
    <t>En casi todas las amenazas he tenido en cuenta que mi empresa realiza el producto como quiere el cliente aunque se superen los niveles de tiempo o coste.</t>
  </si>
  <si>
    <t>Por eso el riesgo mas alto lo tengo en alcance, y las salvaguardas se centran en esa dimension</t>
  </si>
  <si>
    <t>Tener que buscar nuevos proveedores en mitad del proyecto</t>
  </si>
  <si>
    <t>Intervalo</t>
  </si>
  <si>
    <t>RIESGO MAXIMO</t>
  </si>
  <si>
    <t>RIESGO MEDIO</t>
  </si>
  <si>
    <t>Que se cambie de gestor de proyectos y cambie las prioridades</t>
  </si>
  <si>
    <t>El riesgo mas alto se da en las fase de implantacion. Puede ser por que es cuando se lo queremos dar al cliente y el cliente no lo acepte. Para poder hacer frente a esto, se podria usar una matodología donde el cliente haga revisiones periodicas (SCRUM) dando el visto bueno y no llevarnos una sorpresa al finalizar el proyecto</t>
  </si>
  <si>
    <t>El segundo riesgo mas alto se da en la fase de implementacion. Esto se puede deber a que es la fase que mas tiempo estimado tiene. Cualquier retraso grande, o cause que afecte al tiempo notablemente, sera perjudicial para poder finalizar el proyecto a tiempo. Una de las causas es que el equipo tenga que hacer algun curso (gordo) para poder realizar la implementacion. Una solucion podría ser tener claro que conocimientos van a ser usados durante la implementacion e impartir el curso antes de realizar el proyecto (o mientras trabajan los analistas y los diseñadores, enseñar a los programadores (o interesados))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</si>
</sst>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amily val="2"/>
    </font>
    <font>
      <b/>
      <sz val="11"/>
      <color theme="1"/>
      <name val="Calibri"/>
      <family val="2"/>
      <scheme val="minor"/>
    </font>
  </fonts>
  <fills count="2">
    <fill>
      <patternFill patternType="none"/>
    </fill>
    <fill>
      <patternFill patternType="gray125"/>
    </fill>
  </fills>
  <borders count="41">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cellStyleXfs>
  <cellXfs count="80">
    <xf numFmtId="0" fontId="0" fillId="0" borderId="0" xfId="0"/>
    <xf numFmtId="0" fontId="0" fillId="0" borderId="0" xfId="0" applyAlignment="1">
      <alignment vertical="center"/>
    </xf>
    <xf numFmtId="0" fontId="0" fillId="0" borderId="0" xfId="0" applyAlignmen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8"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0" xfId="0" applyFont="1"/>
    <xf numFmtId="0" fontId="0" fillId="0" borderId="0" xfId="0" applyAlignment="1">
      <alignment horizontal="left"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wrapText="1"/>
    </xf>
    <xf numFmtId="0" fontId="0" fillId="0" borderId="22"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xf numFmtId="0" fontId="0" fillId="0" borderId="30" xfId="0" applyFill="1" applyBorder="1" applyAlignment="1">
      <alignment horizontal="center" vertical="center"/>
    </xf>
    <xf numFmtId="0" fontId="0" fillId="0" borderId="4" xfId="0" applyFill="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21"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3" xfId="0" applyBorder="1" applyAlignment="1">
      <alignment horizontal="center" vertical="center"/>
    </xf>
    <xf numFmtId="0" fontId="2" fillId="0" borderId="7" xfId="0" applyFont="1" applyBorder="1" applyAlignment="1">
      <alignment wrapText="1"/>
    </xf>
    <xf numFmtId="0" fontId="2" fillId="0" borderId="9" xfId="0" applyFont="1" applyBorder="1"/>
    <xf numFmtId="0" fontId="0" fillId="0" borderId="6" xfId="0"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9"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1" xfId="0" applyBorder="1" applyAlignment="1">
      <alignment horizontal="center" vertical="center"/>
    </xf>
    <xf numFmtId="0" fontId="0" fillId="0" borderId="20" xfId="0" applyBorder="1" applyAlignment="1">
      <alignment horizontal="center" vertical="center"/>
    </xf>
    <xf numFmtId="0" fontId="0" fillId="0" borderId="2" xfId="0" applyBorder="1" applyAlignment="1">
      <alignment horizontal="center" vertical="center"/>
    </xf>
    <xf numFmtId="0" fontId="0" fillId="0" borderId="27" xfId="0"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0" fillId="0" borderId="29" xfId="0"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35" xfId="0" applyFill="1" applyBorder="1" applyAlignment="1">
      <alignment wrapText="1"/>
    </xf>
    <xf numFmtId="0" fontId="0" fillId="0" borderId="36" xfId="0" applyBorder="1"/>
    <xf numFmtId="0" fontId="0" fillId="0" borderId="37" xfId="0" applyBorder="1" applyAlignment="1">
      <alignment horizontal="center"/>
    </xf>
    <xf numFmtId="0" fontId="0" fillId="0" borderId="38" xfId="0" applyBorder="1" applyAlignment="1">
      <alignment horizontal="center"/>
    </xf>
    <xf numFmtId="0" fontId="2" fillId="0" borderId="34" xfId="0" applyFont="1" applyBorder="1"/>
    <xf numFmtId="0" fontId="2" fillId="0" borderId="39" xfId="0" applyFont="1" applyBorder="1" applyAlignment="1">
      <alignment horizontal="center"/>
    </xf>
    <xf numFmtId="0" fontId="2" fillId="0" borderId="40" xfId="0" applyFont="1" applyBorder="1" applyAlignment="1">
      <alignment horizontal="center"/>
    </xf>
    <xf numFmtId="0" fontId="0" fillId="0" borderId="32" xfId="0" applyBorder="1" applyAlignment="1">
      <alignment horizontal="center"/>
    </xf>
    <xf numFmtId="0" fontId="0" fillId="0" borderId="21" xfId="0" applyBorder="1" applyAlignment="1">
      <alignment horizontal="center"/>
    </xf>
    <xf numFmtId="0" fontId="2" fillId="0" borderId="36" xfId="0" applyFont="1" applyBorder="1" applyAlignment="1"/>
    <xf numFmtId="0" fontId="2" fillId="0" borderId="38" xfId="0" applyFont="1" applyBorder="1" applyAlignment="1"/>
    <xf numFmtId="0" fontId="0" fillId="0" borderId="36" xfId="0" applyBorder="1" applyAlignment="1">
      <alignment horizontal="center" vertical="center"/>
    </xf>
    <xf numFmtId="0" fontId="0" fillId="0" borderId="38" xfId="0"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3"/>
  <sheetViews>
    <sheetView topLeftCell="A103" workbookViewId="0">
      <selection activeCell="A112" sqref="A112:H112"/>
    </sheetView>
  </sheetViews>
  <sheetFormatPr baseColWidth="10" defaultColWidth="11.42578125" defaultRowHeight="15" x14ac:dyDescent="0.25"/>
  <cols>
    <col min="1" max="1" width="14.85546875" bestFit="1" customWidth="1"/>
    <col min="2" max="2" width="48.140625" customWidth="1"/>
    <col min="3" max="3" width="12" bestFit="1" customWidth="1"/>
    <col min="4" max="4" width="12.28515625" bestFit="1" customWidth="1"/>
    <col min="5" max="5" width="12" bestFit="1" customWidth="1"/>
    <col min="6" max="6" width="12.28515625" bestFit="1" customWidth="1"/>
    <col min="7" max="7" width="12" bestFit="1" customWidth="1"/>
    <col min="8" max="8" width="12.28515625" bestFit="1" customWidth="1"/>
    <col min="9" max="9" width="14.140625" bestFit="1" customWidth="1"/>
    <col min="10" max="10" width="12" bestFit="1" customWidth="1"/>
    <col min="11" max="11" width="12.28515625" bestFit="1" customWidth="1"/>
  </cols>
  <sheetData>
    <row r="1" spans="1:11" x14ac:dyDescent="0.25">
      <c r="B1" s="49" t="s">
        <v>140</v>
      </c>
      <c r="C1" s="52" t="s">
        <v>5</v>
      </c>
      <c r="D1" s="53"/>
      <c r="E1" s="52" t="s">
        <v>290</v>
      </c>
      <c r="F1" s="53"/>
      <c r="G1" s="54" t="s">
        <v>6</v>
      </c>
      <c r="H1" s="54"/>
      <c r="I1" s="55" t="s">
        <v>293</v>
      </c>
      <c r="J1" s="56"/>
      <c r="K1" s="57"/>
    </row>
    <row r="2" spans="1:11" x14ac:dyDescent="0.25">
      <c r="B2" s="50"/>
      <c r="C2" s="20" t="s">
        <v>7</v>
      </c>
      <c r="D2" s="3">
        <v>4</v>
      </c>
      <c r="E2" s="20" t="s">
        <v>7</v>
      </c>
      <c r="F2" s="3">
        <v>4</v>
      </c>
      <c r="G2" s="21" t="s">
        <v>7</v>
      </c>
      <c r="H2" s="29">
        <v>8</v>
      </c>
      <c r="I2" s="58"/>
      <c r="J2" s="59"/>
      <c r="K2" s="60"/>
    </row>
    <row r="3" spans="1:11" ht="15.75" thickBot="1" x14ac:dyDescent="0.3">
      <c r="B3" s="51"/>
      <c r="C3" s="4" t="s">
        <v>138</v>
      </c>
      <c r="D3" s="5" t="s">
        <v>139</v>
      </c>
      <c r="E3" s="4" t="s">
        <v>138</v>
      </c>
      <c r="F3" s="5" t="s">
        <v>139</v>
      </c>
      <c r="G3" s="22" t="s">
        <v>138</v>
      </c>
      <c r="H3" s="30" t="s">
        <v>139</v>
      </c>
      <c r="I3" s="37" t="s">
        <v>5</v>
      </c>
      <c r="J3" s="38" t="s">
        <v>294</v>
      </c>
      <c r="K3" s="39" t="s">
        <v>6</v>
      </c>
    </row>
    <row r="4" spans="1:11" s="10" customFormat="1" x14ac:dyDescent="0.25">
      <c r="A4" s="6" t="s">
        <v>8</v>
      </c>
      <c r="B4" s="23" t="s">
        <v>299</v>
      </c>
      <c r="C4" s="8">
        <v>2</v>
      </c>
      <c r="D4" s="9">
        <v>6</v>
      </c>
      <c r="E4" s="8">
        <v>7</v>
      </c>
      <c r="F4" s="9">
        <v>6</v>
      </c>
      <c r="G4" s="7">
        <v>7</v>
      </c>
      <c r="H4" s="31">
        <v>6</v>
      </c>
      <c r="I4" s="35">
        <f>POWER($D$2*C4*D4,1/3)</f>
        <v>3.6342411856642789</v>
      </c>
      <c r="J4" s="34">
        <f>POWER($F$2*E4*F4,1/3)</f>
        <v>5.5178483527622406</v>
      </c>
      <c r="K4" s="36">
        <f>POWER($H$2*G4*H4,1/3)</f>
        <v>6.9520532897728984</v>
      </c>
    </row>
    <row r="5" spans="1:11" s="10" customFormat="1" ht="30" x14ac:dyDescent="0.25">
      <c r="A5" s="11" t="s">
        <v>9</v>
      </c>
      <c r="B5" s="24" t="s">
        <v>359</v>
      </c>
      <c r="C5" s="13">
        <v>3</v>
      </c>
      <c r="D5" s="14">
        <v>4</v>
      </c>
      <c r="E5" s="13">
        <v>5</v>
      </c>
      <c r="F5" s="14">
        <v>4</v>
      </c>
      <c r="G5" s="12">
        <v>8</v>
      </c>
      <c r="H5" s="32">
        <v>4</v>
      </c>
      <c r="I5" s="20">
        <f t="shared" ref="I5:I68" si="0">POWER($D$2*C5*D5,1/3)</f>
        <v>3.6342411856642789</v>
      </c>
      <c r="J5" s="28">
        <f t="shared" ref="J5:J68" si="1">POWER($F$2*E5*F5,1/3)</f>
        <v>4.3088693800637659</v>
      </c>
      <c r="K5" s="3">
        <f t="shared" ref="K5:K68" si="2">POWER($H$2*G5*H5,1/3)</f>
        <v>6.3496042078727974</v>
      </c>
    </row>
    <row r="6" spans="1:11" s="10" customFormat="1" x14ac:dyDescent="0.25">
      <c r="A6" s="11" t="s">
        <v>10</v>
      </c>
      <c r="B6" s="24" t="s">
        <v>360</v>
      </c>
      <c r="C6" s="13">
        <v>7</v>
      </c>
      <c r="D6" s="14">
        <v>4</v>
      </c>
      <c r="E6" s="13">
        <v>0</v>
      </c>
      <c r="F6" s="14">
        <v>4</v>
      </c>
      <c r="G6" s="12">
        <v>9</v>
      </c>
      <c r="H6" s="32">
        <v>4</v>
      </c>
      <c r="I6" s="20">
        <f t="shared" si="0"/>
        <v>4.8202845283504585</v>
      </c>
      <c r="J6" s="28">
        <f t="shared" si="1"/>
        <v>0</v>
      </c>
      <c r="K6" s="3">
        <f t="shared" si="2"/>
        <v>6.6038544977892535</v>
      </c>
    </row>
    <row r="7" spans="1:11" s="10" customFormat="1" x14ac:dyDescent="0.25">
      <c r="A7" s="11" t="s">
        <v>11</v>
      </c>
      <c r="B7" s="24" t="s">
        <v>298</v>
      </c>
      <c r="C7" s="13">
        <v>9</v>
      </c>
      <c r="D7" s="14">
        <v>3</v>
      </c>
      <c r="E7" s="13">
        <v>6</v>
      </c>
      <c r="F7" s="14">
        <v>3</v>
      </c>
      <c r="G7" s="12">
        <v>6</v>
      </c>
      <c r="H7" s="32">
        <v>3</v>
      </c>
      <c r="I7" s="20">
        <f t="shared" si="0"/>
        <v>4.7622031559045981</v>
      </c>
      <c r="J7" s="28">
        <f t="shared" si="1"/>
        <v>4.1601676461038073</v>
      </c>
      <c r="K7" s="3">
        <f t="shared" si="2"/>
        <v>5.2414827884177937</v>
      </c>
    </row>
    <row r="8" spans="1:11" s="10" customFormat="1" ht="30" x14ac:dyDescent="0.25">
      <c r="A8" s="11" t="s">
        <v>12</v>
      </c>
      <c r="B8" s="24" t="s">
        <v>297</v>
      </c>
      <c r="C8" s="13">
        <v>0</v>
      </c>
      <c r="D8" s="14">
        <v>8</v>
      </c>
      <c r="E8" s="13">
        <v>0</v>
      </c>
      <c r="F8" s="14">
        <v>8</v>
      </c>
      <c r="G8" s="12">
        <v>9</v>
      </c>
      <c r="H8" s="32">
        <v>8</v>
      </c>
      <c r="I8" s="20">
        <f t="shared" si="0"/>
        <v>0</v>
      </c>
      <c r="J8" s="28">
        <f t="shared" si="1"/>
        <v>0</v>
      </c>
      <c r="K8" s="3">
        <f t="shared" si="2"/>
        <v>8.3203352922076164</v>
      </c>
    </row>
    <row r="9" spans="1:11" s="10" customFormat="1" x14ac:dyDescent="0.25">
      <c r="A9" s="11" t="s">
        <v>13</v>
      </c>
      <c r="B9" s="24" t="s">
        <v>300</v>
      </c>
      <c r="C9" s="13">
        <v>0</v>
      </c>
      <c r="D9" s="14">
        <v>4</v>
      </c>
      <c r="E9" s="13">
        <v>7</v>
      </c>
      <c r="F9" s="14">
        <v>4</v>
      </c>
      <c r="G9" s="12">
        <v>7</v>
      </c>
      <c r="H9" s="32">
        <v>4</v>
      </c>
      <c r="I9" s="20">
        <f t="shared" si="0"/>
        <v>0</v>
      </c>
      <c r="J9" s="28">
        <f t="shared" si="1"/>
        <v>4.8202845283504585</v>
      </c>
      <c r="K9" s="3">
        <f t="shared" si="2"/>
        <v>6.0731779437513245</v>
      </c>
    </row>
    <row r="10" spans="1:11" s="10" customFormat="1" ht="30" x14ac:dyDescent="0.25">
      <c r="A10" s="11" t="s">
        <v>14</v>
      </c>
      <c r="B10" s="24" t="s">
        <v>301</v>
      </c>
      <c r="C10" s="13">
        <v>1</v>
      </c>
      <c r="D10" s="14">
        <v>3</v>
      </c>
      <c r="E10" s="13">
        <v>4</v>
      </c>
      <c r="F10" s="14">
        <v>3</v>
      </c>
      <c r="G10" s="12">
        <v>8</v>
      </c>
      <c r="H10" s="32">
        <v>3</v>
      </c>
      <c r="I10" s="20">
        <f t="shared" si="0"/>
        <v>2.2894284851066637</v>
      </c>
      <c r="J10" s="28">
        <f t="shared" si="1"/>
        <v>3.6342411856642789</v>
      </c>
      <c r="K10" s="3">
        <f t="shared" si="2"/>
        <v>5.7689982812296323</v>
      </c>
    </row>
    <row r="11" spans="1:11" s="10" customFormat="1" ht="30" x14ac:dyDescent="0.25">
      <c r="A11" s="11" t="s">
        <v>15</v>
      </c>
      <c r="B11" s="24" t="s">
        <v>302</v>
      </c>
      <c r="C11" s="13">
        <v>4</v>
      </c>
      <c r="D11" s="14">
        <v>8</v>
      </c>
      <c r="E11" s="13">
        <v>0</v>
      </c>
      <c r="F11" s="14">
        <v>8</v>
      </c>
      <c r="G11" s="12">
        <v>9</v>
      </c>
      <c r="H11" s="32">
        <v>8</v>
      </c>
      <c r="I11" s="20">
        <f t="shared" si="0"/>
        <v>5.0396841995794919</v>
      </c>
      <c r="J11" s="28">
        <f t="shared" si="1"/>
        <v>0</v>
      </c>
      <c r="K11" s="3">
        <f t="shared" si="2"/>
        <v>8.3203352922076164</v>
      </c>
    </row>
    <row r="12" spans="1:11" s="10" customFormat="1" x14ac:dyDescent="0.25">
      <c r="A12" s="11" t="s">
        <v>16</v>
      </c>
      <c r="B12" s="24" t="s">
        <v>303</v>
      </c>
      <c r="C12" s="13">
        <v>8</v>
      </c>
      <c r="D12" s="14">
        <v>7</v>
      </c>
      <c r="E12" s="13">
        <v>5</v>
      </c>
      <c r="F12" s="14">
        <v>7</v>
      </c>
      <c r="G12" s="12">
        <v>0</v>
      </c>
      <c r="H12" s="32">
        <v>7</v>
      </c>
      <c r="I12" s="20">
        <f t="shared" si="0"/>
        <v>6.0731779437513245</v>
      </c>
      <c r="J12" s="28">
        <f t="shared" si="1"/>
        <v>5.1924941018511026</v>
      </c>
      <c r="K12" s="3">
        <f t="shared" si="2"/>
        <v>0</v>
      </c>
    </row>
    <row r="13" spans="1:11" s="10" customFormat="1" ht="30" x14ac:dyDescent="0.25">
      <c r="A13" s="11" t="s">
        <v>17</v>
      </c>
      <c r="B13" s="24" t="s">
        <v>361</v>
      </c>
      <c r="C13" s="13">
        <v>7</v>
      </c>
      <c r="D13" s="14">
        <v>6</v>
      </c>
      <c r="E13" s="13">
        <v>7</v>
      </c>
      <c r="F13" s="14">
        <v>6</v>
      </c>
      <c r="G13" s="12">
        <v>2</v>
      </c>
      <c r="H13" s="32">
        <v>6</v>
      </c>
      <c r="I13" s="20">
        <f t="shared" si="0"/>
        <v>5.5178483527622406</v>
      </c>
      <c r="J13" s="28">
        <f t="shared" si="1"/>
        <v>5.5178483527622406</v>
      </c>
      <c r="K13" s="3">
        <f t="shared" si="2"/>
        <v>4.5788569702133266</v>
      </c>
    </row>
    <row r="14" spans="1:11" s="10" customFormat="1" x14ac:dyDescent="0.25">
      <c r="A14" s="11" t="s">
        <v>18</v>
      </c>
      <c r="B14" s="24" t="s">
        <v>304</v>
      </c>
      <c r="C14" s="13">
        <v>10</v>
      </c>
      <c r="D14" s="14">
        <v>8</v>
      </c>
      <c r="E14" s="13">
        <v>2</v>
      </c>
      <c r="F14" s="14">
        <v>8</v>
      </c>
      <c r="G14" s="12">
        <v>2</v>
      </c>
      <c r="H14" s="32">
        <v>8</v>
      </c>
      <c r="I14" s="20">
        <f t="shared" si="0"/>
        <v>6.8399037867067873</v>
      </c>
      <c r="J14" s="28">
        <f t="shared" si="1"/>
        <v>3.9999999999999991</v>
      </c>
      <c r="K14" s="3">
        <f t="shared" si="2"/>
        <v>5.0396841995794919</v>
      </c>
    </row>
    <row r="15" spans="1:11" s="10" customFormat="1" ht="60" x14ac:dyDescent="0.25">
      <c r="A15" s="11" t="s">
        <v>19</v>
      </c>
      <c r="B15" s="24" t="s">
        <v>305</v>
      </c>
      <c r="C15" s="13">
        <v>10</v>
      </c>
      <c r="D15" s="14">
        <v>2</v>
      </c>
      <c r="E15" s="13">
        <v>0</v>
      </c>
      <c r="F15" s="14">
        <v>2</v>
      </c>
      <c r="G15" s="12">
        <v>0</v>
      </c>
      <c r="H15" s="32">
        <v>2</v>
      </c>
      <c r="I15" s="20">
        <f t="shared" si="0"/>
        <v>4.3088693800637659</v>
      </c>
      <c r="J15" s="28">
        <f t="shared" si="1"/>
        <v>0</v>
      </c>
      <c r="K15" s="3">
        <f t="shared" si="2"/>
        <v>0</v>
      </c>
    </row>
    <row r="16" spans="1:11" s="10" customFormat="1" ht="30" x14ac:dyDescent="0.25">
      <c r="A16" s="11" t="s">
        <v>20</v>
      </c>
      <c r="B16" s="24" t="s">
        <v>301</v>
      </c>
      <c r="C16" s="13">
        <v>1</v>
      </c>
      <c r="D16" s="14">
        <v>5</v>
      </c>
      <c r="E16" s="13">
        <v>4</v>
      </c>
      <c r="F16" s="14">
        <v>5</v>
      </c>
      <c r="G16" s="12">
        <v>8</v>
      </c>
      <c r="H16" s="32">
        <v>5</v>
      </c>
      <c r="I16" s="20">
        <f t="shared" si="0"/>
        <v>2.7144176165949063</v>
      </c>
      <c r="J16" s="28">
        <f t="shared" si="1"/>
        <v>4.3088693800637659</v>
      </c>
      <c r="K16" s="3">
        <f t="shared" si="2"/>
        <v>6.8399037867067873</v>
      </c>
    </row>
    <row r="17" spans="1:11" s="10" customFormat="1" x14ac:dyDescent="0.25">
      <c r="A17" s="11" t="s">
        <v>21</v>
      </c>
      <c r="B17" s="24" t="s">
        <v>306</v>
      </c>
      <c r="C17" s="13">
        <v>6</v>
      </c>
      <c r="D17" s="14">
        <v>8</v>
      </c>
      <c r="E17" s="13">
        <v>7</v>
      </c>
      <c r="F17" s="14">
        <v>8</v>
      </c>
      <c r="G17" s="12">
        <v>8</v>
      </c>
      <c r="H17" s="32">
        <v>8</v>
      </c>
      <c r="I17" s="20">
        <f t="shared" si="0"/>
        <v>5.7689982812296323</v>
      </c>
      <c r="J17" s="28">
        <f t="shared" si="1"/>
        <v>6.0731779437513245</v>
      </c>
      <c r="K17" s="3">
        <f t="shared" si="2"/>
        <v>7.9999999999999982</v>
      </c>
    </row>
    <row r="18" spans="1:11" s="10" customFormat="1" x14ac:dyDescent="0.25">
      <c r="A18" s="11" t="s">
        <v>22</v>
      </c>
      <c r="B18" s="24" t="s">
        <v>307</v>
      </c>
      <c r="C18" s="13">
        <v>5</v>
      </c>
      <c r="D18" s="14">
        <v>6</v>
      </c>
      <c r="E18" s="13">
        <v>5</v>
      </c>
      <c r="F18" s="14">
        <v>6</v>
      </c>
      <c r="G18" s="12">
        <v>1</v>
      </c>
      <c r="H18" s="32">
        <v>6</v>
      </c>
      <c r="I18" s="20">
        <f t="shared" si="0"/>
        <v>4.9324241486609397</v>
      </c>
      <c r="J18" s="28">
        <f t="shared" si="1"/>
        <v>4.9324241486609397</v>
      </c>
      <c r="K18" s="3">
        <f t="shared" si="2"/>
        <v>3.6342411856642789</v>
      </c>
    </row>
    <row r="19" spans="1:11" s="10" customFormat="1" ht="30" x14ac:dyDescent="0.25">
      <c r="A19" s="11" t="s">
        <v>23</v>
      </c>
      <c r="B19" s="24" t="s">
        <v>362</v>
      </c>
      <c r="C19" s="13">
        <v>4</v>
      </c>
      <c r="D19" s="14">
        <v>5</v>
      </c>
      <c r="E19" s="13">
        <v>8</v>
      </c>
      <c r="F19" s="14">
        <v>5</v>
      </c>
      <c r="G19" s="12">
        <v>0</v>
      </c>
      <c r="H19" s="32">
        <v>5</v>
      </c>
      <c r="I19" s="20">
        <f t="shared" si="0"/>
        <v>4.3088693800637659</v>
      </c>
      <c r="J19" s="28">
        <f t="shared" si="1"/>
        <v>5.4288352331898126</v>
      </c>
      <c r="K19" s="3">
        <f t="shared" si="2"/>
        <v>0</v>
      </c>
    </row>
    <row r="20" spans="1:11" s="10" customFormat="1" ht="30" x14ac:dyDescent="0.25">
      <c r="A20" s="11" t="s">
        <v>24</v>
      </c>
      <c r="B20" s="24" t="s">
        <v>362</v>
      </c>
      <c r="C20" s="13">
        <v>4</v>
      </c>
      <c r="D20" s="14">
        <v>5</v>
      </c>
      <c r="E20" s="13">
        <v>8</v>
      </c>
      <c r="F20" s="14">
        <v>5</v>
      </c>
      <c r="G20" s="12">
        <v>0</v>
      </c>
      <c r="H20" s="32">
        <v>5</v>
      </c>
      <c r="I20" s="20">
        <f t="shared" si="0"/>
        <v>4.3088693800637659</v>
      </c>
      <c r="J20" s="28">
        <f t="shared" si="1"/>
        <v>5.4288352331898126</v>
      </c>
      <c r="K20" s="3">
        <f t="shared" si="2"/>
        <v>0</v>
      </c>
    </row>
    <row r="21" spans="1:11" s="10" customFormat="1" x14ac:dyDescent="0.25">
      <c r="A21" s="11" t="s">
        <v>25</v>
      </c>
      <c r="B21" s="24"/>
      <c r="C21" s="13"/>
      <c r="D21" s="14"/>
      <c r="E21" s="13"/>
      <c r="F21" s="14"/>
      <c r="G21" s="12"/>
      <c r="H21" s="32"/>
      <c r="I21" s="20">
        <f t="shared" si="0"/>
        <v>0</v>
      </c>
      <c r="J21" s="28">
        <f t="shared" si="1"/>
        <v>0</v>
      </c>
      <c r="K21" s="3">
        <f t="shared" si="2"/>
        <v>0</v>
      </c>
    </row>
    <row r="22" spans="1:11" s="10" customFormat="1" ht="30" x14ac:dyDescent="0.25">
      <c r="A22" s="11" t="s">
        <v>26</v>
      </c>
      <c r="B22" s="24" t="s">
        <v>308</v>
      </c>
      <c r="C22" s="13">
        <v>4</v>
      </c>
      <c r="D22" s="14">
        <v>6</v>
      </c>
      <c r="E22" s="13">
        <v>4</v>
      </c>
      <c r="F22" s="14">
        <v>6</v>
      </c>
      <c r="G22" s="12">
        <v>7</v>
      </c>
      <c r="H22" s="32">
        <v>6</v>
      </c>
      <c r="I22" s="20">
        <f t="shared" si="0"/>
        <v>4.5788569702133266</v>
      </c>
      <c r="J22" s="28">
        <f t="shared" si="1"/>
        <v>4.5788569702133266</v>
      </c>
      <c r="K22" s="3">
        <f t="shared" si="2"/>
        <v>6.9520532897728984</v>
      </c>
    </row>
    <row r="23" spans="1:11" s="10" customFormat="1" ht="30" x14ac:dyDescent="0.25">
      <c r="A23" s="11" t="s">
        <v>27</v>
      </c>
      <c r="B23" s="24" t="s">
        <v>384</v>
      </c>
      <c r="C23" s="13">
        <v>3</v>
      </c>
      <c r="D23" s="14">
        <v>6</v>
      </c>
      <c r="E23" s="13">
        <v>8</v>
      </c>
      <c r="F23" s="14">
        <v>6</v>
      </c>
      <c r="G23" s="12">
        <v>3</v>
      </c>
      <c r="H23" s="32">
        <v>6</v>
      </c>
      <c r="I23" s="20">
        <f t="shared" si="0"/>
        <v>4.1601676461038073</v>
      </c>
      <c r="J23" s="28">
        <f t="shared" si="1"/>
        <v>5.7689982812296323</v>
      </c>
      <c r="K23" s="3">
        <f t="shared" si="2"/>
        <v>5.2414827884177937</v>
      </c>
    </row>
    <row r="24" spans="1:11" s="10" customFormat="1" ht="45" x14ac:dyDescent="0.25">
      <c r="A24" s="11" t="s">
        <v>28</v>
      </c>
      <c r="B24" s="24" t="s">
        <v>385</v>
      </c>
      <c r="C24" s="13">
        <v>6</v>
      </c>
      <c r="D24" s="14">
        <v>6</v>
      </c>
      <c r="E24" s="13">
        <v>7</v>
      </c>
      <c r="F24" s="14">
        <v>6</v>
      </c>
      <c r="G24" s="12">
        <v>6</v>
      </c>
      <c r="H24" s="32">
        <v>6</v>
      </c>
      <c r="I24" s="20">
        <f t="shared" si="0"/>
        <v>5.2414827884177937</v>
      </c>
      <c r="J24" s="28">
        <f t="shared" si="1"/>
        <v>5.5178483527622406</v>
      </c>
      <c r="K24" s="3">
        <f t="shared" si="2"/>
        <v>6.6038544977892535</v>
      </c>
    </row>
    <row r="25" spans="1:11" s="10" customFormat="1" x14ac:dyDescent="0.25">
      <c r="A25" s="11" t="s">
        <v>29</v>
      </c>
      <c r="B25" s="24" t="s">
        <v>363</v>
      </c>
      <c r="C25" s="13">
        <v>5</v>
      </c>
      <c r="D25" s="14">
        <v>7</v>
      </c>
      <c r="E25" s="13">
        <v>7</v>
      </c>
      <c r="F25" s="14">
        <v>7</v>
      </c>
      <c r="G25" s="12">
        <v>2</v>
      </c>
      <c r="H25" s="32">
        <v>7</v>
      </c>
      <c r="I25" s="20">
        <f t="shared" si="0"/>
        <v>5.1924941018511026</v>
      </c>
      <c r="J25" s="28">
        <f t="shared" si="1"/>
        <v>5.8087857335637025</v>
      </c>
      <c r="K25" s="3">
        <f t="shared" si="2"/>
        <v>4.8202845283504585</v>
      </c>
    </row>
    <row r="26" spans="1:11" s="10" customFormat="1" ht="30" x14ac:dyDescent="0.25">
      <c r="A26" s="11" t="s">
        <v>30</v>
      </c>
      <c r="B26" s="24" t="s">
        <v>364</v>
      </c>
      <c r="C26" s="13">
        <v>3</v>
      </c>
      <c r="D26" s="14">
        <v>8</v>
      </c>
      <c r="E26" s="13">
        <v>7</v>
      </c>
      <c r="F26" s="14">
        <v>8</v>
      </c>
      <c r="G26" s="12">
        <v>7</v>
      </c>
      <c r="H26" s="32">
        <v>8</v>
      </c>
      <c r="I26" s="20">
        <f t="shared" si="0"/>
        <v>4.5788569702133266</v>
      </c>
      <c r="J26" s="28">
        <f t="shared" si="1"/>
        <v>6.0731779437513245</v>
      </c>
      <c r="K26" s="3">
        <f t="shared" si="2"/>
        <v>7.651724731089554</v>
      </c>
    </row>
    <row r="27" spans="1:11" s="10" customFormat="1" ht="30" x14ac:dyDescent="0.25">
      <c r="A27" s="11" t="s">
        <v>31</v>
      </c>
      <c r="B27" s="24" t="s">
        <v>365</v>
      </c>
      <c r="C27" s="13">
        <v>5</v>
      </c>
      <c r="D27" s="14">
        <v>6</v>
      </c>
      <c r="E27" s="13">
        <v>8</v>
      </c>
      <c r="F27" s="14">
        <v>5</v>
      </c>
      <c r="G27" s="12">
        <v>7</v>
      </c>
      <c r="H27" s="32">
        <v>5</v>
      </c>
      <c r="I27" s="20">
        <f t="shared" si="0"/>
        <v>4.9324241486609397</v>
      </c>
      <c r="J27" s="28">
        <f t="shared" si="1"/>
        <v>5.4288352331898126</v>
      </c>
      <c r="K27" s="3">
        <f t="shared" si="2"/>
        <v>6.5421326203771786</v>
      </c>
    </row>
    <row r="28" spans="1:11" s="10" customFormat="1" ht="30" x14ac:dyDescent="0.25">
      <c r="A28" s="11" t="s">
        <v>32</v>
      </c>
      <c r="B28" s="24" t="s">
        <v>366</v>
      </c>
      <c r="C28" s="13">
        <v>7</v>
      </c>
      <c r="D28" s="14">
        <v>4</v>
      </c>
      <c r="E28" s="13">
        <v>7</v>
      </c>
      <c r="F28" s="14">
        <v>4</v>
      </c>
      <c r="G28" s="12">
        <v>7</v>
      </c>
      <c r="H28" s="32">
        <v>4</v>
      </c>
      <c r="I28" s="20">
        <f t="shared" si="0"/>
        <v>4.8202845283504585</v>
      </c>
      <c r="J28" s="28">
        <f t="shared" si="1"/>
        <v>4.8202845283504585</v>
      </c>
      <c r="K28" s="3">
        <f t="shared" si="2"/>
        <v>6.0731779437513245</v>
      </c>
    </row>
    <row r="29" spans="1:11" s="10" customFormat="1" x14ac:dyDescent="0.25">
      <c r="A29" s="11" t="s">
        <v>33</v>
      </c>
      <c r="B29" s="24" t="s">
        <v>367</v>
      </c>
      <c r="C29" s="13">
        <v>2</v>
      </c>
      <c r="D29" s="14">
        <v>5</v>
      </c>
      <c r="E29" s="13">
        <v>8</v>
      </c>
      <c r="F29" s="14">
        <v>5</v>
      </c>
      <c r="G29" s="12">
        <v>2</v>
      </c>
      <c r="H29" s="32">
        <v>5</v>
      </c>
      <c r="I29" s="20">
        <f t="shared" si="0"/>
        <v>3.4199518933533941</v>
      </c>
      <c r="J29" s="28">
        <f t="shared" si="1"/>
        <v>5.4288352331898126</v>
      </c>
      <c r="K29" s="3">
        <f t="shared" si="2"/>
        <v>4.3088693800637659</v>
      </c>
    </row>
    <row r="30" spans="1:11" s="10" customFormat="1" x14ac:dyDescent="0.25">
      <c r="A30" s="11" t="s">
        <v>34</v>
      </c>
      <c r="B30" s="24" t="s">
        <v>368</v>
      </c>
      <c r="C30" s="13">
        <v>4</v>
      </c>
      <c r="D30" s="14">
        <v>8</v>
      </c>
      <c r="E30" s="13">
        <v>7</v>
      </c>
      <c r="F30" s="14">
        <v>8</v>
      </c>
      <c r="G30" s="12">
        <v>8</v>
      </c>
      <c r="H30" s="32">
        <v>8</v>
      </c>
      <c r="I30" s="20">
        <f t="shared" si="0"/>
        <v>5.0396841995794919</v>
      </c>
      <c r="J30" s="28">
        <f t="shared" si="1"/>
        <v>6.0731779437513245</v>
      </c>
      <c r="K30" s="3">
        <f t="shared" si="2"/>
        <v>7.9999999999999982</v>
      </c>
    </row>
    <row r="31" spans="1:11" s="10" customFormat="1" ht="30" x14ac:dyDescent="0.25">
      <c r="A31" s="11" t="s">
        <v>35</v>
      </c>
      <c r="B31" s="24" t="s">
        <v>297</v>
      </c>
      <c r="C31" s="13">
        <v>8</v>
      </c>
      <c r="D31" s="14">
        <v>4</v>
      </c>
      <c r="E31" s="13">
        <v>1</v>
      </c>
      <c r="F31" s="14">
        <v>4</v>
      </c>
      <c r="G31" s="12">
        <v>8</v>
      </c>
      <c r="H31" s="32">
        <v>4</v>
      </c>
      <c r="I31" s="20">
        <f t="shared" si="0"/>
        <v>5.0396841995794919</v>
      </c>
      <c r="J31" s="28">
        <f t="shared" si="1"/>
        <v>2.5198420997897459</v>
      </c>
      <c r="K31" s="3">
        <f t="shared" si="2"/>
        <v>6.3496042078727974</v>
      </c>
    </row>
    <row r="32" spans="1:11" s="10" customFormat="1" x14ac:dyDescent="0.25">
      <c r="A32" s="11" t="s">
        <v>36</v>
      </c>
      <c r="B32" s="24" t="s">
        <v>309</v>
      </c>
      <c r="C32" s="13">
        <v>4</v>
      </c>
      <c r="D32" s="14">
        <v>5</v>
      </c>
      <c r="E32" s="13">
        <v>0</v>
      </c>
      <c r="F32" s="14">
        <v>5</v>
      </c>
      <c r="G32" s="12">
        <v>9</v>
      </c>
      <c r="H32" s="32">
        <v>5</v>
      </c>
      <c r="I32" s="20">
        <f t="shared" si="0"/>
        <v>4.3088693800637659</v>
      </c>
      <c r="J32" s="28">
        <f t="shared" si="1"/>
        <v>0</v>
      </c>
      <c r="K32" s="3">
        <f t="shared" si="2"/>
        <v>7.1137866089801252</v>
      </c>
    </row>
    <row r="33" spans="1:11" s="10" customFormat="1" ht="30" x14ac:dyDescent="0.25">
      <c r="A33" s="11" t="s">
        <v>37</v>
      </c>
      <c r="B33" s="24" t="s">
        <v>310</v>
      </c>
      <c r="C33" s="13">
        <v>7</v>
      </c>
      <c r="D33" s="14">
        <v>4</v>
      </c>
      <c r="E33" s="13">
        <v>7</v>
      </c>
      <c r="F33" s="14">
        <v>4</v>
      </c>
      <c r="G33" s="12">
        <v>0</v>
      </c>
      <c r="H33" s="32">
        <v>4</v>
      </c>
      <c r="I33" s="20">
        <f t="shared" si="0"/>
        <v>4.8202845283504585</v>
      </c>
      <c r="J33" s="28">
        <f t="shared" si="1"/>
        <v>4.8202845283504585</v>
      </c>
      <c r="K33" s="3">
        <f t="shared" si="2"/>
        <v>0</v>
      </c>
    </row>
    <row r="34" spans="1:11" s="10" customFormat="1" ht="30" x14ac:dyDescent="0.25">
      <c r="A34" s="11" t="s">
        <v>38</v>
      </c>
      <c r="B34" s="24" t="s">
        <v>297</v>
      </c>
      <c r="C34" s="13">
        <v>8</v>
      </c>
      <c r="D34" s="14">
        <v>8</v>
      </c>
      <c r="E34" s="13">
        <v>0</v>
      </c>
      <c r="F34" s="14">
        <v>8</v>
      </c>
      <c r="G34" s="12">
        <v>8</v>
      </c>
      <c r="H34" s="32">
        <v>8</v>
      </c>
      <c r="I34" s="20">
        <f t="shared" si="0"/>
        <v>6.3496042078727974</v>
      </c>
      <c r="J34" s="28">
        <f t="shared" si="1"/>
        <v>0</v>
      </c>
      <c r="K34" s="3">
        <f t="shared" si="2"/>
        <v>7.9999999999999982</v>
      </c>
    </row>
    <row r="35" spans="1:11" s="10" customFormat="1" x14ac:dyDescent="0.25">
      <c r="A35" s="11" t="s">
        <v>39</v>
      </c>
      <c r="B35" s="24"/>
      <c r="C35" s="13"/>
      <c r="D35" s="14"/>
      <c r="E35" s="13"/>
      <c r="F35" s="14"/>
      <c r="G35" s="12"/>
      <c r="H35" s="32"/>
      <c r="I35" s="20">
        <f t="shared" si="0"/>
        <v>0</v>
      </c>
      <c r="J35" s="28">
        <f t="shared" si="1"/>
        <v>0</v>
      </c>
      <c r="K35" s="3">
        <f t="shared" si="2"/>
        <v>0</v>
      </c>
    </row>
    <row r="36" spans="1:11" s="10" customFormat="1" ht="30" x14ac:dyDescent="0.25">
      <c r="A36" s="11" t="s">
        <v>40</v>
      </c>
      <c r="B36" s="24" t="s">
        <v>311</v>
      </c>
      <c r="C36" s="13">
        <v>3</v>
      </c>
      <c r="D36" s="14">
        <v>7</v>
      </c>
      <c r="E36" s="13">
        <v>10</v>
      </c>
      <c r="F36" s="14">
        <v>7</v>
      </c>
      <c r="G36" s="12">
        <v>0</v>
      </c>
      <c r="H36" s="32">
        <v>7</v>
      </c>
      <c r="I36" s="20">
        <f t="shared" si="0"/>
        <v>4.379519139887889</v>
      </c>
      <c r="J36" s="28">
        <f t="shared" si="1"/>
        <v>6.5421326203771786</v>
      </c>
      <c r="K36" s="3">
        <f t="shared" si="2"/>
        <v>0</v>
      </c>
    </row>
    <row r="37" spans="1:11" s="10" customFormat="1" x14ac:dyDescent="0.25">
      <c r="A37" s="11" t="s">
        <v>41</v>
      </c>
      <c r="B37" s="24" t="s">
        <v>307</v>
      </c>
      <c r="C37" s="13">
        <v>5</v>
      </c>
      <c r="D37" s="14">
        <v>6</v>
      </c>
      <c r="E37" s="13">
        <v>5</v>
      </c>
      <c r="F37" s="14">
        <v>6</v>
      </c>
      <c r="G37" s="12">
        <v>1</v>
      </c>
      <c r="H37" s="32">
        <v>6</v>
      </c>
      <c r="I37" s="20">
        <f t="shared" si="0"/>
        <v>4.9324241486609397</v>
      </c>
      <c r="J37" s="28">
        <f t="shared" si="1"/>
        <v>4.9324241486609397</v>
      </c>
      <c r="K37" s="3">
        <f t="shared" si="2"/>
        <v>3.6342411856642789</v>
      </c>
    </row>
    <row r="38" spans="1:11" s="10" customFormat="1" ht="30" x14ac:dyDescent="0.25">
      <c r="A38" s="11" t="s">
        <v>42</v>
      </c>
      <c r="B38" s="24" t="s">
        <v>312</v>
      </c>
      <c r="C38" s="13">
        <v>4</v>
      </c>
      <c r="D38" s="14">
        <v>8</v>
      </c>
      <c r="E38" s="13">
        <v>7</v>
      </c>
      <c r="F38" s="14">
        <v>8</v>
      </c>
      <c r="G38" s="12">
        <v>0</v>
      </c>
      <c r="H38" s="32">
        <v>8</v>
      </c>
      <c r="I38" s="20">
        <f t="shared" si="0"/>
        <v>5.0396841995794919</v>
      </c>
      <c r="J38" s="28">
        <f t="shared" si="1"/>
        <v>6.0731779437513245</v>
      </c>
      <c r="K38" s="3">
        <f t="shared" si="2"/>
        <v>0</v>
      </c>
    </row>
    <row r="39" spans="1:11" s="10" customFormat="1" x14ac:dyDescent="0.25">
      <c r="A39" s="11" t="s">
        <v>43</v>
      </c>
      <c r="B39" s="24" t="s">
        <v>313</v>
      </c>
      <c r="C39" s="13">
        <v>6</v>
      </c>
      <c r="D39" s="14">
        <v>7</v>
      </c>
      <c r="E39" s="13">
        <v>2</v>
      </c>
      <c r="F39" s="14">
        <v>7</v>
      </c>
      <c r="G39" s="12">
        <v>0</v>
      </c>
      <c r="H39" s="32">
        <v>7</v>
      </c>
      <c r="I39" s="20">
        <f t="shared" si="0"/>
        <v>5.5178483527622406</v>
      </c>
      <c r="J39" s="28">
        <f t="shared" si="1"/>
        <v>3.8258623655447783</v>
      </c>
      <c r="K39" s="3">
        <f t="shared" si="2"/>
        <v>0</v>
      </c>
    </row>
    <row r="40" spans="1:11" s="10" customFormat="1" x14ac:dyDescent="0.25">
      <c r="A40" s="11" t="s">
        <v>44</v>
      </c>
      <c r="B40" s="24" t="s">
        <v>314</v>
      </c>
      <c r="C40" s="13">
        <v>6</v>
      </c>
      <c r="D40" s="14">
        <v>7</v>
      </c>
      <c r="E40" s="13">
        <v>7</v>
      </c>
      <c r="F40" s="14">
        <v>7</v>
      </c>
      <c r="G40" s="12">
        <v>0</v>
      </c>
      <c r="H40" s="32">
        <v>7</v>
      </c>
      <c r="I40" s="20">
        <f t="shared" si="0"/>
        <v>5.5178483527622406</v>
      </c>
      <c r="J40" s="28">
        <f t="shared" si="1"/>
        <v>5.8087857335637025</v>
      </c>
      <c r="K40" s="3">
        <f t="shared" si="2"/>
        <v>0</v>
      </c>
    </row>
    <row r="41" spans="1:11" s="10" customFormat="1" ht="30" x14ac:dyDescent="0.25">
      <c r="A41" s="11" t="s">
        <v>45</v>
      </c>
      <c r="B41" s="24" t="s">
        <v>315</v>
      </c>
      <c r="C41" s="13">
        <v>6</v>
      </c>
      <c r="D41" s="14">
        <v>7</v>
      </c>
      <c r="E41" s="13">
        <v>8</v>
      </c>
      <c r="F41" s="14">
        <v>7</v>
      </c>
      <c r="G41" s="12">
        <v>1</v>
      </c>
      <c r="H41" s="32">
        <v>7</v>
      </c>
      <c r="I41" s="20">
        <f t="shared" si="0"/>
        <v>5.5178483527622406</v>
      </c>
      <c r="J41" s="28">
        <f t="shared" si="1"/>
        <v>6.0731779437513245</v>
      </c>
      <c r="K41" s="3">
        <f t="shared" si="2"/>
        <v>3.8258623655447783</v>
      </c>
    </row>
    <row r="42" spans="1:11" s="10" customFormat="1" x14ac:dyDescent="0.25">
      <c r="A42" s="11" t="s">
        <v>46</v>
      </c>
      <c r="B42" s="24" t="s">
        <v>316</v>
      </c>
      <c r="C42" s="13">
        <v>3</v>
      </c>
      <c r="D42" s="14">
        <v>8</v>
      </c>
      <c r="E42" s="13">
        <v>8</v>
      </c>
      <c r="F42" s="14">
        <v>8</v>
      </c>
      <c r="G42" s="12">
        <v>1</v>
      </c>
      <c r="H42" s="32">
        <v>8</v>
      </c>
      <c r="I42" s="20">
        <f t="shared" si="0"/>
        <v>4.5788569702133266</v>
      </c>
      <c r="J42" s="28">
        <f t="shared" si="1"/>
        <v>6.3496042078727974</v>
      </c>
      <c r="K42" s="3">
        <f t="shared" si="2"/>
        <v>3.9999999999999991</v>
      </c>
    </row>
    <row r="43" spans="1:11" s="10" customFormat="1" x14ac:dyDescent="0.25">
      <c r="A43" s="11" t="s">
        <v>47</v>
      </c>
      <c r="B43" s="24"/>
      <c r="C43" s="13"/>
      <c r="D43" s="14"/>
      <c r="E43" s="13"/>
      <c r="F43" s="14"/>
      <c r="G43" s="12"/>
      <c r="H43" s="32"/>
      <c r="I43" s="20">
        <f t="shared" si="0"/>
        <v>0</v>
      </c>
      <c r="J43" s="28">
        <f t="shared" si="1"/>
        <v>0</v>
      </c>
      <c r="K43" s="3">
        <f t="shared" si="2"/>
        <v>0</v>
      </c>
    </row>
    <row r="44" spans="1:11" s="10" customFormat="1" x14ac:dyDescent="0.25">
      <c r="A44" s="11" t="s">
        <v>48</v>
      </c>
      <c r="B44" s="24" t="s">
        <v>317</v>
      </c>
      <c r="C44" s="13">
        <v>3</v>
      </c>
      <c r="D44" s="14">
        <v>8</v>
      </c>
      <c r="E44" s="13">
        <v>8</v>
      </c>
      <c r="F44" s="14">
        <v>8</v>
      </c>
      <c r="G44" s="12">
        <v>1</v>
      </c>
      <c r="H44" s="32">
        <v>8</v>
      </c>
      <c r="I44" s="20">
        <f t="shared" si="0"/>
        <v>4.5788569702133266</v>
      </c>
      <c r="J44" s="28">
        <f t="shared" si="1"/>
        <v>6.3496042078727974</v>
      </c>
      <c r="K44" s="3">
        <f t="shared" si="2"/>
        <v>3.9999999999999991</v>
      </c>
    </row>
    <row r="45" spans="1:11" s="10" customFormat="1" x14ac:dyDescent="0.25">
      <c r="A45" s="11" t="s">
        <v>49</v>
      </c>
      <c r="B45" s="24"/>
      <c r="C45" s="13"/>
      <c r="D45" s="14"/>
      <c r="E45" s="13"/>
      <c r="F45" s="14"/>
      <c r="G45" s="12"/>
      <c r="H45" s="32"/>
      <c r="I45" s="20">
        <f t="shared" si="0"/>
        <v>0</v>
      </c>
      <c r="J45" s="28">
        <f t="shared" si="1"/>
        <v>0</v>
      </c>
      <c r="K45" s="3">
        <f t="shared" si="2"/>
        <v>0</v>
      </c>
    </row>
    <row r="46" spans="1:11" s="10" customFormat="1" x14ac:dyDescent="0.25">
      <c r="A46" s="11" t="s">
        <v>50</v>
      </c>
      <c r="B46" s="24"/>
      <c r="C46" s="13"/>
      <c r="D46" s="14"/>
      <c r="E46" s="13"/>
      <c r="F46" s="14"/>
      <c r="G46" s="12"/>
      <c r="H46" s="32"/>
      <c r="I46" s="20">
        <f t="shared" si="0"/>
        <v>0</v>
      </c>
      <c r="J46" s="28">
        <f t="shared" si="1"/>
        <v>0</v>
      </c>
      <c r="K46" s="3">
        <f t="shared" si="2"/>
        <v>0</v>
      </c>
    </row>
    <row r="47" spans="1:11" s="10" customFormat="1" ht="30" x14ac:dyDescent="0.25">
      <c r="A47" s="11" t="s">
        <v>51</v>
      </c>
      <c r="B47" s="24" t="s">
        <v>319</v>
      </c>
      <c r="C47" s="13">
        <v>7</v>
      </c>
      <c r="D47" s="14">
        <v>7</v>
      </c>
      <c r="E47" s="13">
        <v>7</v>
      </c>
      <c r="F47" s="14">
        <v>7</v>
      </c>
      <c r="G47" s="12">
        <v>0</v>
      </c>
      <c r="H47" s="32">
        <v>7</v>
      </c>
      <c r="I47" s="20">
        <f t="shared" si="0"/>
        <v>5.8087857335637025</v>
      </c>
      <c r="J47" s="28">
        <f t="shared" si="1"/>
        <v>5.8087857335637025</v>
      </c>
      <c r="K47" s="3">
        <f t="shared" si="2"/>
        <v>0</v>
      </c>
    </row>
    <row r="48" spans="1:11" s="10" customFormat="1" x14ac:dyDescent="0.25">
      <c r="A48" s="11" t="s">
        <v>52</v>
      </c>
      <c r="B48" s="24" t="s">
        <v>318</v>
      </c>
      <c r="C48" s="13">
        <v>7</v>
      </c>
      <c r="D48" s="14">
        <v>7</v>
      </c>
      <c r="E48" s="13">
        <v>7</v>
      </c>
      <c r="F48" s="14">
        <v>7</v>
      </c>
      <c r="G48" s="12">
        <v>0</v>
      </c>
      <c r="H48" s="32">
        <v>7</v>
      </c>
      <c r="I48" s="20">
        <f t="shared" si="0"/>
        <v>5.8087857335637025</v>
      </c>
      <c r="J48" s="28">
        <f t="shared" si="1"/>
        <v>5.8087857335637025</v>
      </c>
      <c r="K48" s="3">
        <f t="shared" si="2"/>
        <v>0</v>
      </c>
    </row>
    <row r="49" spans="1:11" s="10" customFormat="1" x14ac:dyDescent="0.25">
      <c r="A49" s="11" t="s">
        <v>53</v>
      </c>
      <c r="B49" s="24" t="s">
        <v>320</v>
      </c>
      <c r="C49" s="13">
        <v>3</v>
      </c>
      <c r="D49" s="14">
        <v>6</v>
      </c>
      <c r="E49" s="13">
        <v>2</v>
      </c>
      <c r="F49" s="14">
        <v>6</v>
      </c>
      <c r="G49" s="12">
        <v>9</v>
      </c>
      <c r="H49" s="32">
        <v>6</v>
      </c>
      <c r="I49" s="20">
        <f t="shared" si="0"/>
        <v>4.1601676461038073</v>
      </c>
      <c r="J49" s="28">
        <f t="shared" si="1"/>
        <v>3.6342411856642789</v>
      </c>
      <c r="K49" s="3">
        <f t="shared" si="2"/>
        <v>7.5595262993692396</v>
      </c>
    </row>
    <row r="50" spans="1:11" s="10" customFormat="1" x14ac:dyDescent="0.25">
      <c r="A50" s="11" t="s">
        <v>54</v>
      </c>
      <c r="B50" s="24" t="s">
        <v>321</v>
      </c>
      <c r="C50" s="13">
        <v>3</v>
      </c>
      <c r="D50" s="14">
        <v>5</v>
      </c>
      <c r="E50" s="13">
        <v>2</v>
      </c>
      <c r="F50" s="14">
        <v>5</v>
      </c>
      <c r="G50" s="12">
        <v>9</v>
      </c>
      <c r="H50" s="32">
        <v>5</v>
      </c>
      <c r="I50" s="20">
        <f t="shared" si="0"/>
        <v>3.9148676411688634</v>
      </c>
      <c r="J50" s="28">
        <f t="shared" si="1"/>
        <v>3.4199518933533941</v>
      </c>
      <c r="K50" s="3">
        <f t="shared" si="2"/>
        <v>7.1137866089801252</v>
      </c>
    </row>
    <row r="51" spans="1:11" s="10" customFormat="1" ht="30" x14ac:dyDescent="0.25">
      <c r="A51" s="11" t="s">
        <v>55</v>
      </c>
      <c r="B51" s="24" t="s">
        <v>322</v>
      </c>
      <c r="C51" s="13">
        <v>7</v>
      </c>
      <c r="D51" s="14">
        <v>7</v>
      </c>
      <c r="E51" s="13">
        <v>7</v>
      </c>
      <c r="F51" s="14">
        <v>7</v>
      </c>
      <c r="G51" s="12">
        <v>0</v>
      </c>
      <c r="H51" s="32">
        <v>7</v>
      </c>
      <c r="I51" s="20">
        <f t="shared" si="0"/>
        <v>5.8087857335637025</v>
      </c>
      <c r="J51" s="28">
        <f t="shared" si="1"/>
        <v>5.8087857335637025</v>
      </c>
      <c r="K51" s="3">
        <f t="shared" si="2"/>
        <v>0</v>
      </c>
    </row>
    <row r="52" spans="1:11" s="10" customFormat="1" x14ac:dyDescent="0.25">
      <c r="A52" s="11" t="s">
        <v>56</v>
      </c>
      <c r="B52" s="24" t="s">
        <v>323</v>
      </c>
      <c r="C52" s="13">
        <v>1</v>
      </c>
      <c r="D52" s="14">
        <v>7</v>
      </c>
      <c r="E52" s="13">
        <v>0</v>
      </c>
      <c r="F52" s="14">
        <v>7</v>
      </c>
      <c r="G52" s="12">
        <v>9</v>
      </c>
      <c r="H52" s="32">
        <v>7</v>
      </c>
      <c r="I52" s="20">
        <f t="shared" si="0"/>
        <v>3.0365889718756618</v>
      </c>
      <c r="J52" s="28">
        <f t="shared" si="1"/>
        <v>0</v>
      </c>
      <c r="K52" s="3">
        <f t="shared" si="2"/>
        <v>7.9581144157927817</v>
      </c>
    </row>
    <row r="53" spans="1:11" s="10" customFormat="1" x14ac:dyDescent="0.25">
      <c r="A53" s="11" t="s">
        <v>57</v>
      </c>
      <c r="B53" s="24"/>
      <c r="C53" s="13"/>
      <c r="D53" s="14"/>
      <c r="E53" s="13"/>
      <c r="F53" s="14"/>
      <c r="G53" s="12"/>
      <c r="H53" s="32"/>
      <c r="I53" s="20">
        <f t="shared" si="0"/>
        <v>0</v>
      </c>
      <c r="J53" s="28">
        <f t="shared" si="1"/>
        <v>0</v>
      </c>
      <c r="K53" s="3">
        <f t="shared" si="2"/>
        <v>0</v>
      </c>
    </row>
    <row r="54" spans="1:11" s="10" customFormat="1" x14ac:dyDescent="0.25">
      <c r="A54" s="11" t="s">
        <v>58</v>
      </c>
      <c r="B54" s="24"/>
      <c r="C54" s="13"/>
      <c r="D54" s="14"/>
      <c r="E54" s="13"/>
      <c r="F54" s="14"/>
      <c r="G54" s="12"/>
      <c r="H54" s="32"/>
      <c r="I54" s="20">
        <f t="shared" si="0"/>
        <v>0</v>
      </c>
      <c r="J54" s="28">
        <f t="shared" si="1"/>
        <v>0</v>
      </c>
      <c r="K54" s="3">
        <f t="shared" si="2"/>
        <v>0</v>
      </c>
    </row>
    <row r="55" spans="1:11" s="10" customFormat="1" ht="30" x14ac:dyDescent="0.25">
      <c r="A55" s="11" t="s">
        <v>59</v>
      </c>
      <c r="B55" s="24" t="s">
        <v>324</v>
      </c>
      <c r="C55" s="13">
        <v>7</v>
      </c>
      <c r="D55" s="14">
        <v>6</v>
      </c>
      <c r="E55" s="13">
        <v>4</v>
      </c>
      <c r="F55" s="14">
        <v>6</v>
      </c>
      <c r="G55" s="12">
        <v>0</v>
      </c>
      <c r="H55" s="32">
        <v>6</v>
      </c>
      <c r="I55" s="20">
        <f t="shared" si="0"/>
        <v>5.5178483527622406</v>
      </c>
      <c r="J55" s="28">
        <f t="shared" si="1"/>
        <v>4.5788569702133266</v>
      </c>
      <c r="K55" s="3">
        <f t="shared" si="2"/>
        <v>0</v>
      </c>
    </row>
    <row r="56" spans="1:11" s="10" customFormat="1" x14ac:dyDescent="0.25">
      <c r="A56" s="11" t="s">
        <v>60</v>
      </c>
      <c r="B56" s="24"/>
      <c r="C56" s="13"/>
      <c r="D56" s="14"/>
      <c r="E56" s="13"/>
      <c r="F56" s="14"/>
      <c r="G56" s="12"/>
      <c r="H56" s="32"/>
      <c r="I56" s="20">
        <f t="shared" si="0"/>
        <v>0</v>
      </c>
      <c r="J56" s="28">
        <f t="shared" si="1"/>
        <v>0</v>
      </c>
      <c r="K56" s="3">
        <f t="shared" si="2"/>
        <v>0</v>
      </c>
    </row>
    <row r="57" spans="1:11" s="10" customFormat="1" x14ac:dyDescent="0.25">
      <c r="A57" s="11" t="s">
        <v>61</v>
      </c>
      <c r="B57" s="24"/>
      <c r="C57" s="13"/>
      <c r="D57" s="14"/>
      <c r="E57" s="13"/>
      <c r="F57" s="14"/>
      <c r="G57" s="12"/>
      <c r="H57" s="32"/>
      <c r="I57" s="20">
        <f t="shared" si="0"/>
        <v>0</v>
      </c>
      <c r="J57" s="28">
        <f t="shared" si="1"/>
        <v>0</v>
      </c>
      <c r="K57" s="3">
        <f t="shared" si="2"/>
        <v>0</v>
      </c>
    </row>
    <row r="58" spans="1:11" s="10" customFormat="1" ht="30" x14ac:dyDescent="0.25">
      <c r="A58" s="11" t="s">
        <v>62</v>
      </c>
      <c r="B58" s="24" t="s">
        <v>325</v>
      </c>
      <c r="C58" s="13">
        <v>6</v>
      </c>
      <c r="D58" s="14">
        <v>4</v>
      </c>
      <c r="E58" s="13">
        <v>5</v>
      </c>
      <c r="F58" s="14">
        <v>4</v>
      </c>
      <c r="G58" s="12">
        <v>0</v>
      </c>
      <c r="H58" s="32">
        <v>4</v>
      </c>
      <c r="I58" s="20">
        <f t="shared" si="0"/>
        <v>4.5788569702133266</v>
      </c>
      <c r="J58" s="28">
        <f t="shared" si="1"/>
        <v>4.3088693800637659</v>
      </c>
      <c r="K58" s="3">
        <f t="shared" si="2"/>
        <v>0</v>
      </c>
    </row>
    <row r="59" spans="1:11" s="10" customFormat="1" x14ac:dyDescent="0.25">
      <c r="A59" s="11" t="s">
        <v>63</v>
      </c>
      <c r="B59" s="24"/>
      <c r="C59" s="13"/>
      <c r="D59" s="14"/>
      <c r="E59" s="13"/>
      <c r="F59" s="14"/>
      <c r="G59" s="12"/>
      <c r="H59" s="32"/>
      <c r="I59" s="20">
        <f t="shared" si="0"/>
        <v>0</v>
      </c>
      <c r="J59" s="28">
        <f t="shared" si="1"/>
        <v>0</v>
      </c>
      <c r="K59" s="3">
        <f t="shared" si="2"/>
        <v>0</v>
      </c>
    </row>
    <row r="60" spans="1:11" s="10" customFormat="1" ht="30" x14ac:dyDescent="0.25">
      <c r="A60" s="11" t="s">
        <v>64</v>
      </c>
      <c r="B60" s="24" t="s">
        <v>326</v>
      </c>
      <c r="C60" s="13">
        <v>7</v>
      </c>
      <c r="D60" s="14">
        <v>6</v>
      </c>
      <c r="E60" s="13">
        <v>6</v>
      </c>
      <c r="F60" s="14">
        <v>6</v>
      </c>
      <c r="G60" s="12">
        <v>0</v>
      </c>
      <c r="H60" s="32">
        <v>4</v>
      </c>
      <c r="I60" s="20">
        <f t="shared" si="0"/>
        <v>5.5178483527622406</v>
      </c>
      <c r="J60" s="28">
        <f t="shared" si="1"/>
        <v>5.2414827884177937</v>
      </c>
      <c r="K60" s="3">
        <f t="shared" si="2"/>
        <v>0</v>
      </c>
    </row>
    <row r="61" spans="1:11" s="10" customFormat="1" ht="30" x14ac:dyDescent="0.25">
      <c r="A61" s="11" t="s">
        <v>65</v>
      </c>
      <c r="B61" s="24" t="s">
        <v>369</v>
      </c>
      <c r="C61" s="13">
        <v>5</v>
      </c>
      <c r="D61" s="14">
        <v>6</v>
      </c>
      <c r="E61" s="13">
        <v>7</v>
      </c>
      <c r="F61" s="14">
        <v>6</v>
      </c>
      <c r="G61" s="12">
        <v>2</v>
      </c>
      <c r="H61" s="32">
        <v>6</v>
      </c>
      <c r="I61" s="20">
        <f t="shared" si="0"/>
        <v>4.9324241486609397</v>
      </c>
      <c r="J61" s="28">
        <f t="shared" si="1"/>
        <v>5.5178483527622406</v>
      </c>
      <c r="K61" s="3">
        <f t="shared" si="2"/>
        <v>4.5788569702133266</v>
      </c>
    </row>
    <row r="62" spans="1:11" s="10" customFormat="1" x14ac:dyDescent="0.25">
      <c r="A62" s="11" t="s">
        <v>66</v>
      </c>
      <c r="B62" s="24" t="s">
        <v>370</v>
      </c>
      <c r="C62" s="13">
        <v>8</v>
      </c>
      <c r="D62" s="14">
        <v>6</v>
      </c>
      <c r="E62" s="13">
        <v>6</v>
      </c>
      <c r="F62" s="14">
        <v>6</v>
      </c>
      <c r="G62" s="12">
        <v>3</v>
      </c>
      <c r="H62" s="32">
        <v>6</v>
      </c>
      <c r="I62" s="20">
        <f t="shared" si="0"/>
        <v>5.7689982812296323</v>
      </c>
      <c r="J62" s="28">
        <f t="shared" si="1"/>
        <v>5.2414827884177937</v>
      </c>
      <c r="K62" s="3">
        <f t="shared" si="2"/>
        <v>5.2414827884177937</v>
      </c>
    </row>
    <row r="63" spans="1:11" s="10" customFormat="1" x14ac:dyDescent="0.25">
      <c r="A63" s="11" t="s">
        <v>67</v>
      </c>
      <c r="B63" s="24" t="s">
        <v>371</v>
      </c>
      <c r="C63" s="13">
        <v>7</v>
      </c>
      <c r="D63" s="14">
        <v>6</v>
      </c>
      <c r="E63" s="13">
        <v>7</v>
      </c>
      <c r="F63" s="14">
        <v>6</v>
      </c>
      <c r="G63" s="12">
        <v>3</v>
      </c>
      <c r="H63" s="32">
        <v>6</v>
      </c>
      <c r="I63" s="20">
        <f t="shared" si="0"/>
        <v>5.5178483527622406</v>
      </c>
      <c r="J63" s="28">
        <f t="shared" si="1"/>
        <v>5.5178483527622406</v>
      </c>
      <c r="K63" s="3">
        <f t="shared" si="2"/>
        <v>5.2414827884177937</v>
      </c>
    </row>
    <row r="64" spans="1:11" s="10" customFormat="1" ht="30" x14ac:dyDescent="0.25">
      <c r="A64" s="11" t="s">
        <v>68</v>
      </c>
      <c r="B64" s="24" t="s">
        <v>372</v>
      </c>
      <c r="C64" s="13">
        <v>3</v>
      </c>
      <c r="D64" s="14">
        <v>4</v>
      </c>
      <c r="E64" s="13">
        <v>8</v>
      </c>
      <c r="F64" s="14">
        <v>4</v>
      </c>
      <c r="G64" s="12">
        <v>2</v>
      </c>
      <c r="H64" s="32">
        <v>4</v>
      </c>
      <c r="I64" s="20">
        <f t="shared" si="0"/>
        <v>3.6342411856642789</v>
      </c>
      <c r="J64" s="28">
        <f t="shared" si="1"/>
        <v>5.0396841995794919</v>
      </c>
      <c r="K64" s="3">
        <f t="shared" si="2"/>
        <v>3.9999999999999991</v>
      </c>
    </row>
    <row r="65" spans="1:11" s="10" customFormat="1" ht="30" x14ac:dyDescent="0.25">
      <c r="A65" s="11" t="s">
        <v>69</v>
      </c>
      <c r="B65" s="24" t="s">
        <v>373</v>
      </c>
      <c r="C65" s="13">
        <v>3</v>
      </c>
      <c r="D65" s="14">
        <v>6</v>
      </c>
      <c r="E65" s="13">
        <v>6</v>
      </c>
      <c r="F65" s="14">
        <v>6</v>
      </c>
      <c r="G65" s="12">
        <v>2</v>
      </c>
      <c r="H65" s="32">
        <v>6</v>
      </c>
      <c r="I65" s="20">
        <f t="shared" si="0"/>
        <v>4.1601676461038073</v>
      </c>
      <c r="J65" s="28">
        <f t="shared" si="1"/>
        <v>5.2414827884177937</v>
      </c>
      <c r="K65" s="3">
        <f t="shared" si="2"/>
        <v>4.5788569702133266</v>
      </c>
    </row>
    <row r="66" spans="1:11" s="10" customFormat="1" ht="30" x14ac:dyDescent="0.25">
      <c r="A66" s="11" t="s">
        <v>70</v>
      </c>
      <c r="B66" s="24" t="s">
        <v>374</v>
      </c>
      <c r="C66" s="13">
        <v>7</v>
      </c>
      <c r="D66" s="14">
        <v>6</v>
      </c>
      <c r="E66" s="13">
        <v>7</v>
      </c>
      <c r="F66" s="14">
        <v>6</v>
      </c>
      <c r="G66" s="12">
        <v>2</v>
      </c>
      <c r="H66" s="32">
        <v>6</v>
      </c>
      <c r="I66" s="20">
        <f t="shared" si="0"/>
        <v>5.5178483527622406</v>
      </c>
      <c r="J66" s="28">
        <f t="shared" si="1"/>
        <v>5.5178483527622406</v>
      </c>
      <c r="K66" s="3">
        <f t="shared" si="2"/>
        <v>4.5788569702133266</v>
      </c>
    </row>
    <row r="67" spans="1:11" s="10" customFormat="1" ht="30" x14ac:dyDescent="0.25">
      <c r="A67" s="11" t="s">
        <v>71</v>
      </c>
      <c r="B67" s="24" t="s">
        <v>375</v>
      </c>
      <c r="C67" s="13">
        <v>8</v>
      </c>
      <c r="D67" s="14">
        <v>4</v>
      </c>
      <c r="E67" s="13">
        <v>3</v>
      </c>
      <c r="F67" s="14">
        <v>4</v>
      </c>
      <c r="G67" s="12">
        <v>1</v>
      </c>
      <c r="H67" s="32">
        <v>4</v>
      </c>
      <c r="I67" s="20">
        <f t="shared" si="0"/>
        <v>5.0396841995794919</v>
      </c>
      <c r="J67" s="28">
        <f t="shared" si="1"/>
        <v>3.6342411856642789</v>
      </c>
      <c r="K67" s="3">
        <f t="shared" si="2"/>
        <v>3.1748021039363987</v>
      </c>
    </row>
    <row r="68" spans="1:11" s="10" customFormat="1" x14ac:dyDescent="0.25">
      <c r="A68" s="11" t="s">
        <v>72</v>
      </c>
      <c r="B68" s="24"/>
      <c r="C68" s="13"/>
      <c r="D68" s="14"/>
      <c r="E68" s="13"/>
      <c r="F68" s="14"/>
      <c r="G68" s="12"/>
      <c r="H68" s="32"/>
      <c r="I68" s="20">
        <f t="shared" si="0"/>
        <v>0</v>
      </c>
      <c r="J68" s="28">
        <f t="shared" si="1"/>
        <v>0</v>
      </c>
      <c r="K68" s="3">
        <f t="shared" si="2"/>
        <v>0</v>
      </c>
    </row>
    <row r="69" spans="1:11" s="10" customFormat="1" x14ac:dyDescent="0.25">
      <c r="A69" s="11" t="s">
        <v>73</v>
      </c>
      <c r="B69" s="24" t="s">
        <v>376</v>
      </c>
      <c r="C69" s="13">
        <v>4</v>
      </c>
      <c r="D69" s="14">
        <v>6</v>
      </c>
      <c r="E69" s="13">
        <v>6</v>
      </c>
      <c r="F69" s="14">
        <v>6</v>
      </c>
      <c r="G69" s="12">
        <v>2</v>
      </c>
      <c r="H69" s="32">
        <v>6</v>
      </c>
      <c r="I69" s="20">
        <f t="shared" ref="I69:I132" si="3">POWER($D$2*C69*D69,1/3)</f>
        <v>4.5788569702133266</v>
      </c>
      <c r="J69" s="28">
        <f t="shared" ref="J69:J132" si="4">POWER($F$2*E69*F69,1/3)</f>
        <v>5.2414827884177937</v>
      </c>
      <c r="K69" s="3">
        <f t="shared" ref="K69:K132" si="5">POWER($H$2*G69*H69,1/3)</f>
        <v>4.5788569702133266</v>
      </c>
    </row>
    <row r="70" spans="1:11" s="10" customFormat="1" ht="30" x14ac:dyDescent="0.25">
      <c r="A70" s="11" t="s">
        <v>74</v>
      </c>
      <c r="B70" s="24" t="s">
        <v>328</v>
      </c>
      <c r="C70" s="13">
        <v>4</v>
      </c>
      <c r="D70" s="14">
        <v>6</v>
      </c>
      <c r="E70" s="13">
        <v>7</v>
      </c>
      <c r="F70" s="14">
        <v>6</v>
      </c>
      <c r="G70" s="12">
        <v>0</v>
      </c>
      <c r="H70" s="32">
        <v>6</v>
      </c>
      <c r="I70" s="20">
        <f t="shared" si="3"/>
        <v>4.5788569702133266</v>
      </c>
      <c r="J70" s="28">
        <f t="shared" si="4"/>
        <v>5.5178483527622406</v>
      </c>
      <c r="K70" s="3">
        <f t="shared" si="5"/>
        <v>0</v>
      </c>
    </row>
    <row r="71" spans="1:11" s="10" customFormat="1" x14ac:dyDescent="0.25">
      <c r="A71" s="11" t="s">
        <v>75</v>
      </c>
      <c r="B71" s="24"/>
      <c r="C71" s="13"/>
      <c r="D71" s="14"/>
      <c r="E71" s="13"/>
      <c r="F71" s="14"/>
      <c r="G71" s="12"/>
      <c r="H71" s="32"/>
      <c r="I71" s="20">
        <f t="shared" si="3"/>
        <v>0</v>
      </c>
      <c r="J71" s="28">
        <f t="shared" si="4"/>
        <v>0</v>
      </c>
      <c r="K71" s="3">
        <f t="shared" si="5"/>
        <v>0</v>
      </c>
    </row>
    <row r="72" spans="1:11" s="10" customFormat="1" x14ac:dyDescent="0.25">
      <c r="A72" s="11" t="s">
        <v>76</v>
      </c>
      <c r="B72" s="24"/>
      <c r="C72" s="13"/>
      <c r="D72" s="14"/>
      <c r="E72" s="13"/>
      <c r="F72" s="14"/>
      <c r="G72" s="12"/>
      <c r="H72" s="32"/>
      <c r="I72" s="20">
        <f>POWER($D$2*C72*D72,1/3)</f>
        <v>0</v>
      </c>
      <c r="J72" s="28">
        <f>POWER($F$2*E72*F72,1/3)</f>
        <v>0</v>
      </c>
      <c r="K72" s="3">
        <f>POWER($H$2*G72*H72,1/3)</f>
        <v>0</v>
      </c>
    </row>
    <row r="73" spans="1:11" s="10" customFormat="1" ht="30" x14ac:dyDescent="0.25">
      <c r="A73" s="11" t="s">
        <v>77</v>
      </c>
      <c r="B73" s="24" t="s">
        <v>327</v>
      </c>
      <c r="C73" s="13">
        <v>4</v>
      </c>
      <c r="D73" s="14">
        <v>6</v>
      </c>
      <c r="E73" s="13">
        <v>7</v>
      </c>
      <c r="F73" s="14">
        <v>6</v>
      </c>
      <c r="G73" s="12">
        <v>0</v>
      </c>
      <c r="H73" s="32">
        <v>6</v>
      </c>
      <c r="I73" s="20">
        <f>POWER($D$2*C73*D73,1/3)</f>
        <v>4.5788569702133266</v>
      </c>
      <c r="J73" s="28">
        <f>POWER($F$2*E73*F73,1/3)</f>
        <v>5.5178483527622406</v>
      </c>
      <c r="K73" s="3">
        <f>POWER($H$2*G73*H73,1/3)</f>
        <v>0</v>
      </c>
    </row>
    <row r="74" spans="1:11" s="10" customFormat="1" ht="30" x14ac:dyDescent="0.25">
      <c r="A74" s="11" t="s">
        <v>78</v>
      </c>
      <c r="B74" s="24" t="s">
        <v>329</v>
      </c>
      <c r="C74" s="13">
        <v>6</v>
      </c>
      <c r="D74" s="14">
        <v>3</v>
      </c>
      <c r="E74" s="13">
        <v>6</v>
      </c>
      <c r="F74" s="14">
        <v>3</v>
      </c>
      <c r="G74" s="12">
        <v>6</v>
      </c>
      <c r="H74" s="32">
        <v>3</v>
      </c>
      <c r="I74" s="20">
        <f t="shared" si="3"/>
        <v>4.1601676461038073</v>
      </c>
      <c r="J74" s="28">
        <f t="shared" si="4"/>
        <v>4.1601676461038073</v>
      </c>
      <c r="K74" s="3">
        <f t="shared" si="5"/>
        <v>5.2414827884177937</v>
      </c>
    </row>
    <row r="75" spans="1:11" s="10" customFormat="1" ht="45" x14ac:dyDescent="0.25">
      <c r="A75" s="11" t="s">
        <v>79</v>
      </c>
      <c r="B75" s="24" t="s">
        <v>330</v>
      </c>
      <c r="C75" s="13">
        <v>3</v>
      </c>
      <c r="D75" s="14">
        <v>6</v>
      </c>
      <c r="E75" s="13">
        <v>7</v>
      </c>
      <c r="F75" s="14">
        <v>6</v>
      </c>
      <c r="G75" s="12">
        <v>1</v>
      </c>
      <c r="H75" s="32">
        <v>6</v>
      </c>
      <c r="I75" s="20">
        <f t="shared" si="3"/>
        <v>4.1601676461038073</v>
      </c>
      <c r="J75" s="28">
        <f t="shared" si="4"/>
        <v>5.5178483527622406</v>
      </c>
      <c r="K75" s="3">
        <f t="shared" si="5"/>
        <v>3.6342411856642789</v>
      </c>
    </row>
    <row r="76" spans="1:11" s="10" customFormat="1" x14ac:dyDescent="0.25">
      <c r="A76" s="11" t="s">
        <v>80</v>
      </c>
      <c r="B76" s="24"/>
      <c r="C76" s="13"/>
      <c r="D76" s="14"/>
      <c r="E76" s="13"/>
      <c r="F76" s="14"/>
      <c r="G76" s="12"/>
      <c r="H76" s="32"/>
      <c r="I76" s="20">
        <f t="shared" si="3"/>
        <v>0</v>
      </c>
      <c r="J76" s="28">
        <f t="shared" si="4"/>
        <v>0</v>
      </c>
      <c r="K76" s="3">
        <f t="shared" si="5"/>
        <v>0</v>
      </c>
    </row>
    <row r="77" spans="1:11" s="10" customFormat="1" x14ac:dyDescent="0.25">
      <c r="A77" s="11" t="s">
        <v>81</v>
      </c>
      <c r="B77" s="24"/>
      <c r="C77" s="13"/>
      <c r="D77" s="14"/>
      <c r="E77" s="13"/>
      <c r="F77" s="14"/>
      <c r="G77" s="12"/>
      <c r="H77" s="32"/>
      <c r="I77" s="20">
        <f t="shared" si="3"/>
        <v>0</v>
      </c>
      <c r="J77" s="28">
        <f t="shared" si="4"/>
        <v>0</v>
      </c>
      <c r="K77" s="3">
        <f t="shared" si="5"/>
        <v>0</v>
      </c>
    </row>
    <row r="78" spans="1:11" s="10" customFormat="1" x14ac:dyDescent="0.25">
      <c r="A78" s="11" t="s">
        <v>82</v>
      </c>
      <c r="B78" s="24"/>
      <c r="C78" s="13"/>
      <c r="D78" s="14"/>
      <c r="E78" s="13"/>
      <c r="F78" s="14"/>
      <c r="G78" s="12"/>
      <c r="H78" s="32"/>
      <c r="I78" s="20">
        <f t="shared" si="3"/>
        <v>0</v>
      </c>
      <c r="J78" s="28">
        <f t="shared" si="4"/>
        <v>0</v>
      </c>
      <c r="K78" s="3">
        <f t="shared" si="5"/>
        <v>0</v>
      </c>
    </row>
    <row r="79" spans="1:11" s="10" customFormat="1" x14ac:dyDescent="0.25">
      <c r="A79" s="11" t="s">
        <v>83</v>
      </c>
      <c r="B79" s="24" t="s">
        <v>377</v>
      </c>
      <c r="C79" s="13">
        <v>3</v>
      </c>
      <c r="D79" s="14">
        <v>6</v>
      </c>
      <c r="E79" s="13">
        <v>3</v>
      </c>
      <c r="F79" s="14">
        <v>6</v>
      </c>
      <c r="G79" s="12">
        <v>8</v>
      </c>
      <c r="H79" s="32">
        <v>6</v>
      </c>
      <c r="I79" s="20">
        <f t="shared" si="3"/>
        <v>4.1601676461038073</v>
      </c>
      <c r="J79" s="28">
        <f t="shared" si="4"/>
        <v>4.1601676461038073</v>
      </c>
      <c r="K79" s="3">
        <f t="shared" si="5"/>
        <v>7.2684823713285587</v>
      </c>
    </row>
    <row r="80" spans="1:11" s="10" customFormat="1" x14ac:dyDescent="0.25">
      <c r="A80" s="11" t="s">
        <v>84</v>
      </c>
      <c r="B80" s="24"/>
      <c r="C80" s="13"/>
      <c r="D80" s="14"/>
      <c r="E80" s="13"/>
      <c r="F80" s="14"/>
      <c r="G80" s="12"/>
      <c r="H80" s="32"/>
      <c r="I80" s="20">
        <f t="shared" si="3"/>
        <v>0</v>
      </c>
      <c r="J80" s="28">
        <f t="shared" si="4"/>
        <v>0</v>
      </c>
      <c r="K80" s="3">
        <f t="shared" si="5"/>
        <v>0</v>
      </c>
    </row>
    <row r="81" spans="1:11" s="10" customFormat="1" x14ac:dyDescent="0.25">
      <c r="A81" s="11" t="s">
        <v>85</v>
      </c>
      <c r="B81" s="24" t="s">
        <v>378</v>
      </c>
      <c r="C81" s="13">
        <v>3</v>
      </c>
      <c r="D81" s="14">
        <v>5</v>
      </c>
      <c r="E81" s="13">
        <v>5</v>
      </c>
      <c r="F81" s="14">
        <v>6</v>
      </c>
      <c r="G81" s="12">
        <v>7</v>
      </c>
      <c r="H81" s="32">
        <v>6</v>
      </c>
      <c r="I81" s="20">
        <f t="shared" si="3"/>
        <v>3.9148676411688634</v>
      </c>
      <c r="J81" s="28">
        <f t="shared" si="4"/>
        <v>4.9324241486609397</v>
      </c>
      <c r="K81" s="3">
        <f t="shared" si="5"/>
        <v>6.9520532897728984</v>
      </c>
    </row>
    <row r="82" spans="1:11" s="10" customFormat="1" x14ac:dyDescent="0.25">
      <c r="A82" s="11" t="s">
        <v>86</v>
      </c>
      <c r="B82" s="24" t="s">
        <v>379</v>
      </c>
      <c r="C82" s="13">
        <v>7</v>
      </c>
      <c r="D82" s="14">
        <v>5</v>
      </c>
      <c r="E82" s="13">
        <v>2</v>
      </c>
      <c r="F82" s="14">
        <v>5</v>
      </c>
      <c r="G82" s="12">
        <v>7</v>
      </c>
      <c r="H82" s="32">
        <v>5</v>
      </c>
      <c r="I82" s="20">
        <f t="shared" si="3"/>
        <v>5.1924941018511026</v>
      </c>
      <c r="J82" s="28">
        <f t="shared" si="4"/>
        <v>3.4199518933533941</v>
      </c>
      <c r="K82" s="3">
        <f t="shared" si="5"/>
        <v>6.5421326203771786</v>
      </c>
    </row>
    <row r="83" spans="1:11" s="10" customFormat="1" x14ac:dyDescent="0.25">
      <c r="A83" s="11" t="s">
        <v>87</v>
      </c>
      <c r="B83" s="24" t="s">
        <v>380</v>
      </c>
      <c r="C83" s="13">
        <v>5</v>
      </c>
      <c r="D83" s="14">
        <v>6</v>
      </c>
      <c r="E83" s="13">
        <v>0</v>
      </c>
      <c r="F83" s="14">
        <v>6</v>
      </c>
      <c r="G83" s="12">
        <v>7</v>
      </c>
      <c r="H83" s="32">
        <v>6</v>
      </c>
      <c r="I83" s="20">
        <f t="shared" si="3"/>
        <v>4.9324241486609397</v>
      </c>
      <c r="J83" s="28">
        <f t="shared" si="4"/>
        <v>0</v>
      </c>
      <c r="K83" s="3">
        <f t="shared" si="5"/>
        <v>6.9520532897728984</v>
      </c>
    </row>
    <row r="84" spans="1:11" s="10" customFormat="1" x14ac:dyDescent="0.25">
      <c r="A84" s="11" t="s">
        <v>88</v>
      </c>
      <c r="B84" s="24"/>
      <c r="C84" s="13"/>
      <c r="D84" s="14"/>
      <c r="E84" s="13"/>
      <c r="F84" s="14"/>
      <c r="G84" s="12"/>
      <c r="H84" s="32"/>
      <c r="I84" s="20">
        <f t="shared" si="3"/>
        <v>0</v>
      </c>
      <c r="J84" s="28">
        <f t="shared" si="4"/>
        <v>0</v>
      </c>
      <c r="K84" s="3">
        <f t="shared" si="5"/>
        <v>0</v>
      </c>
    </row>
    <row r="85" spans="1:11" s="10" customFormat="1" ht="30" x14ac:dyDescent="0.25">
      <c r="A85" s="11" t="s">
        <v>89</v>
      </c>
      <c r="B85" s="24" t="s">
        <v>381</v>
      </c>
      <c r="C85" s="13">
        <v>3</v>
      </c>
      <c r="D85" s="14">
        <v>7</v>
      </c>
      <c r="E85" s="13">
        <v>2</v>
      </c>
      <c r="F85" s="14">
        <v>7</v>
      </c>
      <c r="G85" s="12">
        <v>8</v>
      </c>
      <c r="H85" s="32">
        <v>7</v>
      </c>
      <c r="I85" s="20">
        <f t="shared" si="3"/>
        <v>4.379519139887889</v>
      </c>
      <c r="J85" s="28">
        <f t="shared" si="4"/>
        <v>3.8258623655447783</v>
      </c>
      <c r="K85" s="3">
        <f t="shared" si="5"/>
        <v>7.651724731089554</v>
      </c>
    </row>
    <row r="86" spans="1:11" s="10" customFormat="1" ht="30" x14ac:dyDescent="0.25">
      <c r="A86" s="11" t="s">
        <v>90</v>
      </c>
      <c r="B86" s="24" t="s">
        <v>331</v>
      </c>
      <c r="C86" s="13">
        <v>0</v>
      </c>
      <c r="D86" s="14">
        <v>6</v>
      </c>
      <c r="E86" s="13">
        <v>10</v>
      </c>
      <c r="F86" s="14">
        <v>6</v>
      </c>
      <c r="G86" s="12">
        <v>0</v>
      </c>
      <c r="H86" s="32">
        <v>6</v>
      </c>
      <c r="I86" s="20">
        <f t="shared" si="3"/>
        <v>0</v>
      </c>
      <c r="J86" s="28">
        <f t="shared" si="4"/>
        <v>6.2144650119077163</v>
      </c>
      <c r="K86" s="3">
        <f t="shared" si="5"/>
        <v>0</v>
      </c>
    </row>
    <row r="87" spans="1:11" s="10" customFormat="1" x14ac:dyDescent="0.25">
      <c r="A87" s="11" t="s">
        <v>91</v>
      </c>
      <c r="B87" s="24"/>
      <c r="C87" s="13"/>
      <c r="D87" s="14"/>
      <c r="E87" s="13"/>
      <c r="F87" s="14"/>
      <c r="G87" s="12"/>
      <c r="H87" s="32"/>
      <c r="I87" s="20">
        <f t="shared" si="3"/>
        <v>0</v>
      </c>
      <c r="J87" s="28">
        <f t="shared" si="4"/>
        <v>0</v>
      </c>
      <c r="K87" s="3">
        <f t="shared" si="5"/>
        <v>0</v>
      </c>
    </row>
    <row r="88" spans="1:11" s="10" customFormat="1" x14ac:dyDescent="0.25">
      <c r="A88" s="11" t="s">
        <v>92</v>
      </c>
      <c r="B88" s="24"/>
      <c r="C88" s="13"/>
      <c r="D88" s="14"/>
      <c r="E88" s="13"/>
      <c r="F88" s="14"/>
      <c r="G88" s="12"/>
      <c r="H88" s="32"/>
      <c r="I88" s="20">
        <f t="shared" si="3"/>
        <v>0</v>
      </c>
      <c r="J88" s="28">
        <f t="shared" si="4"/>
        <v>0</v>
      </c>
      <c r="K88" s="3">
        <f t="shared" si="5"/>
        <v>0</v>
      </c>
    </row>
    <row r="89" spans="1:11" s="10" customFormat="1" x14ac:dyDescent="0.25">
      <c r="A89" s="11" t="s">
        <v>93</v>
      </c>
      <c r="B89" s="24" t="s">
        <v>332</v>
      </c>
      <c r="C89" s="13">
        <v>4</v>
      </c>
      <c r="D89" s="14">
        <v>6</v>
      </c>
      <c r="E89" s="13">
        <v>3</v>
      </c>
      <c r="F89" s="14">
        <v>6</v>
      </c>
      <c r="G89" s="12">
        <v>9</v>
      </c>
      <c r="H89" s="32">
        <v>6</v>
      </c>
      <c r="I89" s="20">
        <f t="shared" si="3"/>
        <v>4.5788569702133266</v>
      </c>
      <c r="J89" s="28">
        <f t="shared" si="4"/>
        <v>4.1601676461038073</v>
      </c>
      <c r="K89" s="3">
        <f t="shared" si="5"/>
        <v>7.5595262993692396</v>
      </c>
    </row>
    <row r="90" spans="1:11" s="10" customFormat="1" x14ac:dyDescent="0.25">
      <c r="A90" s="11" t="s">
        <v>94</v>
      </c>
      <c r="B90" s="24"/>
      <c r="C90" s="13"/>
      <c r="D90" s="14"/>
      <c r="E90" s="13"/>
      <c r="F90" s="14"/>
      <c r="G90" s="12"/>
      <c r="H90" s="32"/>
      <c r="I90" s="20">
        <f t="shared" si="3"/>
        <v>0</v>
      </c>
      <c r="J90" s="28">
        <f t="shared" si="4"/>
        <v>0</v>
      </c>
      <c r="K90" s="3">
        <f t="shared" si="5"/>
        <v>0</v>
      </c>
    </row>
    <row r="91" spans="1:11" s="10" customFormat="1" x14ac:dyDescent="0.25">
      <c r="A91" s="11" t="s">
        <v>95</v>
      </c>
      <c r="B91" s="24"/>
      <c r="C91" s="13"/>
      <c r="D91" s="14"/>
      <c r="E91" s="13"/>
      <c r="F91" s="14"/>
      <c r="G91" s="12"/>
      <c r="H91" s="32"/>
      <c r="I91" s="20">
        <f t="shared" si="3"/>
        <v>0</v>
      </c>
      <c r="J91" s="28">
        <f t="shared" si="4"/>
        <v>0</v>
      </c>
      <c r="K91" s="3">
        <f t="shared" si="5"/>
        <v>0</v>
      </c>
    </row>
    <row r="92" spans="1:11" s="10" customFormat="1" ht="30" x14ac:dyDescent="0.25">
      <c r="A92" s="11" t="s">
        <v>96</v>
      </c>
      <c r="B92" s="24" t="s">
        <v>333</v>
      </c>
      <c r="C92" s="13">
        <v>3</v>
      </c>
      <c r="D92" s="14">
        <v>5</v>
      </c>
      <c r="E92" s="13">
        <v>8</v>
      </c>
      <c r="F92" s="14">
        <v>5</v>
      </c>
      <c r="G92" s="12">
        <v>1</v>
      </c>
      <c r="H92" s="32">
        <v>5</v>
      </c>
      <c r="I92" s="20">
        <f t="shared" si="3"/>
        <v>3.9148676411688634</v>
      </c>
      <c r="J92" s="28">
        <f t="shared" si="4"/>
        <v>5.4288352331898126</v>
      </c>
      <c r="K92" s="3">
        <f t="shared" si="5"/>
        <v>3.4199518933533941</v>
      </c>
    </row>
    <row r="93" spans="1:11" s="10" customFormat="1" ht="30" x14ac:dyDescent="0.25">
      <c r="A93" s="11" t="s">
        <v>97</v>
      </c>
      <c r="B93" s="24" t="s">
        <v>334</v>
      </c>
      <c r="C93" s="13">
        <v>2</v>
      </c>
      <c r="D93" s="14">
        <v>6</v>
      </c>
      <c r="E93" s="13">
        <v>7</v>
      </c>
      <c r="F93" s="14">
        <v>6</v>
      </c>
      <c r="G93" s="12">
        <v>0</v>
      </c>
      <c r="H93" s="32">
        <v>6</v>
      </c>
      <c r="I93" s="20">
        <f t="shared" si="3"/>
        <v>3.6342411856642789</v>
      </c>
      <c r="J93" s="28">
        <f t="shared" si="4"/>
        <v>5.5178483527622406</v>
      </c>
      <c r="K93" s="3">
        <f t="shared" si="5"/>
        <v>0</v>
      </c>
    </row>
    <row r="94" spans="1:11" s="10" customFormat="1" ht="30" x14ac:dyDescent="0.25">
      <c r="A94" s="11" t="s">
        <v>98</v>
      </c>
      <c r="B94" s="24" t="s">
        <v>335</v>
      </c>
      <c r="C94" s="13">
        <v>2</v>
      </c>
      <c r="D94" s="14">
        <v>7</v>
      </c>
      <c r="E94" s="13">
        <v>7</v>
      </c>
      <c r="F94" s="14">
        <v>7</v>
      </c>
      <c r="G94" s="12">
        <v>1</v>
      </c>
      <c r="H94" s="32">
        <v>7</v>
      </c>
      <c r="I94" s="20">
        <f t="shared" si="3"/>
        <v>3.8258623655447783</v>
      </c>
      <c r="J94" s="28">
        <f t="shared" si="4"/>
        <v>5.8087857335637025</v>
      </c>
      <c r="K94" s="3">
        <f t="shared" si="5"/>
        <v>3.8258623655447783</v>
      </c>
    </row>
    <row r="95" spans="1:11" s="10" customFormat="1" ht="45" x14ac:dyDescent="0.25">
      <c r="A95" s="11" t="s">
        <v>99</v>
      </c>
      <c r="B95" s="24" t="s">
        <v>336</v>
      </c>
      <c r="C95" s="13">
        <v>2</v>
      </c>
      <c r="D95" s="14">
        <v>3</v>
      </c>
      <c r="E95" s="13">
        <v>7</v>
      </c>
      <c r="F95" s="14">
        <v>3</v>
      </c>
      <c r="G95" s="12">
        <v>0</v>
      </c>
      <c r="H95" s="32">
        <v>3</v>
      </c>
      <c r="I95" s="20">
        <f t="shared" si="3"/>
        <v>2.8844991406148166</v>
      </c>
      <c r="J95" s="28">
        <f t="shared" si="4"/>
        <v>4.379519139887889</v>
      </c>
      <c r="K95" s="3">
        <f t="shared" si="5"/>
        <v>0</v>
      </c>
    </row>
    <row r="96" spans="1:11" s="10" customFormat="1" ht="30" x14ac:dyDescent="0.25">
      <c r="A96" s="11" t="s">
        <v>100</v>
      </c>
      <c r="B96" s="24" t="s">
        <v>337</v>
      </c>
      <c r="C96" s="13">
        <v>0</v>
      </c>
      <c r="D96" s="14">
        <v>7</v>
      </c>
      <c r="E96" s="13">
        <v>7</v>
      </c>
      <c r="F96" s="14">
        <v>7</v>
      </c>
      <c r="G96" s="12">
        <v>0</v>
      </c>
      <c r="H96" s="32">
        <v>7</v>
      </c>
      <c r="I96" s="20">
        <f t="shared" si="3"/>
        <v>0</v>
      </c>
      <c r="J96" s="28">
        <f t="shared" si="4"/>
        <v>5.8087857335637025</v>
      </c>
      <c r="K96" s="3">
        <f t="shared" si="5"/>
        <v>0</v>
      </c>
    </row>
    <row r="97" spans="1:11" s="10" customFormat="1" ht="30" x14ac:dyDescent="0.25">
      <c r="A97" s="11" t="s">
        <v>101</v>
      </c>
      <c r="B97" s="24" t="s">
        <v>338</v>
      </c>
      <c r="C97" s="13">
        <v>1</v>
      </c>
      <c r="D97" s="14">
        <v>6</v>
      </c>
      <c r="E97" s="13">
        <v>7</v>
      </c>
      <c r="F97" s="14">
        <v>6</v>
      </c>
      <c r="G97" s="12">
        <v>0</v>
      </c>
      <c r="H97" s="32">
        <v>6</v>
      </c>
      <c r="I97" s="20">
        <f t="shared" si="3"/>
        <v>2.8844991406148166</v>
      </c>
      <c r="J97" s="28">
        <f t="shared" si="4"/>
        <v>5.5178483527622406</v>
      </c>
      <c r="K97" s="3">
        <f t="shared" si="5"/>
        <v>0</v>
      </c>
    </row>
    <row r="98" spans="1:11" s="10" customFormat="1" ht="30" x14ac:dyDescent="0.25">
      <c r="A98" s="11" t="s">
        <v>102</v>
      </c>
      <c r="B98" s="24" t="s">
        <v>399</v>
      </c>
      <c r="C98" s="13">
        <v>6</v>
      </c>
      <c r="D98" s="14">
        <v>4</v>
      </c>
      <c r="E98" s="13">
        <v>7</v>
      </c>
      <c r="F98" s="14">
        <v>4</v>
      </c>
      <c r="G98" s="12">
        <v>0</v>
      </c>
      <c r="H98" s="32">
        <v>4</v>
      </c>
      <c r="I98" s="20">
        <f t="shared" si="3"/>
        <v>4.5788569702133266</v>
      </c>
      <c r="J98" s="28">
        <f t="shared" si="4"/>
        <v>4.8202845283504585</v>
      </c>
      <c r="K98" s="3">
        <f t="shared" si="5"/>
        <v>0</v>
      </c>
    </row>
    <row r="99" spans="1:11" s="10" customFormat="1" x14ac:dyDescent="0.25">
      <c r="A99" s="11" t="s">
        <v>103</v>
      </c>
      <c r="B99" s="24" t="s">
        <v>340</v>
      </c>
      <c r="C99" s="13">
        <v>7</v>
      </c>
      <c r="D99" s="14">
        <v>4</v>
      </c>
      <c r="E99" s="13">
        <v>7</v>
      </c>
      <c r="F99" s="14">
        <v>4</v>
      </c>
      <c r="G99" s="12">
        <v>0</v>
      </c>
      <c r="H99" s="32">
        <v>4</v>
      </c>
      <c r="I99" s="20">
        <f t="shared" si="3"/>
        <v>4.8202845283504585</v>
      </c>
      <c r="J99" s="28">
        <f t="shared" si="4"/>
        <v>4.8202845283504585</v>
      </c>
      <c r="K99" s="3">
        <f t="shared" si="5"/>
        <v>0</v>
      </c>
    </row>
    <row r="100" spans="1:11" s="10" customFormat="1" ht="30" x14ac:dyDescent="0.25">
      <c r="A100" s="11" t="s">
        <v>104</v>
      </c>
      <c r="B100" s="24" t="s">
        <v>341</v>
      </c>
      <c r="C100" s="13">
        <v>8</v>
      </c>
      <c r="D100" s="14">
        <v>5</v>
      </c>
      <c r="E100" s="13">
        <v>8</v>
      </c>
      <c r="F100" s="14">
        <v>5</v>
      </c>
      <c r="G100" s="12">
        <v>0</v>
      </c>
      <c r="H100" s="32">
        <v>5</v>
      </c>
      <c r="I100" s="20">
        <f t="shared" si="3"/>
        <v>5.4288352331898126</v>
      </c>
      <c r="J100" s="28">
        <f t="shared" si="4"/>
        <v>5.4288352331898126</v>
      </c>
      <c r="K100" s="3">
        <f t="shared" si="5"/>
        <v>0</v>
      </c>
    </row>
    <row r="101" spans="1:11" s="10" customFormat="1" x14ac:dyDescent="0.25">
      <c r="A101" s="11" t="s">
        <v>105</v>
      </c>
      <c r="B101" s="24" t="s">
        <v>339</v>
      </c>
      <c r="C101" s="13">
        <v>2</v>
      </c>
      <c r="D101" s="14">
        <v>4</v>
      </c>
      <c r="E101" s="13">
        <v>7</v>
      </c>
      <c r="F101" s="14">
        <v>2</v>
      </c>
      <c r="G101" s="12">
        <v>0</v>
      </c>
      <c r="H101" s="32">
        <v>2</v>
      </c>
      <c r="I101" s="20">
        <f t="shared" si="3"/>
        <v>3.1748021039363987</v>
      </c>
      <c r="J101" s="28">
        <f t="shared" si="4"/>
        <v>3.8258623655447783</v>
      </c>
      <c r="K101" s="3">
        <f t="shared" si="5"/>
        <v>0</v>
      </c>
    </row>
    <row r="102" spans="1:11" s="10" customFormat="1" x14ac:dyDescent="0.25">
      <c r="A102" s="11" t="s">
        <v>106</v>
      </c>
      <c r="B102" s="24"/>
      <c r="C102" s="13"/>
      <c r="D102" s="14"/>
      <c r="E102" s="13"/>
      <c r="F102" s="14"/>
      <c r="G102" s="12"/>
      <c r="H102" s="32"/>
      <c r="I102" s="20">
        <f t="shared" si="3"/>
        <v>0</v>
      </c>
      <c r="J102" s="28">
        <f t="shared" si="4"/>
        <v>0</v>
      </c>
      <c r="K102" s="3">
        <f t="shared" si="5"/>
        <v>0</v>
      </c>
    </row>
    <row r="103" spans="1:11" s="10" customFormat="1" ht="30" x14ac:dyDescent="0.25">
      <c r="A103" s="11" t="s">
        <v>107</v>
      </c>
      <c r="B103" s="24" t="s">
        <v>342</v>
      </c>
      <c r="C103" s="13">
        <v>3</v>
      </c>
      <c r="D103" s="14">
        <v>6</v>
      </c>
      <c r="E103" s="13">
        <v>7</v>
      </c>
      <c r="F103" s="14">
        <v>6</v>
      </c>
      <c r="G103" s="12">
        <v>0</v>
      </c>
      <c r="H103" s="32">
        <v>6</v>
      </c>
      <c r="I103" s="20">
        <f t="shared" si="3"/>
        <v>4.1601676461038073</v>
      </c>
      <c r="J103" s="28">
        <f t="shared" si="4"/>
        <v>5.5178483527622406</v>
      </c>
      <c r="K103" s="3">
        <f t="shared" si="5"/>
        <v>0</v>
      </c>
    </row>
    <row r="104" spans="1:11" s="10" customFormat="1" ht="30" x14ac:dyDescent="0.25">
      <c r="A104" s="11" t="s">
        <v>108</v>
      </c>
      <c r="B104" s="24" t="s">
        <v>343</v>
      </c>
      <c r="C104" s="13">
        <v>3</v>
      </c>
      <c r="D104" s="14">
        <v>5</v>
      </c>
      <c r="E104" s="13">
        <v>8</v>
      </c>
      <c r="F104" s="14">
        <v>4</v>
      </c>
      <c r="G104" s="12">
        <v>0</v>
      </c>
      <c r="H104" s="32">
        <v>4</v>
      </c>
      <c r="I104" s="20">
        <f t="shared" si="3"/>
        <v>3.9148676411688634</v>
      </c>
      <c r="J104" s="28">
        <f t="shared" si="4"/>
        <v>5.0396841995794919</v>
      </c>
      <c r="K104" s="3">
        <f t="shared" si="5"/>
        <v>0</v>
      </c>
    </row>
    <row r="105" spans="1:11" s="10" customFormat="1" x14ac:dyDescent="0.25">
      <c r="A105" s="11" t="s">
        <v>109</v>
      </c>
      <c r="B105" s="24" t="s">
        <v>344</v>
      </c>
      <c r="C105" s="13">
        <v>3</v>
      </c>
      <c r="D105" s="14">
        <v>6</v>
      </c>
      <c r="E105" s="13">
        <v>7</v>
      </c>
      <c r="F105" s="14">
        <v>6</v>
      </c>
      <c r="G105" s="12">
        <v>1</v>
      </c>
      <c r="H105" s="32">
        <v>6</v>
      </c>
      <c r="I105" s="20">
        <f t="shared" si="3"/>
        <v>4.1601676461038073</v>
      </c>
      <c r="J105" s="28">
        <f t="shared" si="4"/>
        <v>5.5178483527622406</v>
      </c>
      <c r="K105" s="3">
        <f t="shared" si="5"/>
        <v>3.6342411856642789</v>
      </c>
    </row>
    <row r="106" spans="1:11" s="10" customFormat="1" x14ac:dyDescent="0.25">
      <c r="A106" s="11" t="s">
        <v>110</v>
      </c>
      <c r="B106" s="24" t="s">
        <v>345</v>
      </c>
      <c r="C106" s="13">
        <v>3</v>
      </c>
      <c r="D106" s="14">
        <v>6</v>
      </c>
      <c r="E106" s="13">
        <v>7</v>
      </c>
      <c r="F106" s="14">
        <v>6</v>
      </c>
      <c r="G106" s="12">
        <v>1</v>
      </c>
      <c r="H106" s="32">
        <v>6</v>
      </c>
      <c r="I106" s="20">
        <f t="shared" si="3"/>
        <v>4.1601676461038073</v>
      </c>
      <c r="J106" s="28">
        <f t="shared" si="4"/>
        <v>5.5178483527622406</v>
      </c>
      <c r="K106" s="3">
        <f t="shared" si="5"/>
        <v>3.6342411856642789</v>
      </c>
    </row>
    <row r="107" spans="1:11" s="10" customFormat="1" ht="30" x14ac:dyDescent="0.25">
      <c r="A107" s="11" t="s">
        <v>111</v>
      </c>
      <c r="B107" s="24" t="s">
        <v>346</v>
      </c>
      <c r="C107" s="13">
        <v>3</v>
      </c>
      <c r="D107" s="14">
        <v>6</v>
      </c>
      <c r="E107" s="13">
        <v>7</v>
      </c>
      <c r="F107" s="14">
        <v>6</v>
      </c>
      <c r="G107" s="12">
        <v>1</v>
      </c>
      <c r="H107" s="32">
        <v>6</v>
      </c>
      <c r="I107" s="20">
        <f t="shared" si="3"/>
        <v>4.1601676461038073</v>
      </c>
      <c r="J107" s="28">
        <f t="shared" si="4"/>
        <v>5.5178483527622406</v>
      </c>
      <c r="K107" s="3">
        <f t="shared" si="5"/>
        <v>3.6342411856642789</v>
      </c>
    </row>
    <row r="108" spans="1:11" s="10" customFormat="1" x14ac:dyDescent="0.25">
      <c r="A108" s="11" t="s">
        <v>112</v>
      </c>
      <c r="B108" s="24" t="s">
        <v>345</v>
      </c>
      <c r="C108" s="13">
        <v>3</v>
      </c>
      <c r="D108" s="14">
        <v>6</v>
      </c>
      <c r="E108" s="13">
        <v>7</v>
      </c>
      <c r="F108" s="14">
        <v>6</v>
      </c>
      <c r="G108" s="12">
        <v>1</v>
      </c>
      <c r="H108" s="32">
        <v>6</v>
      </c>
      <c r="I108" s="20">
        <f t="shared" si="3"/>
        <v>4.1601676461038073</v>
      </c>
      <c r="J108" s="28">
        <f t="shared" si="4"/>
        <v>5.5178483527622406</v>
      </c>
      <c r="K108" s="3">
        <f t="shared" si="5"/>
        <v>3.6342411856642789</v>
      </c>
    </row>
    <row r="109" spans="1:11" s="10" customFormat="1" ht="30" x14ac:dyDescent="0.25">
      <c r="A109" s="11" t="s">
        <v>113</v>
      </c>
      <c r="B109" s="24" t="s">
        <v>347</v>
      </c>
      <c r="C109" s="13">
        <v>5</v>
      </c>
      <c r="D109" s="14">
        <v>8</v>
      </c>
      <c r="E109" s="13">
        <v>7</v>
      </c>
      <c r="F109" s="14">
        <v>8</v>
      </c>
      <c r="G109" s="12">
        <v>0</v>
      </c>
      <c r="H109" s="32">
        <v>8</v>
      </c>
      <c r="I109" s="20">
        <f t="shared" si="3"/>
        <v>5.4288352331898126</v>
      </c>
      <c r="J109" s="28">
        <f t="shared" si="4"/>
        <v>6.0731779437513245</v>
      </c>
      <c r="K109" s="3">
        <f t="shared" si="5"/>
        <v>0</v>
      </c>
    </row>
    <row r="110" spans="1:11" s="10" customFormat="1" x14ac:dyDescent="0.25">
      <c r="A110" s="11" t="s">
        <v>114</v>
      </c>
      <c r="B110" s="24" t="s">
        <v>348</v>
      </c>
      <c r="C110" s="13">
        <v>9</v>
      </c>
      <c r="D110" s="14">
        <v>2</v>
      </c>
      <c r="E110" s="13">
        <v>0</v>
      </c>
      <c r="F110" s="14">
        <v>2</v>
      </c>
      <c r="G110" s="12">
        <v>0</v>
      </c>
      <c r="H110" s="32">
        <v>2</v>
      </c>
      <c r="I110" s="20">
        <f t="shared" si="3"/>
        <v>4.1601676461038073</v>
      </c>
      <c r="J110" s="28">
        <f t="shared" si="4"/>
        <v>0</v>
      </c>
      <c r="K110" s="3">
        <f t="shared" si="5"/>
        <v>0</v>
      </c>
    </row>
    <row r="111" spans="1:11" s="10" customFormat="1" ht="30" x14ac:dyDescent="0.25">
      <c r="A111" s="11" t="s">
        <v>115</v>
      </c>
      <c r="B111" s="24" t="s">
        <v>403</v>
      </c>
      <c r="C111" s="13">
        <v>4</v>
      </c>
      <c r="D111" s="14">
        <v>4</v>
      </c>
      <c r="E111" s="13">
        <v>6</v>
      </c>
      <c r="F111" s="14">
        <v>4</v>
      </c>
      <c r="G111" s="12">
        <v>2</v>
      </c>
      <c r="H111" s="32">
        <v>4</v>
      </c>
      <c r="I111" s="20">
        <f t="shared" si="3"/>
        <v>3.9999999999999991</v>
      </c>
      <c r="J111" s="28">
        <f t="shared" si="4"/>
        <v>4.5788569702133266</v>
      </c>
      <c r="K111" s="3">
        <f t="shared" si="5"/>
        <v>3.9999999999999991</v>
      </c>
    </row>
    <row r="112" spans="1:11" s="10" customFormat="1" ht="30" x14ac:dyDescent="0.25">
      <c r="A112" s="11" t="s">
        <v>116</v>
      </c>
      <c r="B112" s="24" t="s">
        <v>349</v>
      </c>
      <c r="C112" s="13">
        <v>7</v>
      </c>
      <c r="D112" s="14">
        <v>3</v>
      </c>
      <c r="E112" s="13">
        <v>7</v>
      </c>
      <c r="F112" s="14">
        <v>3</v>
      </c>
      <c r="G112" s="12">
        <v>3</v>
      </c>
      <c r="H112" s="32">
        <v>3</v>
      </c>
      <c r="I112" s="20">
        <f t="shared" si="3"/>
        <v>4.379519139887889</v>
      </c>
      <c r="J112" s="28">
        <f t="shared" si="4"/>
        <v>4.379519139887889</v>
      </c>
      <c r="K112" s="3">
        <f t="shared" si="5"/>
        <v>4.1601676461038073</v>
      </c>
    </row>
    <row r="113" spans="1:11" s="10" customFormat="1" ht="30" x14ac:dyDescent="0.25">
      <c r="A113" s="11" t="s">
        <v>117</v>
      </c>
      <c r="B113" s="24" t="s">
        <v>350</v>
      </c>
      <c r="C113" s="13">
        <v>3</v>
      </c>
      <c r="D113" s="14">
        <v>4</v>
      </c>
      <c r="E113" s="13">
        <v>0</v>
      </c>
      <c r="F113" s="14">
        <v>4</v>
      </c>
      <c r="G113" s="12">
        <v>8</v>
      </c>
      <c r="H113" s="32">
        <v>4</v>
      </c>
      <c r="I113" s="20">
        <f t="shared" si="3"/>
        <v>3.6342411856642789</v>
      </c>
      <c r="J113" s="28">
        <f t="shared" si="4"/>
        <v>0</v>
      </c>
      <c r="K113" s="3">
        <f t="shared" si="5"/>
        <v>6.3496042078727974</v>
      </c>
    </row>
    <row r="114" spans="1:11" s="10" customFormat="1" ht="30" x14ac:dyDescent="0.25">
      <c r="A114" s="11" t="s">
        <v>118</v>
      </c>
      <c r="B114" s="24" t="s">
        <v>351</v>
      </c>
      <c r="C114" s="13">
        <v>3</v>
      </c>
      <c r="D114" s="14">
        <v>1</v>
      </c>
      <c r="E114" s="13">
        <v>7</v>
      </c>
      <c r="F114" s="14">
        <v>1</v>
      </c>
      <c r="G114" s="12">
        <v>2</v>
      </c>
      <c r="H114" s="32">
        <v>1</v>
      </c>
      <c r="I114" s="20">
        <f t="shared" si="3"/>
        <v>2.2894284851066637</v>
      </c>
      <c r="J114" s="28">
        <f t="shared" si="4"/>
        <v>3.0365889718756618</v>
      </c>
      <c r="K114" s="3">
        <f t="shared" si="5"/>
        <v>2.5198420997897459</v>
      </c>
    </row>
    <row r="115" spans="1:11" s="10" customFormat="1" x14ac:dyDescent="0.25">
      <c r="A115" s="11" t="s">
        <v>119</v>
      </c>
      <c r="B115" s="24"/>
      <c r="C115" s="13"/>
      <c r="D115" s="14"/>
      <c r="E115" s="13"/>
      <c r="F115" s="14"/>
      <c r="G115" s="12"/>
      <c r="H115" s="32"/>
      <c r="I115" s="20">
        <f t="shared" si="3"/>
        <v>0</v>
      </c>
      <c r="J115" s="28">
        <f t="shared" si="4"/>
        <v>0</v>
      </c>
      <c r="K115" s="3">
        <f t="shared" si="5"/>
        <v>0</v>
      </c>
    </row>
    <row r="116" spans="1:11" s="10" customFormat="1" ht="30" x14ac:dyDescent="0.25">
      <c r="A116" s="11" t="s">
        <v>120</v>
      </c>
      <c r="B116" s="24" t="s">
        <v>352</v>
      </c>
      <c r="C116" s="13">
        <v>4</v>
      </c>
      <c r="D116" s="14">
        <v>2</v>
      </c>
      <c r="E116" s="13">
        <v>0</v>
      </c>
      <c r="F116" s="14">
        <v>2</v>
      </c>
      <c r="G116" s="12">
        <v>8</v>
      </c>
      <c r="H116" s="32">
        <v>2</v>
      </c>
      <c r="I116" s="20">
        <f t="shared" si="3"/>
        <v>3.1748021039363987</v>
      </c>
      <c r="J116" s="28">
        <f t="shared" si="4"/>
        <v>0</v>
      </c>
      <c r="K116" s="3">
        <f t="shared" si="5"/>
        <v>5.0396841995794919</v>
      </c>
    </row>
    <row r="117" spans="1:11" s="10" customFormat="1" ht="30" x14ac:dyDescent="0.25">
      <c r="A117" s="11" t="s">
        <v>121</v>
      </c>
      <c r="B117" s="24" t="s">
        <v>353</v>
      </c>
      <c r="C117" s="13">
        <v>3</v>
      </c>
      <c r="D117" s="14">
        <v>5</v>
      </c>
      <c r="E117" s="13">
        <v>8</v>
      </c>
      <c r="F117" s="14">
        <v>5</v>
      </c>
      <c r="G117" s="12">
        <v>1</v>
      </c>
      <c r="H117" s="32">
        <v>5</v>
      </c>
      <c r="I117" s="20">
        <f t="shared" si="3"/>
        <v>3.9148676411688634</v>
      </c>
      <c r="J117" s="28">
        <f t="shared" si="4"/>
        <v>5.4288352331898126</v>
      </c>
      <c r="K117" s="3">
        <f t="shared" si="5"/>
        <v>3.4199518933533941</v>
      </c>
    </row>
    <row r="118" spans="1:11" s="10" customFormat="1" ht="45" x14ac:dyDescent="0.25">
      <c r="A118" s="11" t="s">
        <v>122</v>
      </c>
      <c r="B118" s="24" t="s">
        <v>354</v>
      </c>
      <c r="C118" s="13">
        <v>4</v>
      </c>
      <c r="D118" s="14">
        <v>7</v>
      </c>
      <c r="E118" s="13">
        <v>3</v>
      </c>
      <c r="F118" s="14">
        <v>7</v>
      </c>
      <c r="G118" s="12">
        <v>9</v>
      </c>
      <c r="H118" s="32">
        <v>7</v>
      </c>
      <c r="I118" s="20">
        <f t="shared" si="3"/>
        <v>4.8202845283504585</v>
      </c>
      <c r="J118" s="28">
        <f t="shared" si="4"/>
        <v>4.379519139887889</v>
      </c>
      <c r="K118" s="3">
        <f t="shared" si="5"/>
        <v>7.9581144157927817</v>
      </c>
    </row>
    <row r="119" spans="1:11" s="10" customFormat="1" ht="30" x14ac:dyDescent="0.25">
      <c r="A119" s="11" t="s">
        <v>123</v>
      </c>
      <c r="B119" s="24" t="s">
        <v>355</v>
      </c>
      <c r="C119" s="13">
        <v>3</v>
      </c>
      <c r="D119" s="14">
        <v>6</v>
      </c>
      <c r="E119" s="13">
        <v>8</v>
      </c>
      <c r="F119" s="14">
        <v>6</v>
      </c>
      <c r="G119" s="12">
        <v>1</v>
      </c>
      <c r="H119" s="32">
        <v>6</v>
      </c>
      <c r="I119" s="20">
        <f t="shared" si="3"/>
        <v>4.1601676461038073</v>
      </c>
      <c r="J119" s="28">
        <f t="shared" si="4"/>
        <v>5.7689982812296323</v>
      </c>
      <c r="K119" s="3">
        <f t="shared" si="5"/>
        <v>3.6342411856642789</v>
      </c>
    </row>
    <row r="120" spans="1:11" s="10" customFormat="1" x14ac:dyDescent="0.25">
      <c r="A120" s="11" t="s">
        <v>124</v>
      </c>
      <c r="B120" s="24" t="s">
        <v>292</v>
      </c>
      <c r="C120" s="13">
        <v>4</v>
      </c>
      <c r="D120" s="14">
        <v>8</v>
      </c>
      <c r="E120" s="13">
        <v>8</v>
      </c>
      <c r="F120" s="14">
        <v>8</v>
      </c>
      <c r="G120" s="12">
        <v>0</v>
      </c>
      <c r="H120" s="32">
        <v>8</v>
      </c>
      <c r="I120" s="20">
        <f t="shared" si="3"/>
        <v>5.0396841995794919</v>
      </c>
      <c r="J120" s="28">
        <f t="shared" si="4"/>
        <v>6.3496042078727974</v>
      </c>
      <c r="K120" s="3">
        <f t="shared" si="5"/>
        <v>0</v>
      </c>
    </row>
    <row r="121" spans="1:11" s="10" customFormat="1" x14ac:dyDescent="0.25">
      <c r="A121" s="11" t="s">
        <v>125</v>
      </c>
      <c r="B121" s="24"/>
      <c r="C121" s="13"/>
      <c r="D121" s="14"/>
      <c r="E121" s="13"/>
      <c r="F121" s="14"/>
      <c r="G121" s="12"/>
      <c r="H121" s="32"/>
      <c r="I121" s="20">
        <f t="shared" si="3"/>
        <v>0</v>
      </c>
      <c r="J121" s="28">
        <f t="shared" si="4"/>
        <v>0</v>
      </c>
      <c r="K121" s="3">
        <f t="shared" si="5"/>
        <v>0</v>
      </c>
    </row>
    <row r="122" spans="1:11" s="10" customFormat="1" x14ac:dyDescent="0.25">
      <c r="A122" s="11" t="s">
        <v>126</v>
      </c>
      <c r="B122" s="24" t="s">
        <v>356</v>
      </c>
      <c r="C122" s="13">
        <v>4</v>
      </c>
      <c r="D122" s="14">
        <v>7</v>
      </c>
      <c r="E122" s="13">
        <v>7</v>
      </c>
      <c r="F122" s="14">
        <v>7</v>
      </c>
      <c r="G122" s="12">
        <v>2</v>
      </c>
      <c r="H122" s="32">
        <v>7</v>
      </c>
      <c r="I122" s="20">
        <f t="shared" si="3"/>
        <v>4.8202845283504585</v>
      </c>
      <c r="J122" s="28">
        <f t="shared" si="4"/>
        <v>5.8087857335637025</v>
      </c>
      <c r="K122" s="3">
        <f t="shared" si="5"/>
        <v>4.8202845283504585</v>
      </c>
    </row>
    <row r="123" spans="1:11" s="10" customFormat="1" x14ac:dyDescent="0.25">
      <c r="A123" s="11" t="s">
        <v>127</v>
      </c>
      <c r="B123" s="24" t="s">
        <v>357</v>
      </c>
      <c r="C123" s="13">
        <v>3</v>
      </c>
      <c r="D123" s="14">
        <v>7</v>
      </c>
      <c r="E123" s="13">
        <v>6</v>
      </c>
      <c r="F123" s="14">
        <v>7</v>
      </c>
      <c r="G123" s="12">
        <v>1</v>
      </c>
      <c r="H123" s="32">
        <v>7</v>
      </c>
      <c r="I123" s="20">
        <f t="shared" si="3"/>
        <v>4.379519139887889</v>
      </c>
      <c r="J123" s="28">
        <f t="shared" si="4"/>
        <v>5.5178483527622406</v>
      </c>
      <c r="K123" s="3">
        <f t="shared" si="5"/>
        <v>3.8258623655447783</v>
      </c>
    </row>
    <row r="124" spans="1:11" s="10" customFormat="1" x14ac:dyDescent="0.25">
      <c r="A124" s="11" t="s">
        <v>128</v>
      </c>
      <c r="B124" s="24" t="s">
        <v>357</v>
      </c>
      <c r="C124" s="13">
        <v>3</v>
      </c>
      <c r="D124" s="14">
        <v>7</v>
      </c>
      <c r="E124" s="13">
        <v>6</v>
      </c>
      <c r="F124" s="14">
        <v>7</v>
      </c>
      <c r="G124" s="12">
        <v>1</v>
      </c>
      <c r="H124" s="32">
        <v>7</v>
      </c>
      <c r="I124" s="20">
        <f t="shared" si="3"/>
        <v>4.379519139887889</v>
      </c>
      <c r="J124" s="28">
        <f t="shared" si="4"/>
        <v>5.5178483527622406</v>
      </c>
      <c r="K124" s="3">
        <f t="shared" si="5"/>
        <v>3.8258623655447783</v>
      </c>
    </row>
    <row r="125" spans="1:11" s="10" customFormat="1" x14ac:dyDescent="0.25">
      <c r="A125" s="11" t="s">
        <v>129</v>
      </c>
      <c r="B125" s="24" t="s">
        <v>357</v>
      </c>
      <c r="C125" s="13">
        <v>3</v>
      </c>
      <c r="D125" s="14">
        <v>7</v>
      </c>
      <c r="E125" s="13">
        <v>6</v>
      </c>
      <c r="F125" s="14">
        <v>7</v>
      </c>
      <c r="G125" s="12">
        <v>1</v>
      </c>
      <c r="H125" s="32">
        <v>7</v>
      </c>
      <c r="I125" s="20">
        <f t="shared" si="3"/>
        <v>4.379519139887889</v>
      </c>
      <c r="J125" s="28">
        <f t="shared" si="4"/>
        <v>5.5178483527622406</v>
      </c>
      <c r="K125" s="3">
        <f t="shared" si="5"/>
        <v>3.8258623655447783</v>
      </c>
    </row>
    <row r="126" spans="1:11" s="10" customFormat="1" x14ac:dyDescent="0.25">
      <c r="A126" s="11" t="s">
        <v>130</v>
      </c>
      <c r="B126" s="24"/>
      <c r="C126" s="13"/>
      <c r="D126" s="14"/>
      <c r="E126" s="13"/>
      <c r="F126" s="14"/>
      <c r="G126" s="12"/>
      <c r="H126" s="32"/>
      <c r="I126" s="20">
        <f t="shared" si="3"/>
        <v>0</v>
      </c>
      <c r="J126" s="28">
        <f t="shared" si="4"/>
        <v>0</v>
      </c>
      <c r="K126" s="3">
        <f t="shared" si="5"/>
        <v>0</v>
      </c>
    </row>
    <row r="127" spans="1:11" s="10" customFormat="1" x14ac:dyDescent="0.25">
      <c r="A127" s="11" t="s">
        <v>131</v>
      </c>
      <c r="B127" s="24" t="s">
        <v>358</v>
      </c>
      <c r="C127" s="13">
        <v>6</v>
      </c>
      <c r="D127" s="14">
        <v>3</v>
      </c>
      <c r="E127" s="13">
        <v>7</v>
      </c>
      <c r="F127" s="14">
        <v>3</v>
      </c>
      <c r="G127" s="12">
        <v>6</v>
      </c>
      <c r="H127" s="32">
        <v>3</v>
      </c>
      <c r="I127" s="20">
        <f t="shared" si="3"/>
        <v>4.1601676461038073</v>
      </c>
      <c r="J127" s="28">
        <f t="shared" si="4"/>
        <v>4.379519139887889</v>
      </c>
      <c r="K127" s="3">
        <f t="shared" si="5"/>
        <v>5.2414827884177937</v>
      </c>
    </row>
    <row r="128" spans="1:11" s="10" customFormat="1" x14ac:dyDescent="0.25">
      <c r="A128" s="11" t="s">
        <v>132</v>
      </c>
      <c r="B128" s="24"/>
      <c r="C128" s="13"/>
      <c r="D128" s="14"/>
      <c r="E128" s="13"/>
      <c r="F128" s="14"/>
      <c r="G128" s="12"/>
      <c r="H128" s="32"/>
      <c r="I128" s="20">
        <f t="shared" si="3"/>
        <v>0</v>
      </c>
      <c r="J128" s="28">
        <f t="shared" si="4"/>
        <v>0</v>
      </c>
      <c r="K128" s="3">
        <f t="shared" si="5"/>
        <v>0</v>
      </c>
    </row>
    <row r="129" spans="1:11" s="10" customFormat="1" ht="30" x14ac:dyDescent="0.25">
      <c r="A129" s="11" t="s">
        <v>133</v>
      </c>
      <c r="B129" s="24" t="s">
        <v>291</v>
      </c>
      <c r="C129" s="13">
        <v>10</v>
      </c>
      <c r="D129" s="14">
        <v>4</v>
      </c>
      <c r="E129" s="13"/>
      <c r="F129" s="14"/>
      <c r="G129" s="12"/>
      <c r="H129" s="32"/>
      <c r="I129" s="20">
        <f t="shared" si="3"/>
        <v>5.4288352331898126</v>
      </c>
      <c r="J129" s="28">
        <f t="shared" si="4"/>
        <v>0</v>
      </c>
      <c r="K129" s="3">
        <f t="shared" si="5"/>
        <v>0</v>
      </c>
    </row>
    <row r="130" spans="1:11" s="10" customFormat="1" x14ac:dyDescent="0.25">
      <c r="A130" s="11" t="s">
        <v>134</v>
      </c>
      <c r="B130" s="24"/>
      <c r="C130" s="13"/>
      <c r="D130" s="14"/>
      <c r="E130" s="13"/>
      <c r="F130" s="14"/>
      <c r="G130" s="12"/>
      <c r="H130" s="32"/>
      <c r="I130" s="20">
        <f t="shared" si="3"/>
        <v>0</v>
      </c>
      <c r="J130" s="28">
        <f t="shared" si="4"/>
        <v>0</v>
      </c>
      <c r="K130" s="3">
        <f t="shared" si="5"/>
        <v>0</v>
      </c>
    </row>
    <row r="131" spans="1:11" s="10" customFormat="1" x14ac:dyDescent="0.25">
      <c r="A131" s="11" t="s">
        <v>135</v>
      </c>
      <c r="B131" s="24"/>
      <c r="C131" s="13"/>
      <c r="D131" s="14"/>
      <c r="E131" s="13"/>
      <c r="F131" s="14"/>
      <c r="G131" s="12"/>
      <c r="H131" s="32"/>
      <c r="I131" s="20">
        <f t="shared" si="3"/>
        <v>0</v>
      </c>
      <c r="J131" s="28">
        <f t="shared" si="4"/>
        <v>0</v>
      </c>
      <c r="K131" s="3">
        <f t="shared" si="5"/>
        <v>0</v>
      </c>
    </row>
    <row r="132" spans="1:11" s="10" customFormat="1" x14ac:dyDescent="0.25">
      <c r="A132" s="11" t="s">
        <v>136</v>
      </c>
      <c r="B132" s="24"/>
      <c r="C132" s="13"/>
      <c r="D132" s="14"/>
      <c r="E132" s="13"/>
      <c r="F132" s="14"/>
      <c r="G132" s="12"/>
      <c r="H132" s="32"/>
      <c r="I132" s="20">
        <f t="shared" si="3"/>
        <v>0</v>
      </c>
      <c r="J132" s="28">
        <f t="shared" si="4"/>
        <v>0</v>
      </c>
      <c r="K132" s="3">
        <f t="shared" si="5"/>
        <v>0</v>
      </c>
    </row>
    <row r="133" spans="1:11" s="10" customFormat="1" ht="15.75" thickBot="1" x14ac:dyDescent="0.3">
      <c r="A133" s="15" t="s">
        <v>137</v>
      </c>
      <c r="B133" s="25"/>
      <c r="C133" s="17"/>
      <c r="D133" s="18"/>
      <c r="E133" s="17"/>
      <c r="F133" s="18"/>
      <c r="G133" s="16"/>
      <c r="H133" s="33"/>
      <c r="I133" s="40">
        <f t="shared" ref="I133" si="6">POWER($D$2*C133*D133,1/3)</f>
        <v>0</v>
      </c>
      <c r="J133" s="41">
        <f t="shared" ref="J133" si="7">POWER($F$2*E133*F133,1/3)</f>
        <v>0</v>
      </c>
      <c r="K133" s="42">
        <f t="shared" ref="K133" si="8">POWER($H$2*G133*H133,1/3)</f>
        <v>0</v>
      </c>
    </row>
    <row r="134" spans="1:11" ht="30" x14ac:dyDescent="0.25">
      <c r="A134" s="1"/>
      <c r="H134" s="46" t="s">
        <v>295</v>
      </c>
      <c r="I134" s="45">
        <f>MAX(I4:I133)</f>
        <v>6.8399037867067873</v>
      </c>
      <c r="J134" s="43">
        <f>MAX(J4:J133)</f>
        <v>6.5421326203771786</v>
      </c>
      <c r="K134" s="44">
        <f>MAX(K4:K133)</f>
        <v>8.3203352922076164</v>
      </c>
    </row>
    <row r="135" spans="1:11" ht="15.75" thickBot="1" x14ac:dyDescent="0.3">
      <c r="A135" s="1"/>
      <c r="H135" s="47" t="s">
        <v>296</v>
      </c>
      <c r="I135" s="48">
        <f>MAX(I134:K134)</f>
        <v>8.3203352922076164</v>
      </c>
      <c r="J135" s="74"/>
      <c r="K135" s="75"/>
    </row>
    <row r="136" spans="1:11" ht="15.75" thickBot="1" x14ac:dyDescent="0.3">
      <c r="A136" s="1"/>
      <c r="H136" s="72" t="s">
        <v>400</v>
      </c>
      <c r="I136" s="73"/>
      <c r="J136" s="76">
        <f>AVERAGE(I135)</f>
        <v>8.3203352922076164</v>
      </c>
      <c r="K136" s="77">
        <f>MAX(I135)</f>
        <v>8.3203352922076164</v>
      </c>
    </row>
    <row r="137" spans="1:11" ht="45" x14ac:dyDescent="0.25">
      <c r="A137" s="61" t="s">
        <v>386</v>
      </c>
      <c r="B137" s="64" t="s">
        <v>394</v>
      </c>
    </row>
    <row r="138" spans="1:11" ht="60" x14ac:dyDescent="0.25">
      <c r="A138" s="62" t="s">
        <v>387</v>
      </c>
      <c r="B138" s="65" t="s">
        <v>391</v>
      </c>
    </row>
    <row r="139" spans="1:11" ht="30" x14ac:dyDescent="0.25">
      <c r="A139" s="62" t="s">
        <v>388</v>
      </c>
      <c r="B139" s="65" t="s">
        <v>392</v>
      </c>
    </row>
    <row r="140" spans="1:11" ht="45" x14ac:dyDescent="0.25">
      <c r="A140" s="62" t="s">
        <v>389</v>
      </c>
      <c r="B140" s="65" t="s">
        <v>393</v>
      </c>
    </row>
    <row r="141" spans="1:11" ht="60.75" thickBot="1" x14ac:dyDescent="0.3">
      <c r="A141" s="63" t="s">
        <v>390</v>
      </c>
      <c r="B141" s="66" t="s">
        <v>395</v>
      </c>
    </row>
    <row r="142" spans="1:11" ht="30" x14ac:dyDescent="0.25">
      <c r="A142" s="1"/>
      <c r="B142" s="67" t="s">
        <v>396</v>
      </c>
    </row>
    <row r="143" spans="1:11" x14ac:dyDescent="0.25">
      <c r="A143" s="1"/>
    </row>
    <row r="144" spans="1:11" x14ac:dyDescent="0.25">
      <c r="A144" s="1"/>
    </row>
    <row r="145" spans="1:1" x14ac:dyDescent="0.25">
      <c r="A145" s="1" t="s">
        <v>397</v>
      </c>
    </row>
    <row r="146" spans="1:1" x14ac:dyDescent="0.25">
      <c r="A146" s="1" t="s">
        <v>398</v>
      </c>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sheetData>
  <mergeCells count="7">
    <mergeCell ref="H136:I136"/>
    <mergeCell ref="I135:K135"/>
    <mergeCell ref="B1:B3"/>
    <mergeCell ref="C1:D1"/>
    <mergeCell ref="E1:F1"/>
    <mergeCell ref="G1:H1"/>
    <mergeCell ref="I1:K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tabSelected="1" topLeftCell="A56" workbookViewId="0">
      <selection activeCell="A76" sqref="A76"/>
    </sheetView>
  </sheetViews>
  <sheetFormatPr baseColWidth="10" defaultColWidth="11.42578125" defaultRowHeight="15" x14ac:dyDescent="0.25"/>
  <cols>
    <col min="1" max="1" width="23.7109375" customWidth="1"/>
    <col min="2" max="2" width="46.5703125" customWidth="1"/>
    <col min="3" max="3" width="12" bestFit="1" customWidth="1"/>
    <col min="4" max="4" width="12.28515625" bestFit="1" customWidth="1"/>
    <col min="5" max="5" width="12" bestFit="1" customWidth="1"/>
    <col min="6" max="6" width="12.28515625" bestFit="1" customWidth="1"/>
    <col min="7" max="7" width="12" bestFit="1" customWidth="1"/>
    <col min="8" max="8" width="12.28515625" bestFit="1" customWidth="1"/>
  </cols>
  <sheetData>
    <row r="1" spans="1:11" ht="15.75" thickBot="1" x14ac:dyDescent="0.3">
      <c r="A1" s="26" t="s">
        <v>0</v>
      </c>
    </row>
    <row r="2" spans="1:11" x14ac:dyDescent="0.25">
      <c r="B2" s="49" t="s">
        <v>140</v>
      </c>
      <c r="C2" s="52" t="s">
        <v>5</v>
      </c>
      <c r="D2" s="53"/>
      <c r="E2" s="52" t="s">
        <v>290</v>
      </c>
      <c r="F2" s="53"/>
      <c r="G2" s="54" t="s">
        <v>6</v>
      </c>
      <c r="H2" s="53"/>
      <c r="I2" s="55" t="s">
        <v>293</v>
      </c>
      <c r="J2" s="56"/>
      <c r="K2" s="57"/>
    </row>
    <row r="3" spans="1:11" x14ac:dyDescent="0.25">
      <c r="B3" s="50"/>
      <c r="C3" s="20" t="s">
        <v>7</v>
      </c>
      <c r="D3" s="3">
        <v>2</v>
      </c>
      <c r="E3" s="20" t="s">
        <v>7</v>
      </c>
      <c r="F3" s="3">
        <v>2</v>
      </c>
      <c r="G3" s="21" t="s">
        <v>7</v>
      </c>
      <c r="H3" s="3">
        <v>2</v>
      </c>
      <c r="I3" s="58"/>
      <c r="J3" s="59"/>
      <c r="K3" s="60"/>
    </row>
    <row r="4" spans="1:11" ht="15.75" thickBot="1" x14ac:dyDescent="0.3">
      <c r="B4" s="51"/>
      <c r="C4" s="4" t="s">
        <v>138</v>
      </c>
      <c r="D4" s="5" t="s">
        <v>139</v>
      </c>
      <c r="E4" s="4" t="s">
        <v>138</v>
      </c>
      <c r="F4" s="5" t="s">
        <v>139</v>
      </c>
      <c r="G4" s="22" t="s">
        <v>138</v>
      </c>
      <c r="H4" s="5" t="s">
        <v>139</v>
      </c>
      <c r="I4" s="37" t="s">
        <v>5</v>
      </c>
      <c r="J4" s="38" t="s">
        <v>294</v>
      </c>
      <c r="K4" s="39" t="s">
        <v>6</v>
      </c>
    </row>
    <row r="5" spans="1:11" x14ac:dyDescent="0.25">
      <c r="A5" s="6" t="s">
        <v>18</v>
      </c>
      <c r="B5" s="23" t="s">
        <v>304</v>
      </c>
      <c r="C5" s="8">
        <v>9</v>
      </c>
      <c r="D5" s="9">
        <v>8</v>
      </c>
      <c r="E5" s="8">
        <v>2</v>
      </c>
      <c r="F5" s="9">
        <v>8</v>
      </c>
      <c r="G5" s="7">
        <v>2</v>
      </c>
      <c r="H5" s="9">
        <v>8</v>
      </c>
      <c r="I5" s="35">
        <f>POWER($D$3*C5*D5,1/3)</f>
        <v>5.2414827884177937</v>
      </c>
      <c r="J5" s="34">
        <f>POWER($F$3*E5*F5,1/3)</f>
        <v>3.1748021039363987</v>
      </c>
      <c r="K5" s="36">
        <f>POWER($H$3*G5*H5,1/3)</f>
        <v>3.1748021039363987</v>
      </c>
    </row>
    <row r="6" spans="1:11" ht="75" x14ac:dyDescent="0.25">
      <c r="A6" s="11" t="s">
        <v>19</v>
      </c>
      <c r="B6" s="24" t="s">
        <v>305</v>
      </c>
      <c r="C6" s="13">
        <v>10</v>
      </c>
      <c r="D6" s="14">
        <v>2</v>
      </c>
      <c r="E6" s="13">
        <v>0</v>
      </c>
      <c r="F6" s="14">
        <v>2</v>
      </c>
      <c r="G6" s="12">
        <v>0</v>
      </c>
      <c r="H6" s="14">
        <v>2</v>
      </c>
      <c r="I6" s="35">
        <f t="shared" ref="I6:I10" si="0">POWER($D$3*C6*D6,1/3)</f>
        <v>3.4199518933533941</v>
      </c>
      <c r="J6" s="34">
        <f t="shared" ref="J6:J10" si="1">POWER($F$3*E6*F6,1/3)</f>
        <v>0</v>
      </c>
      <c r="K6" s="36">
        <f t="shared" ref="K6:K10" si="2">POWER($H$3*G6*H6,1/3)</f>
        <v>0</v>
      </c>
    </row>
    <row r="7" spans="1:11" ht="30" x14ac:dyDescent="0.25">
      <c r="A7" s="11" t="s">
        <v>36</v>
      </c>
      <c r="B7" s="24" t="s">
        <v>309</v>
      </c>
      <c r="C7" s="13">
        <v>4</v>
      </c>
      <c r="D7" s="14">
        <v>5</v>
      </c>
      <c r="E7" s="13">
        <v>0</v>
      </c>
      <c r="F7" s="14">
        <v>5</v>
      </c>
      <c r="G7" s="12">
        <v>9</v>
      </c>
      <c r="H7" s="14">
        <v>5</v>
      </c>
      <c r="I7" s="35">
        <f t="shared" si="0"/>
        <v>3.4199518933533941</v>
      </c>
      <c r="J7" s="34">
        <f t="shared" si="1"/>
        <v>0</v>
      </c>
      <c r="K7" s="36">
        <f t="shared" si="2"/>
        <v>4.481404746557164</v>
      </c>
    </row>
    <row r="8" spans="1:11" ht="30" x14ac:dyDescent="0.25">
      <c r="A8" s="11" t="s">
        <v>96</v>
      </c>
      <c r="B8" s="24" t="s">
        <v>333</v>
      </c>
      <c r="C8" s="13">
        <v>3</v>
      </c>
      <c r="D8" s="14">
        <v>5</v>
      </c>
      <c r="E8" s="13">
        <v>8</v>
      </c>
      <c r="F8" s="14">
        <v>5</v>
      </c>
      <c r="G8" s="12">
        <v>1</v>
      </c>
      <c r="H8" s="14">
        <v>5</v>
      </c>
      <c r="I8" s="35">
        <f t="shared" si="0"/>
        <v>3.1072325059538586</v>
      </c>
      <c r="J8" s="34">
        <f t="shared" si="1"/>
        <v>4.3088693800637659</v>
      </c>
      <c r="K8" s="36">
        <f t="shared" si="2"/>
        <v>2.1544346900318838</v>
      </c>
    </row>
    <row r="9" spans="1:11" ht="60" x14ac:dyDescent="0.25">
      <c r="A9" s="11" t="s">
        <v>99</v>
      </c>
      <c r="B9" s="24" t="s">
        <v>336</v>
      </c>
      <c r="C9" s="13">
        <v>2</v>
      </c>
      <c r="D9" s="14">
        <v>3</v>
      </c>
      <c r="E9" s="13">
        <v>7</v>
      </c>
      <c r="F9" s="14">
        <v>3</v>
      </c>
      <c r="G9" s="12">
        <v>0</v>
      </c>
      <c r="H9" s="14">
        <v>3</v>
      </c>
      <c r="I9" s="35">
        <f t="shared" si="0"/>
        <v>2.2894284851066637</v>
      </c>
      <c r="J9" s="34">
        <f t="shared" si="1"/>
        <v>3.4760266448864496</v>
      </c>
      <c r="K9" s="36">
        <f t="shared" si="2"/>
        <v>0</v>
      </c>
    </row>
    <row r="10" spans="1:11" ht="30.75" thickBot="1" x14ac:dyDescent="0.3">
      <c r="A10" s="11" t="s">
        <v>111</v>
      </c>
      <c r="B10" s="24" t="s">
        <v>346</v>
      </c>
      <c r="C10" s="13">
        <v>3</v>
      </c>
      <c r="D10" s="14">
        <v>6</v>
      </c>
      <c r="E10" s="13">
        <v>7</v>
      </c>
      <c r="F10" s="14">
        <v>6</v>
      </c>
      <c r="G10" s="12">
        <v>1</v>
      </c>
      <c r="H10" s="14">
        <v>6</v>
      </c>
      <c r="I10" s="35">
        <f t="shared" si="0"/>
        <v>3.3019272488946263</v>
      </c>
      <c r="J10" s="34">
        <f t="shared" si="1"/>
        <v>4.379519139887889</v>
      </c>
      <c r="K10" s="36">
        <f t="shared" si="2"/>
        <v>2.2894284851066637</v>
      </c>
    </row>
    <row r="11" spans="1:11" ht="15.75" thickBot="1" x14ac:dyDescent="0.3">
      <c r="H11" s="68" t="s">
        <v>293</v>
      </c>
      <c r="I11" s="69">
        <f>MAX(MAX(I5:I10),MAX(J5:J10),MAX(K5:K10))</f>
        <v>5.2414827884177937</v>
      </c>
      <c r="J11" s="69"/>
      <c r="K11" s="70"/>
    </row>
    <row r="12" spans="1:11" ht="15.75" thickBot="1" x14ac:dyDescent="0.3">
      <c r="A12" s="26" t="s">
        <v>1</v>
      </c>
    </row>
    <row r="13" spans="1:11" x14ac:dyDescent="0.25">
      <c r="B13" s="49" t="s">
        <v>140</v>
      </c>
      <c r="C13" s="52" t="s">
        <v>5</v>
      </c>
      <c r="D13" s="53"/>
      <c r="E13" s="52" t="s">
        <v>290</v>
      </c>
      <c r="F13" s="53"/>
      <c r="G13" s="54" t="s">
        <v>6</v>
      </c>
      <c r="H13" s="53"/>
      <c r="I13" s="55" t="s">
        <v>293</v>
      </c>
      <c r="J13" s="56"/>
      <c r="K13" s="57"/>
    </row>
    <row r="14" spans="1:11" x14ac:dyDescent="0.25">
      <c r="B14" s="50"/>
      <c r="C14" s="20" t="s">
        <v>7</v>
      </c>
      <c r="D14" s="3">
        <v>3</v>
      </c>
      <c r="E14" s="20" t="s">
        <v>7</v>
      </c>
      <c r="F14" s="3">
        <v>7</v>
      </c>
      <c r="G14" s="21" t="s">
        <v>7</v>
      </c>
      <c r="H14" s="3">
        <v>7</v>
      </c>
      <c r="I14" s="58"/>
      <c r="J14" s="59"/>
      <c r="K14" s="60"/>
    </row>
    <row r="15" spans="1:11" ht="15.75" thickBot="1" x14ac:dyDescent="0.3">
      <c r="B15" s="51"/>
      <c r="C15" s="4" t="s">
        <v>138</v>
      </c>
      <c r="D15" s="5" t="s">
        <v>139</v>
      </c>
      <c r="E15" s="4" t="s">
        <v>138</v>
      </c>
      <c r="F15" s="5" t="s">
        <v>139</v>
      </c>
      <c r="G15" s="22" t="s">
        <v>138</v>
      </c>
      <c r="H15" s="5" t="s">
        <v>139</v>
      </c>
      <c r="I15" s="37" t="s">
        <v>5</v>
      </c>
      <c r="J15" s="38" t="s">
        <v>294</v>
      </c>
      <c r="K15" s="39" t="s">
        <v>6</v>
      </c>
    </row>
    <row r="16" spans="1:11" x14ac:dyDescent="0.25">
      <c r="A16" s="6" t="s">
        <v>8</v>
      </c>
      <c r="B16" s="23" t="s">
        <v>299</v>
      </c>
      <c r="C16" s="8">
        <v>2</v>
      </c>
      <c r="D16" s="9">
        <v>6</v>
      </c>
      <c r="E16" s="8">
        <v>7</v>
      </c>
      <c r="F16" s="9">
        <v>6</v>
      </c>
      <c r="G16" s="7">
        <v>7</v>
      </c>
      <c r="H16" s="9">
        <v>6</v>
      </c>
      <c r="I16" s="35">
        <f>POWER($D$14*C16*D16,1/3)</f>
        <v>3.3019272488946263</v>
      </c>
      <c r="J16" s="34">
        <f>POWER($F$14*E16*F16,1/3)</f>
        <v>6.649399761150975</v>
      </c>
      <c r="K16" s="36">
        <f>POWER($H$14*G16*H16,1/3)</f>
        <v>6.649399761150975</v>
      </c>
    </row>
    <row r="17" spans="1:11" ht="30" x14ac:dyDescent="0.25">
      <c r="A17" s="11" t="s">
        <v>15</v>
      </c>
      <c r="B17" s="24" t="s">
        <v>302</v>
      </c>
      <c r="C17" s="13">
        <v>4</v>
      </c>
      <c r="D17" s="14">
        <v>8</v>
      </c>
      <c r="E17" s="13">
        <v>0</v>
      </c>
      <c r="F17" s="14">
        <v>8</v>
      </c>
      <c r="G17" s="12">
        <v>7</v>
      </c>
      <c r="H17" s="14">
        <v>8</v>
      </c>
      <c r="I17" s="35">
        <f>POWER($D$14*C17*D17,1/3)</f>
        <v>4.5788569702133266</v>
      </c>
      <c r="J17" s="34">
        <f>POWER($F$14*E17*F17,1/3)</f>
        <v>0</v>
      </c>
      <c r="K17" s="36">
        <f>POWER($H$14*G17*H17,1/3)</f>
        <v>7.3186114200459427</v>
      </c>
    </row>
    <row r="18" spans="1:11" ht="30" x14ac:dyDescent="0.25">
      <c r="A18" s="11" t="s">
        <v>24</v>
      </c>
      <c r="B18" s="24" t="s">
        <v>362</v>
      </c>
      <c r="C18" s="13">
        <v>4</v>
      </c>
      <c r="D18" s="14">
        <v>5</v>
      </c>
      <c r="E18" s="13">
        <v>8</v>
      </c>
      <c r="F18" s="14">
        <v>5</v>
      </c>
      <c r="G18" s="12">
        <v>0</v>
      </c>
      <c r="H18" s="14">
        <v>5</v>
      </c>
      <c r="I18" s="35">
        <f>POWER($D$14*C18*D18,1/3)</f>
        <v>3.9148676411688634</v>
      </c>
      <c r="J18" s="34">
        <f>POWER($F$14*E18*F18,1/3)</f>
        <v>6.5421326203771786</v>
      </c>
      <c r="K18" s="36">
        <f>POWER($H$14*G18*H18,1/3)</f>
        <v>0</v>
      </c>
    </row>
    <row r="19" spans="1:11" ht="60" x14ac:dyDescent="0.25">
      <c r="A19" s="11" t="s">
        <v>79</v>
      </c>
      <c r="B19" s="24" t="s">
        <v>330</v>
      </c>
      <c r="C19" s="13">
        <v>3</v>
      </c>
      <c r="D19" s="14">
        <v>6</v>
      </c>
      <c r="E19" s="13">
        <v>7</v>
      </c>
      <c r="F19" s="14">
        <v>6</v>
      </c>
      <c r="G19" s="12">
        <v>1</v>
      </c>
      <c r="H19" s="14">
        <v>6</v>
      </c>
      <c r="I19" s="35">
        <f>POWER($D$14*C19*D19,1/3)</f>
        <v>3.7797631496846198</v>
      </c>
      <c r="J19" s="34">
        <f>POWER($F$14*E19*F19,1/3)</f>
        <v>6.649399761150975</v>
      </c>
      <c r="K19" s="36">
        <f>POWER($H$14*G19*H19,1/3)</f>
        <v>3.4760266448864496</v>
      </c>
    </row>
    <row r="20" spans="1:11" ht="15.75" thickBot="1" x14ac:dyDescent="0.3">
      <c r="A20" s="11" t="s">
        <v>114</v>
      </c>
      <c r="B20" s="24" t="s">
        <v>348</v>
      </c>
      <c r="C20" s="13">
        <v>9</v>
      </c>
      <c r="D20" s="14">
        <v>2</v>
      </c>
      <c r="E20" s="13">
        <v>0</v>
      </c>
      <c r="F20" s="14">
        <v>2</v>
      </c>
      <c r="G20" s="12">
        <v>0</v>
      </c>
      <c r="H20" s="14">
        <v>2</v>
      </c>
      <c r="I20" s="35">
        <f>POWER($D$14*C20*D20,1/3)</f>
        <v>3.7797631496846198</v>
      </c>
      <c r="J20" s="34">
        <f>POWER($F$14*E20*F20,1/3)</f>
        <v>0</v>
      </c>
      <c r="K20" s="36">
        <f>POWER($H$14*G20*H20,1/3)</f>
        <v>0</v>
      </c>
    </row>
    <row r="21" spans="1:11" ht="15.75" thickBot="1" x14ac:dyDescent="0.3">
      <c r="H21" s="68" t="s">
        <v>293</v>
      </c>
      <c r="I21" s="69">
        <f>MAX(MAX(I16:I20),MAX(J16:J20),MAX(K16:K20))</f>
        <v>7.3186114200459427</v>
      </c>
      <c r="J21" s="69"/>
      <c r="K21" s="70"/>
    </row>
    <row r="22" spans="1:11" ht="15.75" thickBot="1" x14ac:dyDescent="0.3">
      <c r="A22" s="26" t="s">
        <v>2</v>
      </c>
    </row>
    <row r="23" spans="1:11" x14ac:dyDescent="0.25">
      <c r="B23" s="49" t="s">
        <v>140</v>
      </c>
      <c r="C23" s="52" t="s">
        <v>5</v>
      </c>
      <c r="D23" s="53"/>
      <c r="E23" s="52" t="s">
        <v>290</v>
      </c>
      <c r="F23" s="53"/>
      <c r="G23" s="54" t="s">
        <v>6</v>
      </c>
      <c r="H23" s="53"/>
      <c r="I23" s="55" t="s">
        <v>293</v>
      </c>
      <c r="J23" s="56"/>
      <c r="K23" s="57"/>
    </row>
    <row r="24" spans="1:11" x14ac:dyDescent="0.25">
      <c r="B24" s="50"/>
      <c r="C24" s="20" t="s">
        <v>7</v>
      </c>
      <c r="D24" s="3">
        <v>4</v>
      </c>
      <c r="E24" s="20" t="s">
        <v>7</v>
      </c>
      <c r="F24" s="3">
        <v>2</v>
      </c>
      <c r="G24" s="21" t="s">
        <v>7</v>
      </c>
      <c r="H24" s="3">
        <v>7</v>
      </c>
      <c r="I24" s="58"/>
      <c r="J24" s="59"/>
      <c r="K24" s="60"/>
    </row>
    <row r="25" spans="1:11" ht="15.75" thickBot="1" x14ac:dyDescent="0.3">
      <c r="B25" s="51"/>
      <c r="C25" s="4" t="s">
        <v>138</v>
      </c>
      <c r="D25" s="5" t="s">
        <v>139</v>
      </c>
      <c r="E25" s="4" t="s">
        <v>138</v>
      </c>
      <c r="F25" s="5" t="s">
        <v>139</v>
      </c>
      <c r="G25" s="22" t="s">
        <v>138</v>
      </c>
      <c r="H25" s="5" t="s">
        <v>139</v>
      </c>
      <c r="I25" s="37" t="s">
        <v>5</v>
      </c>
      <c r="J25" s="38" t="s">
        <v>294</v>
      </c>
      <c r="K25" s="39" t="s">
        <v>6</v>
      </c>
    </row>
    <row r="26" spans="1:11" ht="45" x14ac:dyDescent="0.25">
      <c r="A26" s="6" t="s">
        <v>11</v>
      </c>
      <c r="B26" s="23" t="s">
        <v>383</v>
      </c>
      <c r="C26" s="8">
        <v>9</v>
      </c>
      <c r="D26" s="9">
        <v>3</v>
      </c>
      <c r="E26" s="8">
        <v>6</v>
      </c>
      <c r="F26" s="9">
        <v>3</v>
      </c>
      <c r="G26" s="7">
        <v>6</v>
      </c>
      <c r="H26" s="9">
        <v>3</v>
      </c>
      <c r="I26" s="35">
        <f>POWER($D$24*C26*D26,1/3)</f>
        <v>4.7622031559045981</v>
      </c>
      <c r="J26" s="34">
        <f>POWER($F$24*E26*F26,1/3)</f>
        <v>3.3019272488946263</v>
      </c>
      <c r="K26" s="36">
        <f>POWER($H$24*G26*H26,1/3)</f>
        <v>5.0132979349645836</v>
      </c>
    </row>
    <row r="27" spans="1:11" x14ac:dyDescent="0.25">
      <c r="A27" s="11" t="s">
        <v>21</v>
      </c>
      <c r="B27" s="24" t="s">
        <v>382</v>
      </c>
      <c r="C27" s="13">
        <v>6</v>
      </c>
      <c r="D27" s="14">
        <v>8</v>
      </c>
      <c r="E27" s="13">
        <v>7</v>
      </c>
      <c r="F27" s="14">
        <v>8</v>
      </c>
      <c r="G27" s="12">
        <v>8</v>
      </c>
      <c r="H27" s="14">
        <v>8</v>
      </c>
      <c r="I27" s="35">
        <f>POWER($D$24*C27*D27,1/3)</f>
        <v>5.7689982812296323</v>
      </c>
      <c r="J27" s="34">
        <f>POWER($F$24*E27*F27,1/3)</f>
        <v>4.8202845283504585</v>
      </c>
      <c r="K27" s="36">
        <f>POWER($H$24*G27*H27,1/3)</f>
        <v>7.651724731089554</v>
      </c>
    </row>
    <row r="28" spans="1:11" ht="30" x14ac:dyDescent="0.25">
      <c r="A28" s="11" t="s">
        <v>23</v>
      </c>
      <c r="B28" s="24" t="s">
        <v>362</v>
      </c>
      <c r="C28" s="13">
        <v>4</v>
      </c>
      <c r="D28" s="14">
        <v>5</v>
      </c>
      <c r="E28" s="13">
        <v>8</v>
      </c>
      <c r="F28" s="14">
        <v>5</v>
      </c>
      <c r="G28" s="12">
        <v>0</v>
      </c>
      <c r="H28" s="14">
        <v>5</v>
      </c>
      <c r="I28" s="35">
        <f>POWER($D$24*C28*D28,1/3)</f>
        <v>4.3088693800637659</v>
      </c>
      <c r="J28" s="34">
        <f>POWER($F$24*E28*F28,1/3)</f>
        <v>4.3088693800637659</v>
      </c>
      <c r="K28" s="36">
        <f>POWER($H$24*G28*H28,1/3)</f>
        <v>0</v>
      </c>
    </row>
    <row r="29" spans="1:11" ht="60" x14ac:dyDescent="0.25">
      <c r="A29" s="11" t="s">
        <v>28</v>
      </c>
      <c r="B29" s="24" t="s">
        <v>385</v>
      </c>
      <c r="C29" s="13">
        <v>6</v>
      </c>
      <c r="D29" s="14">
        <v>6</v>
      </c>
      <c r="E29" s="13">
        <v>7</v>
      </c>
      <c r="F29" s="14">
        <v>6</v>
      </c>
      <c r="G29" s="12">
        <v>6</v>
      </c>
      <c r="H29" s="14">
        <v>6</v>
      </c>
      <c r="I29" s="35">
        <f>POWER($D$24*C29*D29,1/3)</f>
        <v>5.2414827884177937</v>
      </c>
      <c r="J29" s="34">
        <f>POWER($F$24*E29*F29,1/3)</f>
        <v>4.379519139887889</v>
      </c>
      <c r="K29" s="36">
        <f>POWER($H$24*G29*H29,1/3)</f>
        <v>6.3163595976563789</v>
      </c>
    </row>
    <row r="30" spans="1:11" ht="30" x14ac:dyDescent="0.25">
      <c r="A30" s="11" t="s">
        <v>29</v>
      </c>
      <c r="B30" s="24" t="s">
        <v>363</v>
      </c>
      <c r="C30" s="13">
        <v>5</v>
      </c>
      <c r="D30" s="14">
        <v>7</v>
      </c>
      <c r="E30" s="13">
        <v>7</v>
      </c>
      <c r="F30" s="14">
        <v>7</v>
      </c>
      <c r="G30" s="12">
        <v>2</v>
      </c>
      <c r="H30" s="14">
        <v>7</v>
      </c>
      <c r="I30" s="35">
        <f>POWER($D$24*C30*D30,1/3)</f>
        <v>5.1924941018511026</v>
      </c>
      <c r="J30" s="34">
        <f>POWER($F$24*E30*F30,1/3)</f>
        <v>4.6104362920584467</v>
      </c>
      <c r="K30" s="36">
        <f>POWER($H$24*G30*H30,1/3)</f>
        <v>4.6104362920584467</v>
      </c>
    </row>
    <row r="31" spans="1:11" x14ac:dyDescent="0.25">
      <c r="A31" s="11" t="s">
        <v>85</v>
      </c>
      <c r="B31" s="24" t="s">
        <v>378</v>
      </c>
      <c r="C31" s="13">
        <v>3</v>
      </c>
      <c r="D31" s="14">
        <v>5</v>
      </c>
      <c r="E31" s="13">
        <v>5</v>
      </c>
      <c r="F31" s="14">
        <v>6</v>
      </c>
      <c r="G31" s="12">
        <v>7</v>
      </c>
      <c r="H31" s="14">
        <v>6</v>
      </c>
      <c r="I31" s="35">
        <f>POWER($D$24*C31*D31,1/3)</f>
        <v>3.9148676411688634</v>
      </c>
      <c r="J31" s="34">
        <f>POWER($F$24*E31*F31,1/3)</f>
        <v>3.9148676411688634</v>
      </c>
      <c r="K31" s="36">
        <f>POWER($H$24*G31*H31,1/3)</f>
        <v>6.649399761150975</v>
      </c>
    </row>
    <row r="32" spans="1:11" ht="30" x14ac:dyDescent="0.25">
      <c r="A32" s="11" t="s">
        <v>103</v>
      </c>
      <c r="B32" s="24" t="s">
        <v>340</v>
      </c>
      <c r="C32" s="13">
        <v>7</v>
      </c>
      <c r="D32" s="14">
        <v>4</v>
      </c>
      <c r="E32" s="13">
        <v>7</v>
      </c>
      <c r="F32" s="14">
        <v>4</v>
      </c>
      <c r="G32" s="12">
        <v>0</v>
      </c>
      <c r="H32" s="14">
        <v>4</v>
      </c>
      <c r="I32" s="35">
        <f>POWER($D$24*C32*D32,1/3)</f>
        <v>4.8202845283504585</v>
      </c>
      <c r="J32" s="34">
        <f>POWER($F$24*E32*F32,1/3)</f>
        <v>3.8258623655447783</v>
      </c>
      <c r="K32" s="36">
        <f>POWER($H$24*G32*H32,1/3)</f>
        <v>0</v>
      </c>
    </row>
    <row r="33" spans="1:11" ht="30.75" thickBot="1" x14ac:dyDescent="0.3">
      <c r="A33" s="11" t="s">
        <v>110</v>
      </c>
      <c r="B33" s="24" t="s">
        <v>345</v>
      </c>
      <c r="C33" s="13">
        <v>3</v>
      </c>
      <c r="D33" s="14">
        <v>6</v>
      </c>
      <c r="E33" s="13">
        <v>7</v>
      </c>
      <c r="F33" s="14">
        <v>6</v>
      </c>
      <c r="G33" s="12">
        <v>1</v>
      </c>
      <c r="H33" s="14">
        <v>6</v>
      </c>
      <c r="I33" s="35">
        <f>POWER($D$24*C33*D33,1/3)</f>
        <v>4.1601676461038073</v>
      </c>
      <c r="J33" s="34">
        <f>POWER($F$24*E33*F33,1/3)</f>
        <v>4.379519139887889</v>
      </c>
      <c r="K33" s="36">
        <f>POWER($H$24*G33*H33,1/3)</f>
        <v>3.4760266448864496</v>
      </c>
    </row>
    <row r="34" spans="1:11" ht="15.75" thickBot="1" x14ac:dyDescent="0.3">
      <c r="H34" s="68" t="s">
        <v>293</v>
      </c>
      <c r="I34" s="69">
        <f>MAX(MAX(I26:I33),MAX(J26:J33),MAX(K26:K33))</f>
        <v>7.651724731089554</v>
      </c>
      <c r="J34" s="69"/>
      <c r="K34" s="70"/>
    </row>
    <row r="35" spans="1:11" ht="15.75" thickBot="1" x14ac:dyDescent="0.3">
      <c r="A35" s="26" t="s">
        <v>3</v>
      </c>
    </row>
    <row r="36" spans="1:11" x14ac:dyDescent="0.25">
      <c r="B36" s="49" t="s">
        <v>140</v>
      </c>
      <c r="C36" s="52" t="s">
        <v>5</v>
      </c>
      <c r="D36" s="53"/>
      <c r="E36" s="52" t="s">
        <v>290</v>
      </c>
      <c r="F36" s="53"/>
      <c r="G36" s="54" t="s">
        <v>6</v>
      </c>
      <c r="H36" s="53"/>
      <c r="I36" s="55" t="s">
        <v>293</v>
      </c>
      <c r="J36" s="56"/>
      <c r="K36" s="57"/>
    </row>
    <row r="37" spans="1:11" x14ac:dyDescent="0.25">
      <c r="B37" s="50"/>
      <c r="C37" s="20" t="s">
        <v>7</v>
      </c>
      <c r="D37" s="3">
        <v>7</v>
      </c>
      <c r="E37" s="20" t="s">
        <v>7</v>
      </c>
      <c r="F37" s="3">
        <v>9</v>
      </c>
      <c r="G37" s="21" t="s">
        <v>7</v>
      </c>
      <c r="H37" s="3">
        <v>6</v>
      </c>
      <c r="I37" s="58"/>
      <c r="J37" s="59"/>
      <c r="K37" s="60"/>
    </row>
    <row r="38" spans="1:11" ht="15.75" thickBot="1" x14ac:dyDescent="0.3">
      <c r="B38" s="51"/>
      <c r="C38" s="4" t="s">
        <v>138</v>
      </c>
      <c r="D38" s="5" t="s">
        <v>139</v>
      </c>
      <c r="E38" s="4" t="s">
        <v>138</v>
      </c>
      <c r="F38" s="5" t="s">
        <v>139</v>
      </c>
      <c r="G38" s="22" t="s">
        <v>138</v>
      </c>
      <c r="H38" s="5" t="s">
        <v>139</v>
      </c>
      <c r="I38" s="37" t="s">
        <v>5</v>
      </c>
      <c r="J38" s="38" t="s">
        <v>294</v>
      </c>
      <c r="K38" s="39" t="s">
        <v>6</v>
      </c>
    </row>
    <row r="39" spans="1:11" x14ac:dyDescent="0.25">
      <c r="A39" s="6" t="s">
        <v>10</v>
      </c>
      <c r="B39" s="23" t="s">
        <v>360</v>
      </c>
      <c r="C39" s="8">
        <v>7</v>
      </c>
      <c r="D39" s="9">
        <v>4</v>
      </c>
      <c r="E39" s="8">
        <v>0</v>
      </c>
      <c r="F39" s="9">
        <v>4</v>
      </c>
      <c r="G39" s="7">
        <v>9</v>
      </c>
      <c r="H39" s="9">
        <v>4</v>
      </c>
      <c r="I39" s="35">
        <f>POWER($D$37*C39*D39,1/3)</f>
        <v>5.8087857335637025</v>
      </c>
      <c r="J39" s="34">
        <f>POWER($F$37*E39*F39,1/3)</f>
        <v>0</v>
      </c>
      <c r="K39" s="36">
        <f>POWER($H$37*G39*H39,1/3)</f>
        <v>6</v>
      </c>
    </row>
    <row r="40" spans="1:11" ht="30" x14ac:dyDescent="0.25">
      <c r="A40" s="11" t="s">
        <v>13</v>
      </c>
      <c r="B40" s="24" t="s">
        <v>300</v>
      </c>
      <c r="C40" s="13">
        <v>0</v>
      </c>
      <c r="D40" s="14">
        <v>4</v>
      </c>
      <c r="E40" s="13">
        <v>7</v>
      </c>
      <c r="F40" s="14">
        <v>4</v>
      </c>
      <c r="G40" s="12">
        <v>7</v>
      </c>
      <c r="H40" s="14">
        <v>4</v>
      </c>
      <c r="I40" s="35">
        <f>POWER($D$37*C40*D40,1/3)</f>
        <v>0</v>
      </c>
      <c r="J40" s="34">
        <f>POWER($F$37*E40*F40,1/3)</f>
        <v>6.3163595976563789</v>
      </c>
      <c r="K40" s="36">
        <f>POWER($H$37*G40*H40,1/3)</f>
        <v>5.5178483527622406</v>
      </c>
    </row>
    <row r="41" spans="1:11" ht="45" x14ac:dyDescent="0.25">
      <c r="A41" s="11" t="s">
        <v>14</v>
      </c>
      <c r="B41" s="24" t="s">
        <v>301</v>
      </c>
      <c r="C41" s="13">
        <v>1</v>
      </c>
      <c r="D41" s="14">
        <v>3</v>
      </c>
      <c r="E41" s="13">
        <v>4</v>
      </c>
      <c r="F41" s="14">
        <v>3</v>
      </c>
      <c r="G41" s="12">
        <v>8</v>
      </c>
      <c r="H41" s="14">
        <v>3</v>
      </c>
      <c r="I41" s="35">
        <f>POWER($D$37*C41*D41,1/3)</f>
        <v>2.7589241763811208</v>
      </c>
      <c r="J41" s="34">
        <f>POWER($F$37*E41*F41,1/3)</f>
        <v>4.7622031559045981</v>
      </c>
      <c r="K41" s="36">
        <f>POWER($H$37*G41*H41,1/3)</f>
        <v>5.2414827884177937</v>
      </c>
    </row>
    <row r="42" spans="1:11" x14ac:dyDescent="0.25">
      <c r="A42" s="11" t="s">
        <v>16</v>
      </c>
      <c r="B42" s="24" t="s">
        <v>303</v>
      </c>
      <c r="C42" s="13">
        <v>8</v>
      </c>
      <c r="D42" s="14">
        <v>7</v>
      </c>
      <c r="E42" s="13">
        <v>5</v>
      </c>
      <c r="F42" s="14">
        <v>7</v>
      </c>
      <c r="G42" s="12">
        <v>0</v>
      </c>
      <c r="H42" s="14">
        <v>7</v>
      </c>
      <c r="I42" s="35">
        <f>POWER($D$37*C42*D42,1/3)</f>
        <v>7.3186114200459427</v>
      </c>
      <c r="J42" s="34">
        <f>POWER($F$37*E42*F42,1/3)</f>
        <v>6.8040921159533676</v>
      </c>
      <c r="K42" s="36">
        <f>POWER($H$37*G42*H42,1/3)</f>
        <v>0</v>
      </c>
    </row>
    <row r="43" spans="1:11" x14ac:dyDescent="0.25">
      <c r="A43" s="11" t="s">
        <v>22</v>
      </c>
      <c r="B43" s="24" t="s">
        <v>307</v>
      </c>
      <c r="C43" s="13">
        <v>5</v>
      </c>
      <c r="D43" s="14">
        <v>6</v>
      </c>
      <c r="E43" s="13">
        <v>5</v>
      </c>
      <c r="F43" s="14">
        <v>6</v>
      </c>
      <c r="G43" s="12">
        <v>1</v>
      </c>
      <c r="H43" s="14">
        <v>6</v>
      </c>
      <c r="I43" s="35">
        <f>POWER($D$37*C43*D43,1/3)</f>
        <v>5.9439219527631293</v>
      </c>
      <c r="J43" s="34">
        <f>POWER($F$37*E43*F43,1/3)</f>
        <v>6.463304070095651</v>
      </c>
      <c r="K43" s="36">
        <f>POWER($H$37*G43*H43,1/3)</f>
        <v>3.3019272488946263</v>
      </c>
    </row>
    <row r="44" spans="1:11" ht="30" x14ac:dyDescent="0.25">
      <c r="A44" s="11" t="s">
        <v>26</v>
      </c>
      <c r="B44" s="24" t="s">
        <v>308</v>
      </c>
      <c r="C44" s="13">
        <v>4</v>
      </c>
      <c r="D44" s="14">
        <v>6</v>
      </c>
      <c r="E44" s="13">
        <v>4</v>
      </c>
      <c r="F44" s="14">
        <v>6</v>
      </c>
      <c r="G44" s="12">
        <v>7</v>
      </c>
      <c r="H44" s="14">
        <v>6</v>
      </c>
      <c r="I44" s="35">
        <f>POWER($D$37*C44*D44,1/3)</f>
        <v>5.5178483527622406</v>
      </c>
      <c r="J44" s="34">
        <f>POWER($F$37*E44*F44,1/3)</f>
        <v>6</v>
      </c>
      <c r="K44" s="36">
        <f>POWER($H$37*G44*H44,1/3)</f>
        <v>6.3163595976563789</v>
      </c>
    </row>
    <row r="45" spans="1:11" ht="45" x14ac:dyDescent="0.25">
      <c r="A45" s="11" t="s">
        <v>27</v>
      </c>
      <c r="B45" s="24" t="s">
        <v>384</v>
      </c>
      <c r="C45" s="13">
        <v>3</v>
      </c>
      <c r="D45" s="14">
        <v>6</v>
      </c>
      <c r="E45" s="13">
        <v>8</v>
      </c>
      <c r="F45" s="14">
        <v>6</v>
      </c>
      <c r="G45" s="12">
        <v>3</v>
      </c>
      <c r="H45" s="14">
        <v>6</v>
      </c>
      <c r="I45" s="35">
        <f>POWER($D$37*C45*D45,1/3)</f>
        <v>5.0132979349645836</v>
      </c>
      <c r="J45" s="34">
        <f>POWER($F$37*E45*F45,1/3)</f>
        <v>7.5595262993692396</v>
      </c>
      <c r="K45" s="36">
        <f>POWER($H$37*G45*H45,1/3)</f>
        <v>4.7622031559045981</v>
      </c>
    </row>
    <row r="46" spans="1:11" ht="30" x14ac:dyDescent="0.25">
      <c r="A46" s="11" t="s">
        <v>31</v>
      </c>
      <c r="B46" s="24" t="s">
        <v>365</v>
      </c>
      <c r="C46" s="13">
        <v>5</v>
      </c>
      <c r="D46" s="14">
        <v>6</v>
      </c>
      <c r="E46" s="13">
        <v>8</v>
      </c>
      <c r="F46" s="14">
        <v>5</v>
      </c>
      <c r="G46" s="12">
        <v>7</v>
      </c>
      <c r="H46" s="14">
        <v>5</v>
      </c>
      <c r="I46" s="35">
        <f>POWER($D$37*C46*D46,1/3)</f>
        <v>5.9439219527631293</v>
      </c>
      <c r="J46" s="34">
        <f>POWER($F$37*E46*F46,1/3)</f>
        <v>7.1137866089801252</v>
      </c>
      <c r="K46" s="36">
        <f>POWER($H$37*G46*H46,1/3)</f>
        <v>5.9439219527631293</v>
      </c>
    </row>
    <row r="47" spans="1:11" ht="30" x14ac:dyDescent="0.25">
      <c r="A47" s="11" t="s">
        <v>32</v>
      </c>
      <c r="B47" s="24" t="s">
        <v>366</v>
      </c>
      <c r="C47" s="13">
        <v>7</v>
      </c>
      <c r="D47" s="14">
        <v>4</v>
      </c>
      <c r="E47" s="13">
        <v>7</v>
      </c>
      <c r="F47" s="14">
        <v>4</v>
      </c>
      <c r="G47" s="12">
        <v>7</v>
      </c>
      <c r="H47" s="14">
        <v>4</v>
      </c>
      <c r="I47" s="35">
        <f>POWER($D$37*C47*D47,1/3)</f>
        <v>5.8087857335637025</v>
      </c>
      <c r="J47" s="34">
        <f>POWER($F$37*E47*F47,1/3)</f>
        <v>6.3163595976563789</v>
      </c>
      <c r="K47" s="36">
        <f>POWER($H$37*G47*H47,1/3)</f>
        <v>5.5178483527622406</v>
      </c>
    </row>
    <row r="48" spans="1:11" ht="30" x14ac:dyDescent="0.25">
      <c r="A48" s="11" t="s">
        <v>68</v>
      </c>
      <c r="B48" s="24" t="s">
        <v>372</v>
      </c>
      <c r="C48" s="13">
        <v>3</v>
      </c>
      <c r="D48" s="14">
        <v>4</v>
      </c>
      <c r="E48" s="13">
        <v>8</v>
      </c>
      <c r="F48" s="14">
        <v>4</v>
      </c>
      <c r="G48" s="12">
        <v>2</v>
      </c>
      <c r="H48" s="14">
        <v>4</v>
      </c>
      <c r="I48" s="35">
        <f>POWER($D$37*C48*D48,1/3)</f>
        <v>4.379519139887889</v>
      </c>
      <c r="J48" s="34">
        <f>POWER($F$37*E48*F48,1/3)</f>
        <v>6.6038544977892535</v>
      </c>
      <c r="K48" s="36">
        <f>POWER($H$37*G48*H48,1/3)</f>
        <v>3.6342411856642789</v>
      </c>
    </row>
    <row r="49" spans="1:11" x14ac:dyDescent="0.25">
      <c r="A49" s="11" t="s">
        <v>73</v>
      </c>
      <c r="B49" s="24" t="s">
        <v>376</v>
      </c>
      <c r="C49" s="13">
        <v>4</v>
      </c>
      <c r="D49" s="14">
        <v>6</v>
      </c>
      <c r="E49" s="13">
        <v>6</v>
      </c>
      <c r="F49" s="14">
        <v>6</v>
      </c>
      <c r="G49" s="12">
        <v>2</v>
      </c>
      <c r="H49" s="14">
        <v>6</v>
      </c>
      <c r="I49" s="35">
        <f>POWER($D$37*C49*D49,1/3)</f>
        <v>5.5178483527622406</v>
      </c>
      <c r="J49" s="34">
        <f>POWER($F$37*E49*F49,1/3)</f>
        <v>6.8682854553199908</v>
      </c>
      <c r="K49" s="36">
        <f>POWER($H$37*G49*H49,1/3)</f>
        <v>4.1601676461038073</v>
      </c>
    </row>
    <row r="50" spans="1:11" ht="30" x14ac:dyDescent="0.25">
      <c r="A50" s="11" t="s">
        <v>102</v>
      </c>
      <c r="B50" s="24" t="s">
        <v>399</v>
      </c>
      <c r="C50" s="13">
        <v>6</v>
      </c>
      <c r="D50" s="14">
        <v>4</v>
      </c>
      <c r="E50" s="13">
        <v>7</v>
      </c>
      <c r="F50" s="14">
        <v>4</v>
      </c>
      <c r="G50" s="12">
        <v>0</v>
      </c>
      <c r="H50" s="14">
        <v>4</v>
      </c>
      <c r="I50" s="35">
        <f>POWER($D$37*C50*D50,1/3)</f>
        <v>5.5178483527622406</v>
      </c>
      <c r="J50" s="34">
        <f>POWER($F$37*E50*F50,1/3)</f>
        <v>6.3163595976563789</v>
      </c>
      <c r="K50" s="36">
        <f>POWER($H$37*G50*H50,1/3)</f>
        <v>0</v>
      </c>
    </row>
    <row r="51" spans="1:11" ht="45" x14ac:dyDescent="0.25">
      <c r="A51" s="11" t="s">
        <v>104</v>
      </c>
      <c r="B51" s="24" t="s">
        <v>341</v>
      </c>
      <c r="C51" s="13">
        <v>8</v>
      </c>
      <c r="D51" s="14">
        <v>5</v>
      </c>
      <c r="E51" s="13">
        <v>8</v>
      </c>
      <c r="F51" s="14">
        <v>5</v>
      </c>
      <c r="G51" s="12">
        <v>0</v>
      </c>
      <c r="H51" s="14">
        <v>5</v>
      </c>
      <c r="I51" s="35">
        <f>POWER($D$37*C51*D51,1/3)</f>
        <v>6.5421326203771786</v>
      </c>
      <c r="J51" s="34">
        <f>POWER($F$37*E51*F51,1/3)</f>
        <v>7.1137866089801252</v>
      </c>
      <c r="K51" s="36">
        <f>POWER($H$37*G51*H51,1/3)</f>
        <v>0</v>
      </c>
    </row>
    <row r="52" spans="1:11" ht="30" x14ac:dyDescent="0.25">
      <c r="A52" s="11" t="s">
        <v>113</v>
      </c>
      <c r="B52" s="24" t="s">
        <v>347</v>
      </c>
      <c r="C52" s="13">
        <v>5</v>
      </c>
      <c r="D52" s="14">
        <v>8</v>
      </c>
      <c r="E52" s="13">
        <v>7</v>
      </c>
      <c r="F52" s="14">
        <v>8</v>
      </c>
      <c r="G52" s="12">
        <v>0</v>
      </c>
      <c r="H52" s="14">
        <v>8</v>
      </c>
      <c r="I52" s="35">
        <f>POWER($D$37*C52*D52,1/3)</f>
        <v>6.5421326203771786</v>
      </c>
      <c r="J52" s="34">
        <f>POWER($F$37*E52*F52,1/3)</f>
        <v>7.9581144157927817</v>
      </c>
      <c r="K52" s="36">
        <f>POWER($H$37*G52*H52,1/3)</f>
        <v>0</v>
      </c>
    </row>
    <row r="53" spans="1:11" ht="30.75" thickBot="1" x14ac:dyDescent="0.3">
      <c r="A53" s="11" t="s">
        <v>115</v>
      </c>
      <c r="B53" s="24" t="s">
        <v>403</v>
      </c>
      <c r="C53" s="13">
        <v>4</v>
      </c>
      <c r="D53" s="14">
        <v>4</v>
      </c>
      <c r="E53" s="13">
        <v>6</v>
      </c>
      <c r="F53" s="14">
        <v>4</v>
      </c>
      <c r="G53" s="12">
        <v>2</v>
      </c>
      <c r="H53" s="14">
        <v>4</v>
      </c>
      <c r="I53" s="35">
        <f>POWER($D$37*C53*D53,1/3)</f>
        <v>4.8202845283504585</v>
      </c>
      <c r="J53" s="34">
        <f>POWER($F$37*E53*F53,1/3)</f>
        <v>6</v>
      </c>
      <c r="K53" s="36">
        <f>POWER($H$37*G53*H53,1/3)</f>
        <v>3.6342411856642789</v>
      </c>
    </row>
    <row r="54" spans="1:11" ht="15.75" thickBot="1" x14ac:dyDescent="0.3">
      <c r="H54" s="68" t="s">
        <v>293</v>
      </c>
      <c r="I54" s="69">
        <f>MAX(MAX(I39:I53),MAX(J39:J53),MAX(K39:K53))</f>
        <v>7.9581144157927817</v>
      </c>
      <c r="J54" s="69"/>
      <c r="K54" s="70"/>
    </row>
    <row r="55" spans="1:11" ht="15.75" thickBot="1" x14ac:dyDescent="0.3">
      <c r="A55" s="26" t="s">
        <v>4</v>
      </c>
    </row>
    <row r="56" spans="1:11" x14ac:dyDescent="0.25">
      <c r="B56" s="49" t="s">
        <v>140</v>
      </c>
      <c r="C56" s="52" t="s">
        <v>5</v>
      </c>
      <c r="D56" s="53"/>
      <c r="E56" s="52" t="s">
        <v>290</v>
      </c>
      <c r="F56" s="53"/>
      <c r="G56" s="54" t="s">
        <v>6</v>
      </c>
      <c r="H56" s="53"/>
      <c r="I56" s="55" t="s">
        <v>293</v>
      </c>
      <c r="J56" s="56"/>
      <c r="K56" s="57"/>
    </row>
    <row r="57" spans="1:11" x14ac:dyDescent="0.25">
      <c r="B57" s="50"/>
      <c r="C57" s="20" t="s">
        <v>7</v>
      </c>
      <c r="D57" s="3">
        <v>6</v>
      </c>
      <c r="E57" s="20" t="s">
        <v>7</v>
      </c>
      <c r="F57" s="3">
        <v>8</v>
      </c>
      <c r="G57" s="21" t="s">
        <v>7</v>
      </c>
      <c r="H57" s="3">
        <v>8</v>
      </c>
      <c r="I57" s="58"/>
      <c r="J57" s="59"/>
      <c r="K57" s="60"/>
    </row>
    <row r="58" spans="1:11" ht="15.75" thickBot="1" x14ac:dyDescent="0.3">
      <c r="B58" s="51"/>
      <c r="C58" s="4" t="s">
        <v>138</v>
      </c>
      <c r="D58" s="5" t="s">
        <v>139</v>
      </c>
      <c r="E58" s="4" t="s">
        <v>138</v>
      </c>
      <c r="F58" s="5" t="s">
        <v>139</v>
      </c>
      <c r="G58" s="22" t="s">
        <v>138</v>
      </c>
      <c r="H58" s="5" t="s">
        <v>139</v>
      </c>
      <c r="I58" s="37" t="s">
        <v>5</v>
      </c>
      <c r="J58" s="38" t="s">
        <v>294</v>
      </c>
      <c r="K58" s="39" t="s">
        <v>6</v>
      </c>
    </row>
    <row r="59" spans="1:11" ht="30" x14ac:dyDescent="0.25">
      <c r="A59" s="6" t="s">
        <v>9</v>
      </c>
      <c r="B59" s="23" t="s">
        <v>359</v>
      </c>
      <c r="C59" s="8">
        <v>3</v>
      </c>
      <c r="D59" s="9">
        <v>4</v>
      </c>
      <c r="E59" s="8">
        <v>5</v>
      </c>
      <c r="F59" s="9">
        <v>4</v>
      </c>
      <c r="G59" s="7">
        <v>8</v>
      </c>
      <c r="H59" s="9">
        <v>4</v>
      </c>
      <c r="I59" s="35">
        <f>POWER($D$57*C59*D59,1/3)</f>
        <v>4.1601676461038073</v>
      </c>
      <c r="J59" s="34">
        <f>POWER($F$57*E59*F59,1/3)</f>
        <v>5.4288352331898126</v>
      </c>
      <c r="K59" s="36">
        <f>POWER($H$57*G59*H59,1/3)</f>
        <v>6.3496042078727974</v>
      </c>
    </row>
    <row r="60" spans="1:11" ht="30" x14ac:dyDescent="0.25">
      <c r="A60" s="11" t="s">
        <v>12</v>
      </c>
      <c r="B60" s="24" t="s">
        <v>297</v>
      </c>
      <c r="C60" s="13">
        <v>0</v>
      </c>
      <c r="D60" s="14">
        <v>8</v>
      </c>
      <c r="E60" s="13">
        <v>0</v>
      </c>
      <c r="F60" s="14">
        <v>8</v>
      </c>
      <c r="G60" s="12">
        <v>9</v>
      </c>
      <c r="H60" s="14">
        <v>8</v>
      </c>
      <c r="I60" s="35">
        <f>POWER($D$57*C60*D60,1/3)</f>
        <v>0</v>
      </c>
      <c r="J60" s="34">
        <f>POWER($F$57*E60*F60,1/3)</f>
        <v>0</v>
      </c>
      <c r="K60" s="36">
        <f>POWER($H$57*G60*H60,1/3)</f>
        <v>8.3203352922076164</v>
      </c>
    </row>
    <row r="61" spans="1:11" ht="30" x14ac:dyDescent="0.25">
      <c r="A61" s="11" t="s">
        <v>17</v>
      </c>
      <c r="B61" s="24" t="s">
        <v>361</v>
      </c>
      <c r="C61" s="13">
        <v>7</v>
      </c>
      <c r="D61" s="14">
        <v>7</v>
      </c>
      <c r="E61" s="13">
        <v>7</v>
      </c>
      <c r="F61" s="14">
        <v>7</v>
      </c>
      <c r="G61" s="12">
        <v>2</v>
      </c>
      <c r="H61" s="14">
        <v>7</v>
      </c>
      <c r="I61" s="35">
        <f>POWER($D$57*C61*D61,1/3)</f>
        <v>6.649399761150975</v>
      </c>
      <c r="J61" s="34">
        <f>POWER($F$57*E61*F61,1/3)</f>
        <v>7.3186114200459427</v>
      </c>
      <c r="K61" s="36">
        <f>POWER($H$57*G61*H61,1/3)</f>
        <v>4.8202845283504585</v>
      </c>
    </row>
    <row r="62" spans="1:11" ht="45" x14ac:dyDescent="0.25">
      <c r="A62" s="11" t="s">
        <v>20</v>
      </c>
      <c r="B62" s="24" t="s">
        <v>301</v>
      </c>
      <c r="C62" s="13">
        <v>1</v>
      </c>
      <c r="D62" s="14">
        <v>4</v>
      </c>
      <c r="E62" s="13">
        <v>4</v>
      </c>
      <c r="F62" s="14">
        <v>4</v>
      </c>
      <c r="G62" s="12">
        <v>8</v>
      </c>
      <c r="H62" s="14">
        <v>4</v>
      </c>
      <c r="I62" s="35">
        <f>POWER($D$57*C62*D62,1/3)</f>
        <v>2.8844991406148166</v>
      </c>
      <c r="J62" s="34">
        <f>POWER($F$57*E62*F62,1/3)</f>
        <v>5.0396841995794919</v>
      </c>
      <c r="K62" s="36">
        <f>POWER($H$57*G62*H62,1/3)</f>
        <v>6.3496042078727974</v>
      </c>
    </row>
    <row r="63" spans="1:11" ht="30" x14ac:dyDescent="0.25">
      <c r="A63" s="11" t="s">
        <v>30</v>
      </c>
      <c r="B63" s="24" t="s">
        <v>364</v>
      </c>
      <c r="C63" s="13">
        <v>3</v>
      </c>
      <c r="D63" s="14">
        <v>8</v>
      </c>
      <c r="E63" s="13">
        <v>7</v>
      </c>
      <c r="F63" s="14">
        <v>8</v>
      </c>
      <c r="G63" s="12">
        <v>7</v>
      </c>
      <c r="H63" s="14">
        <v>8</v>
      </c>
      <c r="I63" s="35">
        <f>POWER($D$57*C63*D63,1/3)</f>
        <v>5.2414827884177937</v>
      </c>
      <c r="J63" s="34">
        <f>POWER($F$57*E63*F63,1/3)</f>
        <v>7.651724731089554</v>
      </c>
      <c r="K63" s="36">
        <f>POWER($H$57*G63*H63,1/3)</f>
        <v>7.651724731089554</v>
      </c>
    </row>
    <row r="64" spans="1:11" ht="30" x14ac:dyDescent="0.25">
      <c r="A64" s="11" t="s">
        <v>77</v>
      </c>
      <c r="B64" s="24" t="s">
        <v>327</v>
      </c>
      <c r="C64" s="13">
        <v>4</v>
      </c>
      <c r="D64" s="14">
        <v>5</v>
      </c>
      <c r="E64" s="13">
        <v>7</v>
      </c>
      <c r="F64" s="14">
        <v>5</v>
      </c>
      <c r="G64" s="12">
        <v>0</v>
      </c>
      <c r="H64" s="14">
        <v>5</v>
      </c>
      <c r="I64" s="35">
        <f>POWER($D$57*C64*D64,1/3)</f>
        <v>4.9324241486609397</v>
      </c>
      <c r="J64" s="34">
        <f>POWER($F$57*E64*F64,1/3)</f>
        <v>6.5421326203771786</v>
      </c>
      <c r="K64" s="36">
        <f>POWER($H$57*G64*H64,1/3)</f>
        <v>0</v>
      </c>
    </row>
    <row r="65" spans="1:11" ht="30" x14ac:dyDescent="0.25">
      <c r="A65" s="11" t="s">
        <v>83</v>
      </c>
      <c r="B65" s="24" t="s">
        <v>377</v>
      </c>
      <c r="C65" s="13">
        <v>3</v>
      </c>
      <c r="D65" s="14">
        <v>7</v>
      </c>
      <c r="E65" s="13">
        <v>2</v>
      </c>
      <c r="F65" s="14">
        <v>7</v>
      </c>
      <c r="G65" s="12">
        <v>8</v>
      </c>
      <c r="H65" s="14">
        <v>7</v>
      </c>
      <c r="I65" s="35">
        <f>POWER($D$57*C65*D65,1/3)</f>
        <v>5.0132979349645836</v>
      </c>
      <c r="J65" s="34">
        <f>POWER($F$57*E65*F65,1/3)</f>
        <v>4.8202845283504585</v>
      </c>
      <c r="K65" s="36">
        <f>POWER($H$57*G65*H65,1/3)</f>
        <v>7.651724731089554</v>
      </c>
    </row>
    <row r="66" spans="1:11" ht="30" x14ac:dyDescent="0.25">
      <c r="A66" s="11" t="s">
        <v>90</v>
      </c>
      <c r="B66" s="24" t="s">
        <v>331</v>
      </c>
      <c r="C66" s="13">
        <v>6</v>
      </c>
      <c r="D66" s="14">
        <v>7</v>
      </c>
      <c r="E66" s="13">
        <v>10</v>
      </c>
      <c r="F66" s="14">
        <v>7</v>
      </c>
      <c r="G66" s="12">
        <v>3</v>
      </c>
      <c r="H66" s="14">
        <v>7</v>
      </c>
      <c r="I66" s="35">
        <f>POWER($D$57*C66*D66,1/3)</f>
        <v>6.3163595976563789</v>
      </c>
      <c r="J66" s="34">
        <f>POWER($F$57*E66*F66,1/3)</f>
        <v>8.2425705996171104</v>
      </c>
      <c r="K66" s="36">
        <f>POWER($H$57*G66*H66,1/3)</f>
        <v>5.5178483527622406</v>
      </c>
    </row>
    <row r="67" spans="1:11" ht="45.75" thickBot="1" x14ac:dyDescent="0.3">
      <c r="A67" s="11" t="s">
        <v>116</v>
      </c>
      <c r="B67" s="24" t="s">
        <v>349</v>
      </c>
      <c r="C67" s="13">
        <v>8</v>
      </c>
      <c r="D67" s="14">
        <v>2</v>
      </c>
      <c r="E67" s="13">
        <v>8</v>
      </c>
      <c r="F67" s="14">
        <v>2</v>
      </c>
      <c r="G67" s="12">
        <v>3</v>
      </c>
      <c r="H67" s="14">
        <v>2</v>
      </c>
      <c r="I67" s="35">
        <f>POWER($D$57*C67*D67,1/3)</f>
        <v>4.5788569702133266</v>
      </c>
      <c r="J67" s="34">
        <f>POWER($F$57*E67*F67,1/3)</f>
        <v>5.0396841995794919</v>
      </c>
      <c r="K67" s="36">
        <f>POWER($H$57*G67*H67,1/3)</f>
        <v>3.6342411856642789</v>
      </c>
    </row>
    <row r="68" spans="1:11" ht="15.75" thickBot="1" x14ac:dyDescent="0.3">
      <c r="H68" s="68" t="s">
        <v>293</v>
      </c>
      <c r="I68" s="69">
        <f>MAX(MAX(I59:I67),MAX(J59:J67),MAX(K59:K67))</f>
        <v>8.3203352922076164</v>
      </c>
      <c r="J68" s="69"/>
      <c r="K68" s="70"/>
    </row>
    <row r="70" spans="1:11" ht="15.75" thickBot="1" x14ac:dyDescent="0.3"/>
    <row r="71" spans="1:11" ht="15.75" thickBot="1" x14ac:dyDescent="0.3">
      <c r="A71" s="71" t="s">
        <v>401</v>
      </c>
      <c r="B71" s="71">
        <f>MAX(I11,I21,I34,I54,I68)</f>
        <v>8.3203352922076164</v>
      </c>
    </row>
    <row r="72" spans="1:11" ht="15.75" thickBot="1" x14ac:dyDescent="0.3">
      <c r="A72" s="71" t="s">
        <v>402</v>
      </c>
      <c r="B72" s="71">
        <f>AVERAGE(I11,I21,I34,I54,I68)</f>
        <v>7.2980537295107384</v>
      </c>
    </row>
    <row r="73" spans="1:11" ht="15.75" thickBot="1" x14ac:dyDescent="0.3"/>
    <row r="74" spans="1:11" ht="105.75" thickBot="1" x14ac:dyDescent="0.3">
      <c r="A74" s="78" t="s">
        <v>386</v>
      </c>
      <c r="B74" s="79" t="s">
        <v>404</v>
      </c>
    </row>
    <row r="75" spans="1:11" ht="195.75" thickBot="1" x14ac:dyDescent="0.3">
      <c r="A75" s="78" t="s">
        <v>387</v>
      </c>
      <c r="B75" s="79" t="s">
        <v>405</v>
      </c>
    </row>
  </sheetData>
  <mergeCells count="30">
    <mergeCell ref="I68:K68"/>
    <mergeCell ref="I2:K3"/>
    <mergeCell ref="I13:K14"/>
    <mergeCell ref="I23:K24"/>
    <mergeCell ref="I36:K37"/>
    <mergeCell ref="I56:K57"/>
    <mergeCell ref="I11:K11"/>
    <mergeCell ref="I21:K21"/>
    <mergeCell ref="I34:K34"/>
    <mergeCell ref="I54:K54"/>
    <mergeCell ref="B56:B58"/>
    <mergeCell ref="C56:D56"/>
    <mergeCell ref="E56:F56"/>
    <mergeCell ref="G56:H56"/>
    <mergeCell ref="B23:B25"/>
    <mergeCell ref="C23:D23"/>
    <mergeCell ref="E23:F23"/>
    <mergeCell ref="G23:H23"/>
    <mergeCell ref="B36:B38"/>
    <mergeCell ref="C36:D36"/>
    <mergeCell ref="E36:F36"/>
    <mergeCell ref="G36:H36"/>
    <mergeCell ref="B2:B4"/>
    <mergeCell ref="C2:D2"/>
    <mergeCell ref="E2:F2"/>
    <mergeCell ref="G2:H2"/>
    <mergeCell ref="B13:B15"/>
    <mergeCell ref="C13:D13"/>
    <mergeCell ref="E13:F13"/>
    <mergeCell ref="G13:H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4"/>
  <sheetViews>
    <sheetView workbookViewId="0">
      <selection activeCell="B38" sqref="B38"/>
    </sheetView>
  </sheetViews>
  <sheetFormatPr baseColWidth="10" defaultColWidth="9.140625" defaultRowHeight="15" x14ac:dyDescent="0.25"/>
  <cols>
    <col min="1" max="1" width="14.5703125" customWidth="1"/>
    <col min="2" max="2" width="109" customWidth="1"/>
  </cols>
  <sheetData>
    <row r="1" spans="1:2" x14ac:dyDescent="0.25">
      <c r="A1" s="2" t="s">
        <v>141</v>
      </c>
    </row>
    <row r="2" spans="1:2" ht="30" x14ac:dyDescent="0.25">
      <c r="A2" s="10">
        <v>1</v>
      </c>
      <c r="B2" s="19" t="s">
        <v>142</v>
      </c>
    </row>
    <row r="3" spans="1:2" x14ac:dyDescent="0.25">
      <c r="A3" s="10">
        <v>2</v>
      </c>
      <c r="B3" s="19" t="s">
        <v>143</v>
      </c>
    </row>
    <row r="4" spans="1:2" ht="30" x14ac:dyDescent="0.25">
      <c r="A4" s="10">
        <v>3</v>
      </c>
      <c r="B4" s="19" t="s">
        <v>144</v>
      </c>
    </row>
    <row r="5" spans="1:2" ht="30" x14ac:dyDescent="0.25">
      <c r="A5" s="10">
        <v>4</v>
      </c>
      <c r="B5" s="19" t="s">
        <v>145</v>
      </c>
    </row>
    <row r="6" spans="1:2" x14ac:dyDescent="0.25">
      <c r="A6" s="10" t="s">
        <v>6</v>
      </c>
      <c r="B6" s="19"/>
    </row>
    <row r="7" spans="1:2" x14ac:dyDescent="0.25">
      <c r="A7" s="10">
        <v>5</v>
      </c>
      <c r="B7" s="19" t="s">
        <v>146</v>
      </c>
    </row>
    <row r="8" spans="1:2" x14ac:dyDescent="0.25">
      <c r="A8" s="10">
        <v>6</v>
      </c>
      <c r="B8" s="19" t="s">
        <v>147</v>
      </c>
    </row>
    <row r="9" spans="1:2" x14ac:dyDescent="0.25">
      <c r="A9" s="10">
        <v>7</v>
      </c>
      <c r="B9" s="19" t="s">
        <v>148</v>
      </c>
    </row>
    <row r="10" spans="1:2" x14ac:dyDescent="0.25">
      <c r="A10" s="10">
        <v>8</v>
      </c>
      <c r="B10" s="19" t="s">
        <v>149</v>
      </c>
    </row>
    <row r="11" spans="1:2" ht="30" x14ac:dyDescent="0.25">
      <c r="A11" s="10">
        <v>9</v>
      </c>
      <c r="B11" s="19" t="s">
        <v>150</v>
      </c>
    </row>
    <row r="12" spans="1:2" x14ac:dyDescent="0.25">
      <c r="A12" s="10">
        <v>10</v>
      </c>
      <c r="B12" s="19" t="s">
        <v>151</v>
      </c>
    </row>
    <row r="13" spans="1:2" x14ac:dyDescent="0.25">
      <c r="A13" s="10" t="s">
        <v>154</v>
      </c>
      <c r="B13" s="19"/>
    </row>
    <row r="14" spans="1:2" x14ac:dyDescent="0.25">
      <c r="A14" s="10">
        <v>11</v>
      </c>
      <c r="B14" s="19" t="s">
        <v>152</v>
      </c>
    </row>
    <row r="15" spans="1:2" ht="30" x14ac:dyDescent="0.25">
      <c r="A15" s="10">
        <v>12</v>
      </c>
      <c r="B15" s="19" t="s">
        <v>153</v>
      </c>
    </row>
    <row r="16" spans="1:2" x14ac:dyDescent="0.25">
      <c r="A16" s="10" t="s">
        <v>155</v>
      </c>
      <c r="B16" s="19"/>
    </row>
    <row r="17" spans="1:2" ht="30" x14ac:dyDescent="0.25">
      <c r="A17" s="10">
        <v>13</v>
      </c>
      <c r="B17" s="19" t="s">
        <v>156</v>
      </c>
    </row>
    <row r="18" spans="1:2" ht="30" x14ac:dyDescent="0.25">
      <c r="A18" s="10">
        <v>14</v>
      </c>
      <c r="B18" s="19" t="s">
        <v>157</v>
      </c>
    </row>
    <row r="19" spans="1:2" ht="45" x14ac:dyDescent="0.25">
      <c r="A19" s="10">
        <v>15</v>
      </c>
      <c r="B19" s="19" t="s">
        <v>158</v>
      </c>
    </row>
    <row r="20" spans="1:2" x14ac:dyDescent="0.25">
      <c r="A20" s="10">
        <v>16</v>
      </c>
      <c r="B20" s="19" t="s">
        <v>159</v>
      </c>
    </row>
    <row r="21" spans="1:2" ht="30" x14ac:dyDescent="0.25">
      <c r="A21" s="10">
        <v>17</v>
      </c>
      <c r="B21" s="19" t="s">
        <v>160</v>
      </c>
    </row>
    <row r="22" spans="1:2" ht="30" x14ac:dyDescent="0.25">
      <c r="A22" s="10">
        <v>18</v>
      </c>
      <c r="B22" s="19" t="s">
        <v>161</v>
      </c>
    </row>
    <row r="23" spans="1:2" x14ac:dyDescent="0.25">
      <c r="A23" s="10">
        <v>19</v>
      </c>
      <c r="B23" s="19" t="s">
        <v>162</v>
      </c>
    </row>
    <row r="24" spans="1:2" ht="30" x14ac:dyDescent="0.25">
      <c r="A24" s="10">
        <v>20</v>
      </c>
      <c r="B24" s="19" t="s">
        <v>163</v>
      </c>
    </row>
    <row r="25" spans="1:2" ht="30" x14ac:dyDescent="0.25">
      <c r="A25" s="10">
        <v>21</v>
      </c>
      <c r="B25" s="19" t="s">
        <v>164</v>
      </c>
    </row>
    <row r="26" spans="1:2" x14ac:dyDescent="0.25">
      <c r="A26" s="10" t="s">
        <v>165</v>
      </c>
      <c r="B26" s="19"/>
    </row>
    <row r="27" spans="1:2" ht="30" x14ac:dyDescent="0.25">
      <c r="A27" s="10">
        <v>22</v>
      </c>
      <c r="B27" s="19" t="s">
        <v>166</v>
      </c>
    </row>
    <row r="28" spans="1:2" ht="30" x14ac:dyDescent="0.25">
      <c r="A28" s="10">
        <v>23</v>
      </c>
      <c r="B28" s="19" t="s">
        <v>167</v>
      </c>
    </row>
    <row r="29" spans="1:2" x14ac:dyDescent="0.25">
      <c r="A29" s="10">
        <v>24</v>
      </c>
      <c r="B29" s="19"/>
    </row>
    <row r="30" spans="1:2" ht="30" x14ac:dyDescent="0.25">
      <c r="A30" s="10">
        <v>25</v>
      </c>
      <c r="B30" s="19" t="s">
        <v>168</v>
      </c>
    </row>
    <row r="31" spans="1:2" x14ac:dyDescent="0.25">
      <c r="A31" s="10">
        <v>26</v>
      </c>
      <c r="B31" s="19" t="s">
        <v>169</v>
      </c>
    </row>
    <row r="32" spans="1:2" x14ac:dyDescent="0.25">
      <c r="A32" s="10">
        <v>27</v>
      </c>
      <c r="B32" s="19" t="s">
        <v>170</v>
      </c>
    </row>
    <row r="33" spans="1:2" x14ac:dyDescent="0.25">
      <c r="A33" s="10" t="s">
        <v>171</v>
      </c>
      <c r="B33" s="19"/>
    </row>
    <row r="34" spans="1:2" ht="30" x14ac:dyDescent="0.25">
      <c r="A34" s="10">
        <v>28</v>
      </c>
      <c r="B34" s="19" t="s">
        <v>172</v>
      </c>
    </row>
    <row r="35" spans="1:2" ht="30" x14ac:dyDescent="0.25">
      <c r="A35" s="10">
        <v>29</v>
      </c>
      <c r="B35" s="19" t="s">
        <v>173</v>
      </c>
    </row>
    <row r="36" spans="1:2" ht="30" x14ac:dyDescent="0.25">
      <c r="A36" s="10">
        <v>30</v>
      </c>
      <c r="B36" s="19" t="s">
        <v>174</v>
      </c>
    </row>
    <row r="37" spans="1:2" x14ac:dyDescent="0.25">
      <c r="A37" s="10">
        <v>31</v>
      </c>
      <c r="B37" s="19"/>
    </row>
    <row r="38" spans="1:2" ht="45" x14ac:dyDescent="0.25">
      <c r="A38" s="10">
        <v>32</v>
      </c>
      <c r="B38" s="19" t="s">
        <v>175</v>
      </c>
    </row>
    <row r="39" spans="1:2" x14ac:dyDescent="0.25">
      <c r="A39" s="10" t="s">
        <v>176</v>
      </c>
      <c r="B39" s="19"/>
    </row>
    <row r="40" spans="1:2" x14ac:dyDescent="0.25">
      <c r="A40" s="10">
        <v>33</v>
      </c>
      <c r="B40" s="19" t="s">
        <v>177</v>
      </c>
    </row>
    <row r="41" spans="1:2" ht="30" x14ac:dyDescent="0.25">
      <c r="A41" s="10">
        <v>34</v>
      </c>
      <c r="B41" s="19" t="s">
        <v>178</v>
      </c>
    </row>
    <row r="42" spans="1:2" x14ac:dyDescent="0.25">
      <c r="A42" s="10">
        <v>35</v>
      </c>
      <c r="B42" s="19" t="s">
        <v>179</v>
      </c>
    </row>
    <row r="43" spans="1:2" ht="30" x14ac:dyDescent="0.25">
      <c r="A43" s="10">
        <v>36</v>
      </c>
      <c r="B43" s="19" t="s">
        <v>180</v>
      </c>
    </row>
    <row r="44" spans="1:2" ht="30" x14ac:dyDescent="0.25">
      <c r="A44" s="10">
        <v>37</v>
      </c>
      <c r="B44" s="19" t="s">
        <v>181</v>
      </c>
    </row>
    <row r="45" spans="1:2" x14ac:dyDescent="0.25">
      <c r="A45" s="10">
        <v>38</v>
      </c>
      <c r="B45" s="19" t="s">
        <v>182</v>
      </c>
    </row>
    <row r="46" spans="1:2" ht="30" x14ac:dyDescent="0.25">
      <c r="A46" s="10">
        <v>39</v>
      </c>
      <c r="B46" s="19" t="s">
        <v>183</v>
      </c>
    </row>
    <row r="47" spans="1:2" x14ac:dyDescent="0.25">
      <c r="A47" s="10">
        <v>40</v>
      </c>
      <c r="B47" s="19" t="s">
        <v>184</v>
      </c>
    </row>
    <row r="48" spans="1:2" x14ac:dyDescent="0.25">
      <c r="A48" s="10">
        <v>41</v>
      </c>
      <c r="B48" s="19" t="s">
        <v>185</v>
      </c>
    </row>
    <row r="49" spans="1:2" ht="30" x14ac:dyDescent="0.25">
      <c r="A49" s="10">
        <v>42</v>
      </c>
      <c r="B49" s="19" t="s">
        <v>186</v>
      </c>
    </row>
    <row r="50" spans="1:2" x14ac:dyDescent="0.25">
      <c r="A50" s="10" t="s">
        <v>187</v>
      </c>
      <c r="B50" s="19"/>
    </row>
    <row r="51" spans="1:2" ht="30" x14ac:dyDescent="0.25">
      <c r="A51" s="10">
        <v>43</v>
      </c>
      <c r="B51" s="19" t="s">
        <v>188</v>
      </c>
    </row>
    <row r="52" spans="1:2" ht="30" x14ac:dyDescent="0.25">
      <c r="A52" s="10">
        <v>44</v>
      </c>
      <c r="B52" s="19" t="s">
        <v>189</v>
      </c>
    </row>
    <row r="53" spans="1:2" x14ac:dyDescent="0.25">
      <c r="A53" s="10">
        <v>45</v>
      </c>
      <c r="B53" s="19" t="s">
        <v>190</v>
      </c>
    </row>
    <row r="54" spans="1:2" ht="30" x14ac:dyDescent="0.25">
      <c r="A54" s="10">
        <v>46</v>
      </c>
      <c r="B54" s="19" t="s">
        <v>191</v>
      </c>
    </row>
    <row r="55" spans="1:2" x14ac:dyDescent="0.25">
      <c r="A55" s="10" t="s">
        <v>192</v>
      </c>
      <c r="B55" s="19"/>
    </row>
    <row r="56" spans="1:2" x14ac:dyDescent="0.25">
      <c r="A56" s="10">
        <v>47</v>
      </c>
      <c r="B56" s="19" t="s">
        <v>193</v>
      </c>
    </row>
    <row r="57" spans="1:2" x14ac:dyDescent="0.25">
      <c r="A57" s="10">
        <v>48</v>
      </c>
      <c r="B57" s="19" t="s">
        <v>194</v>
      </c>
    </row>
    <row r="58" spans="1:2" x14ac:dyDescent="0.25">
      <c r="A58" s="10">
        <v>49</v>
      </c>
      <c r="B58" s="19" t="s">
        <v>195</v>
      </c>
    </row>
    <row r="59" spans="1:2" x14ac:dyDescent="0.25">
      <c r="A59" s="10">
        <v>50</v>
      </c>
      <c r="B59" s="19" t="s">
        <v>196</v>
      </c>
    </row>
    <row r="60" spans="1:2" x14ac:dyDescent="0.25">
      <c r="A60" s="10" t="s">
        <v>197</v>
      </c>
      <c r="B60" s="19"/>
    </row>
    <row r="61" spans="1:2" x14ac:dyDescent="0.25">
      <c r="A61" s="10">
        <v>51</v>
      </c>
      <c r="B61" s="19" t="s">
        <v>198</v>
      </c>
    </row>
    <row r="62" spans="1:2" ht="30" x14ac:dyDescent="0.25">
      <c r="A62" s="10">
        <v>52</v>
      </c>
      <c r="B62" s="19" t="s">
        <v>199</v>
      </c>
    </row>
    <row r="63" spans="1:2" x14ac:dyDescent="0.25">
      <c r="A63" s="10">
        <v>53</v>
      </c>
      <c r="B63" s="19" t="s">
        <v>200</v>
      </c>
    </row>
    <row r="64" spans="1:2" ht="30" x14ac:dyDescent="0.25">
      <c r="A64" s="10">
        <v>54</v>
      </c>
      <c r="B64" s="19" t="s">
        <v>201</v>
      </c>
    </row>
    <row r="65" spans="1:2" ht="30" x14ac:dyDescent="0.25">
      <c r="A65" s="10">
        <v>55</v>
      </c>
      <c r="B65" s="19" t="s">
        <v>202</v>
      </c>
    </row>
    <row r="66" spans="1:2" x14ac:dyDescent="0.25">
      <c r="A66" s="10">
        <v>56</v>
      </c>
      <c r="B66" s="19" t="s">
        <v>203</v>
      </c>
    </row>
    <row r="67" spans="1:2" x14ac:dyDescent="0.25">
      <c r="A67" s="10">
        <v>57</v>
      </c>
      <c r="B67" s="19" t="s">
        <v>204</v>
      </c>
    </row>
    <row r="68" spans="1:2" ht="30" x14ac:dyDescent="0.25">
      <c r="A68" s="10">
        <v>58</v>
      </c>
      <c r="B68" s="19" t="s">
        <v>205</v>
      </c>
    </row>
    <row r="69" spans="1:2" x14ac:dyDescent="0.25">
      <c r="A69" s="10">
        <v>59</v>
      </c>
      <c r="B69" s="19" t="s">
        <v>206</v>
      </c>
    </row>
    <row r="70" spans="1:2" ht="30" x14ac:dyDescent="0.25">
      <c r="A70" s="10">
        <v>60</v>
      </c>
      <c r="B70" s="19" t="s">
        <v>207</v>
      </c>
    </row>
    <row r="71" spans="1:2" x14ac:dyDescent="0.25">
      <c r="A71" s="10">
        <v>61</v>
      </c>
      <c r="B71" s="19" t="s">
        <v>208</v>
      </c>
    </row>
    <row r="72" spans="1:2" ht="30" x14ac:dyDescent="0.25">
      <c r="A72" s="10">
        <v>62</v>
      </c>
      <c r="B72" s="19" t="s">
        <v>209</v>
      </c>
    </row>
    <row r="73" spans="1:2" x14ac:dyDescent="0.25">
      <c r="A73" s="10">
        <v>63</v>
      </c>
      <c r="B73" s="19" t="s">
        <v>210</v>
      </c>
    </row>
    <row r="74" spans="1:2" ht="30" x14ac:dyDescent="0.25">
      <c r="A74" s="10">
        <v>64</v>
      </c>
      <c r="B74" s="19" t="s">
        <v>211</v>
      </c>
    </row>
    <row r="75" spans="1:2" ht="30" x14ac:dyDescent="0.25">
      <c r="A75" s="10">
        <v>65</v>
      </c>
      <c r="B75" s="19" t="s">
        <v>212</v>
      </c>
    </row>
    <row r="76" spans="1:2" ht="30" x14ac:dyDescent="0.25">
      <c r="A76" s="10">
        <v>66</v>
      </c>
      <c r="B76" s="19" t="s">
        <v>213</v>
      </c>
    </row>
    <row r="77" spans="1:2" x14ac:dyDescent="0.25">
      <c r="A77" s="10" t="s">
        <v>214</v>
      </c>
      <c r="B77" s="19"/>
    </row>
    <row r="78" spans="1:2" x14ac:dyDescent="0.25">
      <c r="A78" s="10">
        <v>67</v>
      </c>
      <c r="B78" s="19" t="s">
        <v>215</v>
      </c>
    </row>
    <row r="79" spans="1:2" x14ac:dyDescent="0.25">
      <c r="A79" s="10">
        <v>68</v>
      </c>
      <c r="B79" s="19" t="s">
        <v>216</v>
      </c>
    </row>
    <row r="80" spans="1:2" x14ac:dyDescent="0.25">
      <c r="A80" s="10">
        <v>69</v>
      </c>
      <c r="B80" s="19" t="s">
        <v>217</v>
      </c>
    </row>
    <row r="81" spans="1:2" ht="30" x14ac:dyDescent="0.25">
      <c r="A81" s="10">
        <v>70</v>
      </c>
      <c r="B81" s="19" t="s">
        <v>218</v>
      </c>
    </row>
    <row r="82" spans="1:2" ht="45" x14ac:dyDescent="0.25">
      <c r="A82" s="10">
        <v>71</v>
      </c>
      <c r="B82" s="19" t="s">
        <v>219</v>
      </c>
    </row>
    <row r="83" spans="1:2" ht="30" x14ac:dyDescent="0.25">
      <c r="A83" s="10">
        <v>72</v>
      </c>
      <c r="B83" s="19" t="s">
        <v>220</v>
      </c>
    </row>
    <row r="84" spans="1:2" ht="30" x14ac:dyDescent="0.25">
      <c r="A84" s="10">
        <v>73</v>
      </c>
      <c r="B84" s="19" t="s">
        <v>221</v>
      </c>
    </row>
    <row r="85" spans="1:2" x14ac:dyDescent="0.25">
      <c r="A85" s="10">
        <v>74</v>
      </c>
      <c r="B85" s="19" t="s">
        <v>222</v>
      </c>
    </row>
    <row r="86" spans="1:2" ht="30" x14ac:dyDescent="0.25">
      <c r="A86" s="10">
        <v>75</v>
      </c>
      <c r="B86" s="19" t="s">
        <v>223</v>
      </c>
    </row>
    <row r="87" spans="1:2" x14ac:dyDescent="0.25">
      <c r="A87" s="10" t="s">
        <v>224</v>
      </c>
      <c r="B87" s="19"/>
    </row>
    <row r="88" spans="1:2" ht="30" x14ac:dyDescent="0.25">
      <c r="A88" s="10">
        <v>76</v>
      </c>
      <c r="B88" s="19" t="s">
        <v>225</v>
      </c>
    </row>
    <row r="89" spans="1:2" ht="30" x14ac:dyDescent="0.25">
      <c r="A89" s="10">
        <v>77</v>
      </c>
      <c r="B89" s="19" t="s">
        <v>226</v>
      </c>
    </row>
    <row r="90" spans="1:2" ht="30" x14ac:dyDescent="0.25">
      <c r="A90" s="10">
        <v>78</v>
      </c>
      <c r="B90" s="19" t="s">
        <v>227</v>
      </c>
    </row>
    <row r="91" spans="1:2" ht="30" x14ac:dyDescent="0.25">
      <c r="A91" s="10">
        <v>79</v>
      </c>
      <c r="B91" s="19" t="s">
        <v>228</v>
      </c>
    </row>
    <row r="92" spans="1:2" x14ac:dyDescent="0.25">
      <c r="A92" s="10">
        <v>80</v>
      </c>
      <c r="B92" s="19" t="s">
        <v>229</v>
      </c>
    </row>
    <row r="93" spans="1:2" x14ac:dyDescent="0.25">
      <c r="A93" s="10">
        <v>81</v>
      </c>
      <c r="B93" s="19" t="s">
        <v>230</v>
      </c>
    </row>
    <row r="94" spans="1:2" x14ac:dyDescent="0.25">
      <c r="A94" s="10">
        <v>82</v>
      </c>
      <c r="B94" s="19" t="s">
        <v>231</v>
      </c>
    </row>
    <row r="95" spans="1:2" x14ac:dyDescent="0.25">
      <c r="A95" s="27" t="s">
        <v>232</v>
      </c>
      <c r="B95" s="19"/>
    </row>
    <row r="96" spans="1:2" ht="30" x14ac:dyDescent="0.25">
      <c r="A96" s="10">
        <v>83</v>
      </c>
      <c r="B96" s="19" t="s">
        <v>233</v>
      </c>
    </row>
    <row r="97" spans="1:2" ht="45" x14ac:dyDescent="0.25">
      <c r="A97" s="10">
        <v>84</v>
      </c>
      <c r="B97" s="19" t="s">
        <v>234</v>
      </c>
    </row>
    <row r="98" spans="1:2" x14ac:dyDescent="0.25">
      <c r="A98" s="10">
        <v>85</v>
      </c>
      <c r="B98" s="19" t="s">
        <v>235</v>
      </c>
    </row>
    <row r="99" spans="1:2" x14ac:dyDescent="0.25">
      <c r="A99" s="10">
        <v>86</v>
      </c>
      <c r="B99" s="19" t="s">
        <v>236</v>
      </c>
    </row>
    <row r="100" spans="1:2" x14ac:dyDescent="0.25">
      <c r="A100" s="10" t="s">
        <v>237</v>
      </c>
      <c r="B100" s="19"/>
    </row>
    <row r="101" spans="1:2" ht="30" x14ac:dyDescent="0.25">
      <c r="A101" s="10">
        <v>87</v>
      </c>
      <c r="B101" s="19" t="s">
        <v>238</v>
      </c>
    </row>
    <row r="102" spans="1:2" x14ac:dyDescent="0.25">
      <c r="A102" s="10">
        <v>88</v>
      </c>
      <c r="B102" s="19" t="s">
        <v>239</v>
      </c>
    </row>
    <row r="103" spans="1:2" ht="30" x14ac:dyDescent="0.25">
      <c r="A103" s="10">
        <v>89</v>
      </c>
      <c r="B103" s="19" t="s">
        <v>240</v>
      </c>
    </row>
    <row r="104" spans="1:2" x14ac:dyDescent="0.25">
      <c r="A104" s="10">
        <v>90</v>
      </c>
      <c r="B104" s="19" t="s">
        <v>241</v>
      </c>
    </row>
    <row r="105" spans="1:2" ht="30" x14ac:dyDescent="0.25">
      <c r="A105" s="10">
        <v>91</v>
      </c>
      <c r="B105" s="19" t="s">
        <v>242</v>
      </c>
    </row>
    <row r="106" spans="1:2" ht="30" x14ac:dyDescent="0.25">
      <c r="A106" s="10">
        <v>92</v>
      </c>
      <c r="B106" s="19" t="s">
        <v>243</v>
      </c>
    </row>
    <row r="107" spans="1:2" x14ac:dyDescent="0.25">
      <c r="A107" s="10">
        <v>93</v>
      </c>
      <c r="B107" s="19" t="s">
        <v>244</v>
      </c>
    </row>
    <row r="108" spans="1:2" ht="30" x14ac:dyDescent="0.25">
      <c r="A108" s="10">
        <v>94</v>
      </c>
      <c r="B108" s="19" t="s">
        <v>245</v>
      </c>
    </row>
    <row r="109" spans="1:2" ht="30" x14ac:dyDescent="0.25">
      <c r="A109" s="10">
        <v>95</v>
      </c>
      <c r="B109" s="19" t="s">
        <v>246</v>
      </c>
    </row>
    <row r="110" spans="1:2" x14ac:dyDescent="0.25">
      <c r="A110" s="10">
        <v>96</v>
      </c>
      <c r="B110" s="19" t="s">
        <v>247</v>
      </c>
    </row>
    <row r="111" spans="1:2" x14ac:dyDescent="0.25">
      <c r="A111" s="10">
        <v>97</v>
      </c>
      <c r="B111" s="19" t="s">
        <v>248</v>
      </c>
    </row>
    <row r="112" spans="1:2" ht="30" x14ac:dyDescent="0.25">
      <c r="A112" s="10">
        <v>98</v>
      </c>
      <c r="B112" s="19" t="s">
        <v>249</v>
      </c>
    </row>
    <row r="113" spans="1:2" x14ac:dyDescent="0.25">
      <c r="A113" s="10">
        <v>99</v>
      </c>
      <c r="B113" s="19" t="s">
        <v>250</v>
      </c>
    </row>
    <row r="114" spans="1:2" x14ac:dyDescent="0.25">
      <c r="A114" s="10" t="s">
        <v>251</v>
      </c>
      <c r="B114" s="19"/>
    </row>
    <row r="115" spans="1:2" ht="30" x14ac:dyDescent="0.25">
      <c r="A115" s="10">
        <v>100</v>
      </c>
      <c r="B115" s="19" t="s">
        <v>252</v>
      </c>
    </row>
    <row r="116" spans="1:2" x14ac:dyDescent="0.25">
      <c r="A116" s="10">
        <v>101</v>
      </c>
      <c r="B116" s="19" t="s">
        <v>253</v>
      </c>
    </row>
    <row r="117" spans="1:2" x14ac:dyDescent="0.25">
      <c r="A117" s="10" t="s">
        <v>254</v>
      </c>
      <c r="B117" s="19"/>
    </row>
    <row r="118" spans="1:2" ht="30" x14ac:dyDescent="0.25">
      <c r="A118" s="10">
        <v>102</v>
      </c>
      <c r="B118" s="19" t="s">
        <v>255</v>
      </c>
    </row>
    <row r="119" spans="1:2" ht="30" x14ac:dyDescent="0.25">
      <c r="A119" s="10">
        <v>103</v>
      </c>
      <c r="B119" s="19" t="s">
        <v>256</v>
      </c>
    </row>
    <row r="120" spans="1:2" ht="45" x14ac:dyDescent="0.25">
      <c r="A120" s="10">
        <v>104</v>
      </c>
      <c r="B120" s="19" t="s">
        <v>257</v>
      </c>
    </row>
    <row r="121" spans="1:2" ht="30" x14ac:dyDescent="0.25">
      <c r="A121" s="10">
        <v>105</v>
      </c>
      <c r="B121" s="19" t="s">
        <v>258</v>
      </c>
    </row>
    <row r="122" spans="1:2" ht="30" x14ac:dyDescent="0.25">
      <c r="A122" s="10">
        <v>106</v>
      </c>
      <c r="B122" s="19" t="s">
        <v>259</v>
      </c>
    </row>
    <row r="123" spans="1:2" x14ac:dyDescent="0.25">
      <c r="A123" s="10" t="s">
        <v>260</v>
      </c>
      <c r="B123" s="19"/>
    </row>
    <row r="124" spans="1:2" ht="45" x14ac:dyDescent="0.25">
      <c r="A124" s="10">
        <v>107</v>
      </c>
      <c r="B124" s="19" t="s">
        <v>261</v>
      </c>
    </row>
    <row r="125" spans="1:2" ht="30" x14ac:dyDescent="0.25">
      <c r="A125" s="10">
        <v>108</v>
      </c>
      <c r="B125" s="19" t="s">
        <v>262</v>
      </c>
    </row>
    <row r="126" spans="1:2" ht="30" x14ac:dyDescent="0.25">
      <c r="A126" s="10">
        <v>109</v>
      </c>
      <c r="B126" s="19" t="s">
        <v>263</v>
      </c>
    </row>
    <row r="127" spans="1:2" x14ac:dyDescent="0.25">
      <c r="A127" s="10" t="s">
        <v>264</v>
      </c>
      <c r="B127" s="19"/>
    </row>
    <row r="128" spans="1:2" ht="30" x14ac:dyDescent="0.25">
      <c r="A128" s="10">
        <v>110</v>
      </c>
      <c r="B128" s="19" t="s">
        <v>265</v>
      </c>
    </row>
    <row r="129" spans="1:2" x14ac:dyDescent="0.25">
      <c r="A129" s="10">
        <v>111</v>
      </c>
      <c r="B129" s="19" t="s">
        <v>266</v>
      </c>
    </row>
    <row r="130" spans="1:2" x14ac:dyDescent="0.25">
      <c r="A130" s="10">
        <v>112</v>
      </c>
      <c r="B130" s="19" t="s">
        <v>267</v>
      </c>
    </row>
    <row r="131" spans="1:2" x14ac:dyDescent="0.25">
      <c r="A131" s="10">
        <v>113</v>
      </c>
      <c r="B131" s="19" t="s">
        <v>268</v>
      </c>
    </row>
    <row r="132" spans="1:2" x14ac:dyDescent="0.25">
      <c r="A132" s="10">
        <v>114</v>
      </c>
      <c r="B132" s="19" t="s">
        <v>269</v>
      </c>
    </row>
    <row r="133" spans="1:2" x14ac:dyDescent="0.25">
      <c r="A133" s="10" t="s">
        <v>270</v>
      </c>
      <c r="B133" s="19"/>
    </row>
    <row r="134" spans="1:2" ht="30" x14ac:dyDescent="0.25">
      <c r="A134" s="10">
        <v>115</v>
      </c>
      <c r="B134" s="19" t="s">
        <v>271</v>
      </c>
    </row>
    <row r="135" spans="1:2" ht="30" x14ac:dyDescent="0.25">
      <c r="A135" s="10">
        <v>116</v>
      </c>
      <c r="B135" s="19" t="s">
        <v>272</v>
      </c>
    </row>
    <row r="136" spans="1:2" ht="30" x14ac:dyDescent="0.25">
      <c r="A136" s="10">
        <v>117</v>
      </c>
      <c r="B136" s="19" t="s">
        <v>273</v>
      </c>
    </row>
    <row r="137" spans="1:2" x14ac:dyDescent="0.25">
      <c r="A137" s="10" t="s">
        <v>274</v>
      </c>
      <c r="B137" s="19"/>
    </row>
    <row r="138" spans="1:2" x14ac:dyDescent="0.25">
      <c r="A138" s="10">
        <v>118</v>
      </c>
      <c r="B138" s="19" t="s">
        <v>275</v>
      </c>
    </row>
    <row r="139" spans="1:2" x14ac:dyDescent="0.25">
      <c r="A139" s="10" t="s">
        <v>276</v>
      </c>
      <c r="B139" s="19"/>
    </row>
    <row r="140" spans="1:2" ht="30" x14ac:dyDescent="0.25">
      <c r="A140" s="10">
        <v>119</v>
      </c>
      <c r="B140" s="19" t="s">
        <v>277</v>
      </c>
    </row>
    <row r="141" spans="1:2" ht="30" x14ac:dyDescent="0.25">
      <c r="A141" s="10">
        <v>120</v>
      </c>
      <c r="B141" s="19" t="s">
        <v>278</v>
      </c>
    </row>
    <row r="142" spans="1:2" x14ac:dyDescent="0.25">
      <c r="A142" s="10">
        <v>121</v>
      </c>
      <c r="B142" s="19" t="s">
        <v>279</v>
      </c>
    </row>
    <row r="143" spans="1:2" ht="45" x14ac:dyDescent="0.25">
      <c r="A143" s="10">
        <v>122</v>
      </c>
      <c r="B143" s="19" t="s">
        <v>280</v>
      </c>
    </row>
    <row r="144" spans="1:2" ht="30" x14ac:dyDescent="0.25">
      <c r="A144" s="10">
        <v>123</v>
      </c>
      <c r="B144" s="19" t="s">
        <v>281</v>
      </c>
    </row>
    <row r="145" spans="1:2" x14ac:dyDescent="0.25">
      <c r="A145" s="10">
        <v>124</v>
      </c>
      <c r="B145" s="19" t="s">
        <v>282</v>
      </c>
    </row>
    <row r="146" spans="1:2" ht="30" x14ac:dyDescent="0.25">
      <c r="A146" s="10">
        <v>125</v>
      </c>
      <c r="B146" s="19" t="s">
        <v>283</v>
      </c>
    </row>
    <row r="147" spans="1:2" x14ac:dyDescent="0.25">
      <c r="A147" s="10">
        <v>126</v>
      </c>
      <c r="B147" s="19" t="s">
        <v>284</v>
      </c>
    </row>
    <row r="148" spans="1:2" x14ac:dyDescent="0.25">
      <c r="A148" s="10" t="s">
        <v>285</v>
      </c>
      <c r="B148" s="19"/>
    </row>
    <row r="149" spans="1:2" x14ac:dyDescent="0.25">
      <c r="A149" s="10">
        <v>127</v>
      </c>
      <c r="B149" s="19" t="s">
        <v>286</v>
      </c>
    </row>
    <row r="150" spans="1:2" x14ac:dyDescent="0.25">
      <c r="A150" s="10">
        <v>128</v>
      </c>
      <c r="B150" s="19" t="s">
        <v>287</v>
      </c>
    </row>
    <row r="151" spans="1:2" x14ac:dyDescent="0.25">
      <c r="A151" s="10">
        <v>129</v>
      </c>
      <c r="B151" s="19" t="s">
        <v>288</v>
      </c>
    </row>
    <row r="152" spans="1:2" ht="30" x14ac:dyDescent="0.25">
      <c r="A152" s="10">
        <v>130</v>
      </c>
      <c r="B152" s="19" t="s">
        <v>289</v>
      </c>
    </row>
    <row r="153" spans="1:2" x14ac:dyDescent="0.25">
      <c r="A153" s="19"/>
      <c r="B153" s="19"/>
    </row>
    <row r="154" spans="1:2" x14ac:dyDescent="0.25">
      <c r="A154" s="19"/>
      <c r="B15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Proyecto</vt:lpstr>
      <vt:lpstr>Fases</vt:lpstr>
      <vt:lpstr>Amenazas</vt:lpstr>
    </vt:vector>
  </TitlesOfParts>
  <Company>UPNA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labora1</dc:creator>
  <cp:lastModifiedBy>labora1</cp:lastModifiedBy>
  <dcterms:created xsi:type="dcterms:W3CDTF">2015-10-16T15:59:19Z</dcterms:created>
  <dcterms:modified xsi:type="dcterms:W3CDTF">2015-10-23T17:18:53Z</dcterms:modified>
</cp:coreProperties>
</file>