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codeName="ThisWorkbook"/>
  <mc:AlternateContent xmlns:mc="http://schemas.openxmlformats.org/markup-compatibility/2006">
    <mc:Choice Requires="x15">
      <x15ac:absPath xmlns:x15ac="http://schemas.microsoft.com/office/spreadsheetml/2010/11/ac" url="/Users/maksymvolkovynskyi/Desktop/"/>
    </mc:Choice>
  </mc:AlternateContent>
  <xr:revisionPtr revIDLastSave="0" documentId="13_ncr:1_{6DF36DA5-D4AB-7E49-BCFD-BF0457AA1F5F}" xr6:coauthVersionLast="47" xr6:coauthVersionMax="47" xr10:uidLastSave="{00000000-0000-0000-0000-000000000000}"/>
  <bookViews>
    <workbookView xWindow="13020" yWindow="4240" windowWidth="30520" windowHeight="21940" xr2:uid="{00000000-000D-0000-FFFF-FFFF00000000}"/>
  </bookViews>
  <sheets>
    <sheet name="GanttChart" sheetId="9" r:id="rId1"/>
  </sheets>
  <definedNames>
    <definedName name="prevWBS" localSheetId="0">GanttChart!$A1048576</definedName>
    <definedName name="_xlnm.Print_Area" localSheetId="0">GanttChart!$A$1:$BN$67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2" i="9" l="1"/>
  <c r="I62" i="9" s="1"/>
  <c r="F55" i="9"/>
  <c r="I55" i="9" s="1"/>
  <c r="F49" i="9"/>
  <c r="I49" i="9" s="1"/>
  <c r="F41" i="9"/>
  <c r="I41" i="9" s="1"/>
  <c r="G22" i="9"/>
  <c r="F13" i="9"/>
  <c r="I13" i="9" s="1"/>
  <c r="A74" i="9"/>
  <c r="E15" i="9" l="1"/>
  <c r="I67" i="9"/>
  <c r="F71" i="9" l="1"/>
  <c r="F72" i="9" s="1"/>
  <c r="I72" i="9" s="1"/>
  <c r="F70" i="9"/>
  <c r="I70" i="9" s="1"/>
  <c r="F8" i="9"/>
  <c r="I8" i="9" s="1"/>
  <c r="F31" i="9"/>
  <c r="I31" i="9" s="1"/>
  <c r="F21" i="9"/>
  <c r="I21" i="9" s="1"/>
  <c r="F14" i="9"/>
  <c r="I14" i="9" s="1"/>
  <c r="F73" i="9" l="1"/>
  <c r="I73" i="9" s="1"/>
  <c r="I71" i="9"/>
  <c r="F12" i="9" l="1"/>
  <c r="F9" i="9"/>
  <c r="K6" i="9"/>
  <c r="I12" i="9" l="1"/>
  <c r="F10" i="9"/>
  <c r="I10" i="9" s="1"/>
  <c r="I9" i="9"/>
  <c r="K7" i="9"/>
  <c r="K4" i="9"/>
  <c r="A8" i="9"/>
  <c r="A70" i="9"/>
  <c r="A71" i="9" s="1"/>
  <c r="A72" i="9" s="1"/>
  <c r="A73" i="9" s="1"/>
  <c r="L6" i="9" l="1"/>
  <c r="M6" i="9" l="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F15" i="9" s="1"/>
  <c r="U7" i="9"/>
  <c r="I15" i="9" l="1"/>
  <c r="E16" i="9"/>
  <c r="Z6" i="9"/>
  <c r="V7" i="9"/>
  <c r="AA6" i="9" l="1"/>
  <c r="F16" i="9" s="1"/>
  <c r="X7" i="9"/>
  <c r="W7" i="9"/>
  <c r="I16" i="9" l="1"/>
  <c r="E17" i="9"/>
  <c r="AB6" i="9"/>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s="1"/>
  <c r="A22" i="9" s="1"/>
  <c r="F17" i="9"/>
  <c r="E18" i="9" s="1"/>
  <c r="A23" i="9" l="1"/>
  <c r="I17" i="9"/>
  <c r="F18" i="9"/>
  <c r="E19" i="9" s="1"/>
  <c r="A24" i="9" l="1"/>
  <c r="A25" i="9" s="1"/>
  <c r="A26" i="9" s="1"/>
  <c r="I18" i="9"/>
  <c r="F19" i="9"/>
  <c r="A27" i="9" l="1"/>
  <c r="A28" i="9" s="1"/>
  <c r="I19" i="9"/>
  <c r="E20" i="9"/>
  <c r="F20" i="9" s="1"/>
  <c r="A29" i="9" l="1"/>
  <c r="A30" i="9" s="1"/>
  <c r="A31" i="9" s="1"/>
  <c r="A32" i="9" s="1"/>
  <c r="A33" i="9" s="1"/>
  <c r="A34" i="9" s="1"/>
  <c r="A35" i="9" s="1"/>
  <c r="A36" i="9" s="1"/>
  <c r="A37" i="9" s="1"/>
  <c r="A38" i="9" s="1"/>
  <c r="A39" i="9" s="1"/>
  <c r="A40" i="9" s="1"/>
  <c r="I20" i="9"/>
  <c r="E22" i="9"/>
  <c r="A41" i="9" l="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E23" i="9"/>
  <c r="F22" i="9"/>
  <c r="I22" i="9" s="1"/>
  <c r="E24" i="9" l="1"/>
  <c r="F23" i="9"/>
  <c r="I23" i="9" s="1"/>
  <c r="E25" i="9" l="1"/>
  <c r="F24" i="9"/>
  <c r="I24" i="9" s="1"/>
  <c r="F25" i="9" l="1"/>
  <c r="I25" i="9" s="1"/>
  <c r="E26" i="9"/>
  <c r="F26" i="9" l="1"/>
  <c r="I26" i="9" s="1"/>
  <c r="E27" i="9"/>
  <c r="F27" i="9" s="1"/>
  <c r="I27" i="9" l="1"/>
  <c r="E28" i="9"/>
  <c r="F28" i="9" s="1"/>
  <c r="I28" i="9" l="1"/>
  <c r="E29" i="9"/>
  <c r="F29" i="9" s="1"/>
  <c r="I29" i="9" l="1"/>
  <c r="E30" i="9"/>
  <c r="F30" i="9" s="1"/>
  <c r="E32" i="9" l="1"/>
  <c r="F32" i="9" s="1"/>
  <c r="I30" i="9"/>
  <c r="I32" i="9" l="1"/>
  <c r="E33" i="9"/>
  <c r="F33" i="9" s="1"/>
  <c r="E34" i="9" l="1"/>
  <c r="E38" i="9"/>
  <c r="E39" i="9"/>
  <c r="E40" i="9" s="1"/>
  <c r="F40" i="9" s="1"/>
  <c r="E42" i="9" s="1"/>
  <c r="F42" i="9" s="1"/>
  <c r="I33" i="9"/>
  <c r="E35" i="9"/>
  <c r="F35" i="9" s="1"/>
  <c r="I42" i="9" l="1"/>
  <c r="E43" i="9"/>
  <c r="F43" i="9" s="1"/>
  <c r="I40" i="9"/>
  <c r="G38" i="9"/>
  <c r="I35" i="9"/>
  <c r="E36" i="9"/>
  <c r="I43" i="9" l="1"/>
  <c r="E44" i="9"/>
  <c r="F44" i="9" s="1"/>
  <c r="E37" i="9"/>
  <c r="F36" i="9"/>
  <c r="I36" i="9" s="1"/>
  <c r="I44" i="9" l="1"/>
  <c r="E45" i="9"/>
  <c r="F37" i="9"/>
  <c r="I37" i="9" s="1"/>
  <c r="F45" i="9" l="1"/>
  <c r="I45" i="9" s="1"/>
  <c r="E46" i="9"/>
  <c r="F46" i="9" s="1"/>
  <c r="G34" i="9"/>
  <c r="F34" i="9" s="1"/>
  <c r="I34" i="9" s="1"/>
  <c r="F38" i="9"/>
  <c r="I38" i="9" s="1"/>
  <c r="F39" i="9"/>
  <c r="I39" i="9" s="1"/>
  <c r="I46" i="9" l="1"/>
  <c r="E47" i="9"/>
  <c r="F47" i="9" s="1"/>
  <c r="I47" i="9" l="1"/>
  <c r="E48" i="9"/>
  <c r="F48" i="9" s="1"/>
  <c r="I48" i="9" l="1"/>
  <c r="E50" i="9"/>
  <c r="F50" i="9" s="1"/>
  <c r="I50" i="9" l="1"/>
  <c r="E51" i="9"/>
  <c r="F51" i="9" s="1"/>
  <c r="I51" i="9" l="1"/>
  <c r="E52" i="9"/>
  <c r="F52" i="9" s="1"/>
  <c r="I52" i="9" l="1"/>
  <c r="E53" i="9"/>
  <c r="F53" i="9" s="1"/>
  <c r="I53" i="9" l="1"/>
  <c r="E54" i="9"/>
  <c r="F54" i="9" s="1"/>
  <c r="I54" i="9" l="1"/>
  <c r="E56" i="9"/>
  <c r="F56" i="9" l="1"/>
  <c r="I56" i="9" s="1"/>
  <c r="E63" i="9"/>
  <c r="F63" i="9" s="1"/>
  <c r="E57" i="9" l="1"/>
  <c r="F57" i="9" s="1"/>
  <c r="I63" i="9"/>
  <c r="E64" i="9"/>
  <c r="F64" i="9" s="1"/>
  <c r="I57" i="9"/>
  <c r="E58" i="9"/>
  <c r="F58" i="9" s="1"/>
  <c r="E59" i="9" s="1"/>
  <c r="I64" i="9" l="1"/>
  <c r="E65" i="9"/>
  <c r="F65" i="9" s="1"/>
  <c r="I58" i="9"/>
  <c r="F59" i="9"/>
  <c r="I65" i="9" l="1"/>
  <c r="E66" i="9"/>
  <c r="F66" i="9" s="1"/>
  <c r="I66" i="9" s="1"/>
  <c r="I59" i="9"/>
  <c r="E60" i="9"/>
  <c r="F60" i="9" s="1"/>
  <c r="I60" i="9" l="1"/>
  <c r="E61" i="9"/>
  <c r="F61" i="9" s="1"/>
  <c r="I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<sst xmlns="http://schemas.openxmlformats.org/spreadsheetml/2006/main" count="81" uniqueCount="81">
  <si>
    <t>WBS</t>
  </si>
  <si>
    <t>TEMPLATE ROWS</t>
  </si>
  <si>
    <t>[Name]</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</si>
  <si>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</si>
  <si>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</si>
  <si>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</si>
  <si>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</si>
  <si>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</si>
  <si>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</si>
  <si>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</si>
  <si>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</si>
  <si>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</si>
  <si>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</si>
  <si>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</si>
  <si>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</si>
  <si>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</si>
  <si>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</si>
  <si>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</si>
  <si>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</si>
  <si>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</si>
  <si>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Planning</t>
  </si>
  <si>
    <t>Define Goals</t>
  </si>
  <si>
    <t>Identify Audience</t>
  </si>
  <si>
    <t>Develop Project Charter</t>
  </si>
  <si>
    <t>Create Timeline</t>
  </si>
  <si>
    <t>Assign Roles</t>
  </si>
  <si>
    <t>UI/UX Design</t>
  </si>
  <si>
    <t>Competitor Analysis</t>
  </si>
  <si>
    <t>Developing Wireframes</t>
  </si>
  <si>
    <t>User Testing</t>
  </si>
  <si>
    <t>Create High-Fidelity Designs</t>
  </si>
  <si>
    <t>Establish Design System</t>
  </si>
  <si>
    <t>Prepare Design Specs</t>
  </si>
  <si>
    <t>Backend Setup</t>
  </si>
  <si>
    <t>Setup Microservices</t>
  </si>
  <si>
    <t>User Management Service</t>
  </si>
  <si>
    <t>Event Management Service</t>
  </si>
  <si>
    <t>Notification Service</t>
  </si>
  <si>
    <t>Search and Reccomendation Service</t>
  </si>
  <si>
    <t>Chat and Community Service</t>
  </si>
  <si>
    <t>Integrate Database</t>
  </si>
  <si>
    <t>Implement APIs</t>
  </si>
  <si>
    <t>Conduct Backend Testing</t>
  </si>
  <si>
    <t>Impement Core Features</t>
  </si>
  <si>
    <t>User Authentication</t>
  </si>
  <si>
    <t>Profile Management</t>
  </si>
  <si>
    <t>Event Creation</t>
  </si>
  <si>
    <t>Event Management</t>
  </si>
  <si>
    <t>Event Discovery</t>
  </si>
  <si>
    <t>Events Features</t>
  </si>
  <si>
    <t>Other Features</t>
  </si>
  <si>
    <t>Notifications</t>
  </si>
  <si>
    <t>Community Features</t>
  </si>
  <si>
    <t>Implement Frontend</t>
  </si>
  <si>
    <t>Set Up Environment</t>
  </si>
  <si>
    <t>Implement UI Components</t>
  </si>
  <si>
    <t>Develop Onboarding Flow</t>
  </si>
  <si>
    <t>Develop Event Screens</t>
  </si>
  <si>
    <t>Implement Chat Screens</t>
  </si>
  <si>
    <t>Integrate Backend APIs</t>
  </si>
  <si>
    <t>Conduct UI Testing</t>
  </si>
  <si>
    <t>Quality Assurance</t>
  </si>
  <si>
    <t>Conduct Unit Testing</t>
  </si>
  <si>
    <t>Perform Integration Testing</t>
  </si>
  <si>
    <t>User Acceptance Testing</t>
  </si>
  <si>
    <t>Performance Testing</t>
  </si>
  <si>
    <t>Bug Fixing</t>
  </si>
  <si>
    <t>Deployment</t>
  </si>
  <si>
    <t>Set up Hosting</t>
  </si>
  <si>
    <t>Containerize Services</t>
  </si>
  <si>
    <t>Configure Kubernetes</t>
  </si>
  <si>
    <t>Implement CI/CD</t>
  </si>
  <si>
    <t>Final Production Testing</t>
  </si>
  <si>
    <t>Deploy to App Stores</t>
  </si>
  <si>
    <t>Marketing</t>
  </si>
  <si>
    <t>Develop Marketing Strategy</t>
  </si>
  <si>
    <t>Design Promotional Materials</t>
  </si>
  <si>
    <t>Execute Campaign</t>
  </si>
  <si>
    <t>Organize Launch Event</t>
  </si>
  <si>
    <t>Mobile App for joining/hosting local events Project Schedule</t>
  </si>
  <si>
    <t>BTS535NDD; Maksym Volkovynskyi, Anurag Das, Japit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</si>
</sst>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1">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29" fillId="0" borderId="0" xfId="0" applyFont="1"/>
    <xf numFmtId="0" fontId="30" fillId="0" borderId="0" xfId="0" applyFont="1" applyAlignment="1" applyProtection="1">
      <alignment vertical="center"/>
      <protection locked="0"/>
    </xf>
    <xf numFmtId="0" fontId="32" fillId="23" borderId="10" xfId="0" applyFont="1" applyFill="1" applyBorder="1" applyAlignment="1">
      <alignment horizontal="left" vertical="center"/>
    </xf>
    <xf numFmtId="0" fontId="32" fillId="23" borderId="10" xfId="0" applyFont="1" applyFill="1" applyBorder="1" applyAlignment="1">
      <alignment vertical="center"/>
    </xf>
    <xf numFmtId="0" fontId="28" fillId="23" borderId="10" xfId="0" applyFont="1" applyFill="1" applyBorder="1" applyAlignment="1">
      <alignment vertical="center"/>
    </xf>
    <xf numFmtId="0" fontId="28" fillId="23" borderId="10" xfId="0" applyFont="1" applyFill="1" applyBorder="1" applyAlignment="1">
      <alignment horizontal="center" vertical="center"/>
    </xf>
    <xf numFmtId="1" fontId="28" fillId="23" borderId="10" xfId="40" applyNumberFormat="1" applyFont="1" applyFill="1" applyBorder="1" applyAlignment="1" applyProtection="1">
      <alignment horizontal="center" vertical="center"/>
    </xf>
    <xf numFmtId="9" fontId="28" fillId="23" borderId="10" xfId="40" applyFont="1" applyFill="1" applyBorder="1" applyAlignment="1" applyProtection="1">
      <alignment horizontal="center" vertical="center"/>
    </xf>
    <xf numFmtId="1" fontId="28" fillId="23" borderId="10" xfId="0" applyNumberFormat="1" applyFont="1" applyFill="1" applyBorder="1" applyAlignment="1">
      <alignment horizontal="center" vertical="center"/>
    </xf>
    <xf numFmtId="0" fontId="28" fillId="0" borderId="10" xfId="0" applyFont="1" applyBorder="1" applyAlignment="1">
      <alignment horizontal="left" vertical="center"/>
    </xf>
    <xf numFmtId="0" fontId="28" fillId="0" borderId="10" xfId="0" applyFont="1" applyBorder="1" applyAlignment="1">
      <alignment vertical="center"/>
    </xf>
    <xf numFmtId="1" fontId="33" fillId="25" borderId="12" xfId="0" applyNumberFormat="1" applyFont="1" applyFill="1" applyBorder="1" applyAlignment="1">
      <alignment horizontal="center" vertical="center"/>
    </xf>
    <xf numFmtId="9" fontId="33" fillId="25" borderId="12" xfId="40" applyFont="1" applyFill="1" applyBorder="1" applyAlignment="1" applyProtection="1">
      <alignment horizontal="center" vertical="center"/>
    </xf>
    <xf numFmtId="1" fontId="33" fillId="0" borderId="12" xfId="0" applyNumberFormat="1" applyFont="1" applyBorder="1" applyAlignment="1">
      <alignment horizontal="center" vertical="center"/>
    </xf>
    <xf numFmtId="0" fontId="34" fillId="0" borderId="10" xfId="0" applyFont="1" applyBorder="1" applyAlignment="1">
      <alignment vertical="center"/>
    </xf>
    <xf numFmtId="0" fontId="28" fillId="0" borderId="10" xfId="0" applyFont="1" applyBorder="1" applyAlignment="1">
      <alignment horizontal="center" vertical="center"/>
    </xf>
    <xf numFmtId="1" fontId="28" fillId="0" borderId="10" xfId="40" applyNumberFormat="1" applyFont="1" applyFill="1" applyBorder="1" applyAlignment="1" applyProtection="1">
      <alignment horizontal="center" vertical="center"/>
    </xf>
    <xf numFmtId="9" fontId="28" fillId="0" borderId="10" xfId="40" applyFont="1" applyFill="1" applyBorder="1" applyAlignment="1" applyProtection="1">
      <alignment horizontal="center" vertical="center"/>
    </xf>
    <xf numFmtId="1" fontId="28" fillId="0" borderId="10" xfId="0" applyNumberFormat="1" applyFont="1" applyBorder="1" applyAlignment="1">
      <alignment horizontal="center" vertical="center"/>
    </xf>
    <xf numFmtId="0" fontId="28" fillId="0" borderId="0" xfId="0" applyFont="1" applyAlignment="1">
      <alignment vertical="center"/>
    </xf>
    <xf numFmtId="0" fontId="35" fillId="22" borderId="0" xfId="0" applyFont="1" applyFill="1" applyAlignment="1">
      <alignment vertical="center"/>
    </xf>
    <xf numFmtId="0" fontId="31" fillId="23" borderId="0" xfId="0" applyFont="1" applyFill="1" applyAlignment="1">
      <alignment vertical="center"/>
    </xf>
    <xf numFmtId="0" fontId="36" fillId="22" borderId="0" xfId="0" applyFont="1" applyFill="1" applyAlignment="1">
      <alignment vertical="center"/>
    </xf>
    <xf numFmtId="0" fontId="37" fillId="23" borderId="0" xfId="0" applyFont="1" applyFill="1" applyAlignment="1">
      <alignment vertical="center"/>
    </xf>
    <xf numFmtId="0" fontId="37" fillId="0" borderId="0" xfId="0" applyFont="1" applyAlignment="1">
      <alignment vertical="center"/>
    </xf>
    <xf numFmtId="0" fontId="33" fillId="22" borderId="0" xfId="0" applyFont="1" applyFill="1" applyAlignment="1">
      <alignment vertical="center"/>
    </xf>
    <xf numFmtId="0" fontId="28" fillId="23" borderId="0" xfId="0" applyFont="1" applyFill="1" applyAlignment="1">
      <alignment vertical="center"/>
    </xf>
    <xf numFmtId="0" fontId="33" fillId="21" borderId="11" xfId="0" applyFont="1" applyFill="1" applyBorder="1" applyAlignment="1">
      <alignment vertical="center"/>
    </xf>
    <xf numFmtId="0" fontId="33" fillId="0" borderId="12" xfId="0" quotePrefix="1" applyFont="1" applyBorder="1" applyAlignment="1">
      <alignment horizontal="center" vertical="center"/>
    </xf>
    <xf numFmtId="0" fontId="33" fillId="0" borderId="12" xfId="0" applyFont="1" applyBorder="1" applyAlignment="1">
      <alignment vertical="center"/>
    </xf>
    <xf numFmtId="0" fontId="33"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32" fillId="23" borderId="14" xfId="0" applyFont="1" applyFill="1" applyBorder="1" applyAlignment="1">
      <alignment horizontal="left" vertical="center"/>
    </xf>
    <xf numFmtId="0" fontId="32" fillId="23" borderId="14" xfId="0" applyFont="1" applyFill="1" applyBorder="1" applyAlignment="1">
      <alignment vertical="center"/>
    </xf>
    <xf numFmtId="0" fontId="28" fillId="23" borderId="14" xfId="0" applyFont="1" applyFill="1" applyBorder="1" applyAlignment="1">
      <alignment vertical="center"/>
    </xf>
    <xf numFmtId="0" fontId="28" fillId="23" borderId="14" xfId="0" applyFont="1" applyFill="1" applyBorder="1" applyAlignment="1">
      <alignment horizontal="center" vertical="center"/>
    </xf>
    <xf numFmtId="165" fontId="28" fillId="23" borderId="14" xfId="0" applyNumberFormat="1" applyFont="1" applyFill="1" applyBorder="1" applyAlignment="1">
      <alignment horizontal="right" vertical="center"/>
    </xf>
    <xf numFmtId="1" fontId="28" fillId="23" borderId="14" xfId="40" applyNumberFormat="1" applyFont="1" applyFill="1" applyBorder="1" applyAlignment="1" applyProtection="1">
      <alignment horizontal="center" vertical="center"/>
    </xf>
    <xf numFmtId="9" fontId="28" fillId="23" borderId="14" xfId="40" applyFont="1" applyFill="1" applyBorder="1" applyAlignment="1" applyProtection="1">
      <alignment horizontal="center" vertical="center"/>
    </xf>
    <xf numFmtId="1" fontId="28" fillId="23"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39" fillId="23" borderId="14" xfId="0" applyNumberFormat="1" applyFont="1" applyFill="1" applyBorder="1" applyAlignment="1">
      <alignment horizontal="center" vertical="center"/>
    </xf>
    <xf numFmtId="1" fontId="40" fillId="0" borderId="12" xfId="0" applyNumberFormat="1" applyFont="1" applyBorder="1" applyAlignment="1">
      <alignment horizontal="center" vertical="center"/>
    </xf>
    <xf numFmtId="1" fontId="39" fillId="23" borderId="10" xfId="0" applyNumberFormat="1" applyFont="1" applyFill="1" applyBorder="1" applyAlignment="1">
      <alignment horizontal="center" vertical="center"/>
    </xf>
    <xf numFmtId="1" fontId="39" fillId="0" borderId="10" xfId="0" applyNumberFormat="1" applyFont="1" applyBorder="1" applyAlignment="1">
      <alignment horizontal="center" vertical="center"/>
    </xf>
    <xf numFmtId="0" fontId="39" fillId="23" borderId="0" xfId="0" applyFont="1" applyFill="1" applyAlignment="1">
      <alignment vertical="center"/>
    </xf>
    <xf numFmtId="165" fontId="33" fillId="24" borderId="12" xfId="0" applyNumberFormat="1" applyFont="1" applyFill="1" applyBorder="1" applyAlignment="1">
      <alignment horizontal="center" vertical="center"/>
    </xf>
    <xf numFmtId="165" fontId="33" fillId="0" borderId="12" xfId="0" applyNumberFormat="1" applyFont="1" applyBorder="1" applyAlignment="1">
      <alignment horizontal="center" vertical="center"/>
    </xf>
    <xf numFmtId="165" fontId="28" fillId="23" borderId="10" xfId="0" applyNumberFormat="1" applyFont="1" applyFill="1" applyBorder="1" applyAlignment="1">
      <alignment horizontal="center" vertical="center"/>
    </xf>
    <xf numFmtId="0" fontId="34" fillId="0" borderId="10" xfId="0" applyFont="1" applyBorder="1" applyAlignment="1">
      <alignment horizontal="center" vertical="center"/>
    </xf>
    <xf numFmtId="0" fontId="36" fillId="22" borderId="0" xfId="0" applyFont="1" applyFill="1" applyAlignment="1">
      <alignment horizontal="center" vertical="center"/>
    </xf>
    <xf numFmtId="0" fontId="28" fillId="23" borderId="0" xfId="0" applyFont="1" applyFill="1" applyAlignment="1">
      <alignment horizontal="center" vertical="center"/>
    </xf>
    <xf numFmtId="0" fontId="28" fillId="23" borderId="14" xfId="0" applyFont="1" applyFill="1" applyBorder="1" applyAlignment="1">
      <alignment horizontal="left" vertical="center"/>
    </xf>
    <xf numFmtId="9" fontId="28" fillId="0" borderId="10" xfId="0" applyNumberFormat="1" applyFont="1" applyBorder="1" applyAlignment="1">
      <alignment horizontal="left" vertical="center"/>
    </xf>
    <xf numFmtId="0" fontId="28" fillId="23" borderId="10" xfId="0" applyFont="1" applyFill="1" applyBorder="1" applyAlignment="1">
      <alignment horizontal="left" vertical="center"/>
    </xf>
    <xf numFmtId="0" fontId="41" fillId="0" borderId="0" xfId="0" applyFont="1"/>
    <xf numFmtId="0" fontId="41" fillId="0" borderId="0" xfId="0" applyFont="1" applyAlignment="1">
      <alignment horizontal="right" vertical="center"/>
    </xf>
    <xf numFmtId="165" fontId="28" fillId="23" borderId="14" xfId="0" applyNumberFormat="1" applyFont="1" applyFill="1" applyBorder="1" applyAlignment="1">
      <alignment horizontal="center" vertical="center"/>
    </xf>
    <xf numFmtId="0" fontId="42" fillId="0" borderId="18" xfId="0" applyFont="1" applyBorder="1" applyAlignment="1">
      <alignment horizontal="left" vertical="center"/>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0" fontId="42" fillId="0" borderId="18" xfId="0" applyFont="1" applyBorder="1" applyAlignment="1">
      <alignment horizontal="center" vertical="center"/>
    </xf>
    <xf numFmtId="0" fontId="28" fillId="0" borderId="19" xfId="0" applyFont="1" applyBorder="1" applyAlignment="1">
      <alignment horizontal="center" vertical="center" shrinkToFit="1"/>
    </xf>
    <xf numFmtId="0" fontId="28" fillId="0" borderId="20" xfId="0" applyFont="1" applyBorder="1" applyAlignment="1">
      <alignment horizontal="center" vertical="center" shrinkToFit="1"/>
    </xf>
    <xf numFmtId="0" fontId="28" fillId="0" borderId="21" xfId="0" applyFont="1" applyBorder="1" applyAlignment="1">
      <alignment horizontal="center" vertical="center" shrinkToFit="1"/>
    </xf>
    <xf numFmtId="0" fontId="44" fillId="0" borderId="0" xfId="0" applyFont="1" applyAlignment="1" applyProtection="1">
      <alignment vertical="center"/>
      <protection locked="0"/>
    </xf>
    <xf numFmtId="0" fontId="28" fillId="0" borderId="10" xfId="0" applyFont="1" applyBorder="1" applyAlignment="1">
      <alignment vertical="center" wrapText="1"/>
    </xf>
    <xf numFmtId="0" fontId="33" fillId="0" borderId="12" xfId="0" applyFont="1" applyBorder="1" applyAlignment="1">
      <alignment horizontal="center" vertical="center"/>
    </xf>
    <xf numFmtId="0" fontId="31" fillId="0" borderId="22" xfId="0" applyFont="1" applyBorder="1" applyAlignment="1" applyProtection="1">
      <alignment horizontal="center" vertical="center"/>
      <protection locked="0"/>
    </xf>
    <xf numFmtId="0" fontId="32" fillId="0" borderId="10" xfId="0" applyFont="1" applyBorder="1" applyAlignment="1">
      <alignment horizontal="left" vertical="center"/>
    </xf>
    <xf numFmtId="0" fontId="45" fillId="21" borderId="11" xfId="0" applyFont="1" applyFill="1" applyBorder="1" applyAlignment="1">
      <alignment vertical="center"/>
    </xf>
    <xf numFmtId="0" fontId="1" fillId="0" borderId="0" xfId="0" applyFont="1" applyAlignment="1">
      <alignment horizontal="right" vertical="center"/>
    </xf>
    <xf numFmtId="0" fontId="8" fillId="0" borderId="0" xfId="0" applyFont="1" applyProtection="1">
      <protection locked="0"/>
    </xf>
    <xf numFmtId="0" fontId="2" fillId="0" borderId="0" xfId="34" applyNumberFormat="1" applyFill="1" applyBorder="1" applyAlignment="1" applyProtection="1"/>
    <xf numFmtId="0" fontId="33" fillId="0" borderId="0" xfId="0" applyFont="1" applyAlignment="1">
      <alignment horizontal="center" vertical="center"/>
    </xf>
    <xf numFmtId="165" fontId="33" fillId="24" borderId="0" xfId="0" applyNumberFormat="1" applyFont="1" applyFill="1" applyAlignment="1">
      <alignment horizontal="center" vertical="center"/>
    </xf>
    <xf numFmtId="165" fontId="33" fillId="0" borderId="0" xfId="0" applyNumberFormat="1" applyFont="1" applyAlignment="1">
      <alignment horizontal="center" vertical="center"/>
    </xf>
    <xf numFmtId="1" fontId="33" fillId="25" borderId="0" xfId="0" applyNumberFormat="1" applyFont="1" applyFill="1" applyAlignment="1">
      <alignment horizontal="center" vertical="center"/>
    </xf>
    <xf numFmtId="9" fontId="33" fillId="25" borderId="0" xfId="40" applyFont="1" applyFill="1" applyBorder="1" applyAlignment="1" applyProtection="1">
      <alignment horizontal="center" vertical="center"/>
    </xf>
    <xf numFmtId="1" fontId="33" fillId="0" borderId="0" xfId="0" applyNumberFormat="1" applyFont="1" applyAlignment="1">
      <alignment horizontal="center" vertical="center"/>
    </xf>
    <xf numFmtId="1" fontId="40" fillId="0" borderId="0" xfId="0" applyNumberFormat="1" applyFont="1" applyAlignment="1">
      <alignment horizontal="center" vertical="center"/>
    </xf>
    <xf numFmtId="0" fontId="28" fillId="0" borderId="0" xfId="0" applyFont="1" applyAlignment="1">
      <alignment horizontal="left" vertical="center"/>
    </xf>
    <xf numFmtId="1" fontId="39" fillId="0" borderId="0" xfId="0" applyNumberFormat="1" applyFont="1" applyAlignment="1">
      <alignment horizontal="center" vertical="center"/>
    </xf>
    <xf numFmtId="0" fontId="38" fillId="0" borderId="16" xfId="0" applyFont="1" applyBorder="1" applyAlignment="1">
      <alignment horizontal="center" vertical="center"/>
    </xf>
    <xf numFmtId="0" fontId="38" fillId="0" borderId="13" xfId="0" applyFont="1" applyBorder="1" applyAlignment="1">
      <alignment horizontal="center" vertical="center"/>
    </xf>
    <xf numFmtId="0" fontId="38" fillId="0" borderId="17" xfId="0" applyFont="1" applyBorder="1" applyAlignment="1">
      <alignment horizontal="center" vertical="center"/>
    </xf>
    <xf numFmtId="167" fontId="31" fillId="0" borderId="16" xfId="0" applyNumberFormat="1" applyFont="1" applyBorder="1" applyAlignment="1">
      <alignment horizontal="center" vertical="center"/>
    </xf>
    <xf numFmtId="167" fontId="31" fillId="0" borderId="13" xfId="0" applyNumberFormat="1" applyFont="1" applyBorder="1" applyAlignment="1">
      <alignment horizontal="center" vertical="center"/>
    </xf>
    <xf numFmtId="167" fontId="31" fillId="0" borderId="17" xfId="0" applyNumberFormat="1" applyFont="1" applyBorder="1" applyAlignment="1">
      <alignment horizontal="center" vertical="center"/>
    </xf>
    <xf numFmtId="0" fontId="46" fillId="0" borderId="0" xfId="34" applyFont="1" applyBorder="1" applyAlignment="1" applyProtection="1">
      <alignment horizontal="left" vertical="center"/>
    </xf>
    <xf numFmtId="164" fontId="31" fillId="0" borderId="15" xfId="0" applyNumberFormat="1" applyFont="1" applyBorder="1" applyAlignment="1" applyProtection="1">
      <alignment horizontal="center" vertical="center" shrinkToFit="1"/>
      <protection locked="0"/>
    </xf>
    <xf numFmtId="164" fontId="31" fillId="0" borderId="22"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X74"/>
  <sheetViews>
    <sheetView showGridLines="0" tabSelected="1" zoomScaleNormal="100" workbookViewId="0">
      <pane ySplit="7" topLeftCell="A8" activePane="bottomLeft" state="frozen"/>
      <selection pane="bottomLeft" activeCell="R44" sqref="R44"/>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74" t="s">
        <v>79</v>
      </c>
      <c r="B1" s="7"/>
      <c r="C1" s="7"/>
      <c r="D1" s="7"/>
      <c r="E1" s="7"/>
      <c r="F1" s="7"/>
      <c r="I1" s="80"/>
      <c r="K1" s="98" t="s">
        <v>19</v>
      </c>
      <c r="L1" s="98"/>
      <c r="M1" s="98"/>
      <c r="N1" s="98"/>
      <c r="O1" s="98"/>
      <c r="P1" s="98"/>
      <c r="Q1" s="98"/>
      <c r="R1" s="98"/>
      <c r="S1" s="98"/>
      <c r="T1" s="98"/>
      <c r="U1" s="98"/>
      <c r="V1" s="98"/>
      <c r="W1" s="98"/>
      <c r="X1" s="98"/>
      <c r="Y1" s="98"/>
      <c r="Z1" s="98"/>
      <c r="AA1" s="98"/>
      <c r="AB1" s="98"/>
      <c r="AC1" s="98"/>
      <c r="AD1" s="98"/>
      <c r="AE1" s="98"/>
    </row>
    <row r="2" spans="1:66" ht="18" customHeight="1" x14ac:dyDescent="0.15">
      <c r="A2" s="9" t="s">
        <v>80</v>
      </c>
      <c r="B2" s="3"/>
      <c r="C2" s="3"/>
      <c r="D2" s="6"/>
      <c r="E2" s="81"/>
      <c r="F2" s="81"/>
      <c r="H2" s="1"/>
    </row>
    <row r="3" spans="1:66" ht="14" x14ac:dyDescent="0.15">
      <c r="A3" s="9"/>
      <c r="B3" s="2"/>
      <c r="H3" s="1"/>
      <c r="K3" s="4"/>
      <c r="L3" s="4"/>
      <c r="M3" s="4"/>
      <c r="N3" s="4"/>
      <c r="O3" s="4"/>
      <c r="P3" s="4"/>
      <c r="Q3" s="4"/>
      <c r="R3" s="4"/>
      <c r="S3" s="4"/>
      <c r="T3" s="4"/>
      <c r="U3" s="4"/>
      <c r="V3" s="4"/>
      <c r="W3" s="4"/>
      <c r="X3" s="4"/>
      <c r="Y3" s="4"/>
      <c r="Z3" s="4"/>
      <c r="AA3" s="4"/>
    </row>
    <row r="4" spans="1:66" ht="17.25" customHeight="1" x14ac:dyDescent="0.15">
      <c r="A4" s="64"/>
      <c r="B4" s="65" t="s">
        <v>16</v>
      </c>
      <c r="C4" s="100">
        <v>45607</v>
      </c>
      <c r="D4" s="100"/>
      <c r="E4" s="100"/>
      <c r="F4" s="64"/>
      <c r="G4" s="65" t="s">
        <v>15</v>
      </c>
      <c r="H4" s="77">
        <v>1</v>
      </c>
      <c r="I4" s="2"/>
      <c r="J4" s="8"/>
      <c r="K4" s="92" t="str">
        <f>"Week "&amp;(K6-($C$4-WEEKDAY($C$4,1)+2))/7+1</f>
        <v>Week 1</v>
      </c>
      <c r="L4" s="93"/>
      <c r="M4" s="93"/>
      <c r="N4" s="93"/>
      <c r="O4" s="93"/>
      <c r="P4" s="93"/>
      <c r="Q4" s="94"/>
      <c r="R4" s="92" t="str">
        <f>"Week "&amp;(R6-($C$4-WEEKDAY($C$4,1)+2))/7+1</f>
        <v>Week 2</v>
      </c>
      <c r="S4" s="93"/>
      <c r="T4" s="93"/>
      <c r="U4" s="93"/>
      <c r="V4" s="93"/>
      <c r="W4" s="93"/>
      <c r="X4" s="94"/>
      <c r="Y4" s="92" t="str">
        <f>"Week "&amp;(Y6-($C$4-WEEKDAY($C$4,1)+2))/7+1</f>
        <v>Week 3</v>
      </c>
      <c r="Z4" s="93"/>
      <c r="AA4" s="93"/>
      <c r="AB4" s="93"/>
      <c r="AC4" s="93"/>
      <c r="AD4" s="93"/>
      <c r="AE4" s="94"/>
      <c r="AF4" s="92" t="str">
        <f>"Week "&amp;(AF6-($C$4-WEEKDAY($C$4,1)+2))/7+1</f>
        <v>Week 4</v>
      </c>
      <c r="AG4" s="93"/>
      <c r="AH4" s="93"/>
      <c r="AI4" s="93"/>
      <c r="AJ4" s="93"/>
      <c r="AK4" s="93"/>
      <c r="AL4" s="94"/>
      <c r="AM4" s="92" t="str">
        <f>"Week "&amp;(AM6-($C$4-WEEKDAY($C$4,1)+2))/7+1</f>
        <v>Week 5</v>
      </c>
      <c r="AN4" s="93"/>
      <c r="AO4" s="93"/>
      <c r="AP4" s="93"/>
      <c r="AQ4" s="93"/>
      <c r="AR4" s="93"/>
      <c r="AS4" s="94"/>
      <c r="AT4" s="92" t="str">
        <f>"Week "&amp;(AT6-($C$4-WEEKDAY($C$4,1)+2))/7+1</f>
        <v>Week 6</v>
      </c>
      <c r="AU4" s="93"/>
      <c r="AV4" s="93"/>
      <c r="AW4" s="93"/>
      <c r="AX4" s="93"/>
      <c r="AY4" s="93"/>
      <c r="AZ4" s="94"/>
      <c r="BA4" s="92" t="str">
        <f>"Week "&amp;(BA6-($C$4-WEEKDAY($C$4,1)+2))/7+1</f>
        <v>Week 7</v>
      </c>
      <c r="BB4" s="93"/>
      <c r="BC4" s="93"/>
      <c r="BD4" s="93"/>
      <c r="BE4" s="93"/>
      <c r="BF4" s="93"/>
      <c r="BG4" s="94"/>
      <c r="BH4" s="92" t="str">
        <f>"Week "&amp;(BH6-($C$4-WEEKDAY($C$4,1)+2))/7+1</f>
        <v>Week 8</v>
      </c>
      <c r="BI4" s="93"/>
      <c r="BJ4" s="93"/>
      <c r="BK4" s="93"/>
      <c r="BL4" s="93"/>
      <c r="BM4" s="93"/>
      <c r="BN4" s="94"/>
    </row>
    <row r="5" spans="1:66" ht="17.25" customHeight="1" x14ac:dyDescent="0.15">
      <c r="A5" s="64"/>
      <c r="B5" s="65" t="s">
        <v>17</v>
      </c>
      <c r="C5" s="99"/>
      <c r="D5" s="99"/>
      <c r="E5" s="99"/>
      <c r="F5" s="64"/>
      <c r="G5" s="64"/>
      <c r="H5" s="64"/>
      <c r="I5" s="64"/>
      <c r="J5" s="8"/>
      <c r="K5" s="95">
        <f>K6</f>
        <v>45607</v>
      </c>
      <c r="L5" s="96"/>
      <c r="M5" s="96"/>
      <c r="N5" s="96"/>
      <c r="O5" s="96"/>
      <c r="P5" s="96"/>
      <c r="Q5" s="97"/>
      <c r="R5" s="95">
        <f>R6</f>
        <v>45614</v>
      </c>
      <c r="S5" s="96"/>
      <c r="T5" s="96"/>
      <c r="U5" s="96"/>
      <c r="V5" s="96"/>
      <c r="W5" s="96"/>
      <c r="X5" s="97"/>
      <c r="Y5" s="95">
        <f>Y6</f>
        <v>45621</v>
      </c>
      <c r="Z5" s="96"/>
      <c r="AA5" s="96"/>
      <c r="AB5" s="96"/>
      <c r="AC5" s="96"/>
      <c r="AD5" s="96"/>
      <c r="AE5" s="97"/>
      <c r="AF5" s="95">
        <f>AF6</f>
        <v>45628</v>
      </c>
      <c r="AG5" s="96"/>
      <c r="AH5" s="96"/>
      <c r="AI5" s="96"/>
      <c r="AJ5" s="96"/>
      <c r="AK5" s="96"/>
      <c r="AL5" s="97"/>
      <c r="AM5" s="95">
        <f>AM6</f>
        <v>45635</v>
      </c>
      <c r="AN5" s="96"/>
      <c r="AO5" s="96"/>
      <c r="AP5" s="96"/>
      <c r="AQ5" s="96"/>
      <c r="AR5" s="96"/>
      <c r="AS5" s="97"/>
      <c r="AT5" s="95">
        <f>AT6</f>
        <v>45642</v>
      </c>
      <c r="AU5" s="96"/>
      <c r="AV5" s="96"/>
      <c r="AW5" s="96"/>
      <c r="AX5" s="96"/>
      <c r="AY5" s="96"/>
      <c r="AZ5" s="97"/>
      <c r="BA5" s="95">
        <f>BA6</f>
        <v>45649</v>
      </c>
      <c r="BB5" s="96"/>
      <c r="BC5" s="96"/>
      <c r="BD5" s="96"/>
      <c r="BE5" s="96"/>
      <c r="BF5" s="96"/>
      <c r="BG5" s="97"/>
      <c r="BH5" s="95">
        <f>BH6</f>
        <v>45656</v>
      </c>
      <c r="BI5" s="96"/>
      <c r="BJ5" s="96"/>
      <c r="BK5" s="96"/>
      <c r="BL5" s="96"/>
      <c r="BM5" s="96"/>
      <c r="BN5" s="97"/>
    </row>
    <row r="6" spans="1:66" x14ac:dyDescent="0.15">
      <c r="A6" s="8"/>
      <c r="B6" s="8"/>
      <c r="C6" s="8"/>
      <c r="D6" s="8"/>
      <c r="E6" s="8"/>
      <c r="F6" s="8"/>
      <c r="G6" s="8"/>
      <c r="H6" s="8"/>
      <c r="I6" s="8"/>
      <c r="J6" s="8"/>
      <c r="K6" s="48">
        <f>C4-WEEKDAY(C4,1)+2+7*(H4-1)</f>
        <v>45607</v>
      </c>
      <c r="L6" s="39">
        <f t="shared" ref="L6:AQ6" si="0">K6+1</f>
        <v>45608</v>
      </c>
      <c r="M6" s="39">
        <f t="shared" si="0"/>
        <v>45609</v>
      </c>
      <c r="N6" s="39">
        <f t="shared" si="0"/>
        <v>45610</v>
      </c>
      <c r="O6" s="39">
        <f t="shared" si="0"/>
        <v>45611</v>
      </c>
      <c r="P6" s="39">
        <f t="shared" si="0"/>
        <v>45612</v>
      </c>
      <c r="Q6" s="49">
        <f t="shared" si="0"/>
        <v>45613</v>
      </c>
      <c r="R6" s="48">
        <f t="shared" si="0"/>
        <v>45614</v>
      </c>
      <c r="S6" s="39">
        <f t="shared" si="0"/>
        <v>45615</v>
      </c>
      <c r="T6" s="39">
        <f t="shared" si="0"/>
        <v>45616</v>
      </c>
      <c r="U6" s="39">
        <f t="shared" si="0"/>
        <v>45617</v>
      </c>
      <c r="V6" s="39">
        <f t="shared" si="0"/>
        <v>45618</v>
      </c>
      <c r="W6" s="39">
        <f t="shared" si="0"/>
        <v>45619</v>
      </c>
      <c r="X6" s="49">
        <f t="shared" si="0"/>
        <v>45620</v>
      </c>
      <c r="Y6" s="48">
        <f t="shared" si="0"/>
        <v>45621</v>
      </c>
      <c r="Z6" s="39">
        <f t="shared" si="0"/>
        <v>45622</v>
      </c>
      <c r="AA6" s="39">
        <f t="shared" si="0"/>
        <v>45623</v>
      </c>
      <c r="AB6" s="39">
        <f t="shared" si="0"/>
        <v>45624</v>
      </c>
      <c r="AC6" s="39">
        <f t="shared" si="0"/>
        <v>45625</v>
      </c>
      <c r="AD6" s="39">
        <f t="shared" si="0"/>
        <v>45626</v>
      </c>
      <c r="AE6" s="49">
        <f t="shared" si="0"/>
        <v>45627</v>
      </c>
      <c r="AF6" s="48">
        <f t="shared" si="0"/>
        <v>45628</v>
      </c>
      <c r="AG6" s="39">
        <f t="shared" si="0"/>
        <v>45629</v>
      </c>
      <c r="AH6" s="39">
        <f t="shared" si="0"/>
        <v>45630</v>
      </c>
      <c r="AI6" s="39">
        <f t="shared" si="0"/>
        <v>45631</v>
      </c>
      <c r="AJ6" s="39">
        <f t="shared" si="0"/>
        <v>45632</v>
      </c>
      <c r="AK6" s="39">
        <f t="shared" si="0"/>
        <v>45633</v>
      </c>
      <c r="AL6" s="49">
        <f t="shared" si="0"/>
        <v>45634</v>
      </c>
      <c r="AM6" s="48">
        <f t="shared" si="0"/>
        <v>45635</v>
      </c>
      <c r="AN6" s="39">
        <f t="shared" si="0"/>
        <v>45636</v>
      </c>
      <c r="AO6" s="39">
        <f t="shared" si="0"/>
        <v>45637</v>
      </c>
      <c r="AP6" s="39">
        <f t="shared" si="0"/>
        <v>45638</v>
      </c>
      <c r="AQ6" s="39">
        <f t="shared" si="0"/>
        <v>45639</v>
      </c>
      <c r="AR6" s="39">
        <f t="shared" ref="AR6:BN6" si="1">AQ6+1</f>
        <v>45640</v>
      </c>
      <c r="AS6" s="49">
        <f t="shared" si="1"/>
        <v>45641</v>
      </c>
      <c r="AT6" s="48">
        <f t="shared" si="1"/>
        <v>45642</v>
      </c>
      <c r="AU6" s="39">
        <f t="shared" si="1"/>
        <v>45643</v>
      </c>
      <c r="AV6" s="39">
        <f t="shared" si="1"/>
        <v>45644</v>
      </c>
      <c r="AW6" s="39">
        <f t="shared" si="1"/>
        <v>45645</v>
      </c>
      <c r="AX6" s="39">
        <f t="shared" si="1"/>
        <v>45646</v>
      </c>
      <c r="AY6" s="39">
        <f t="shared" si="1"/>
        <v>45647</v>
      </c>
      <c r="AZ6" s="49">
        <f t="shared" si="1"/>
        <v>45648</v>
      </c>
      <c r="BA6" s="48">
        <f t="shared" si="1"/>
        <v>45649</v>
      </c>
      <c r="BB6" s="39">
        <f t="shared" si="1"/>
        <v>45650</v>
      </c>
      <c r="BC6" s="39">
        <f t="shared" si="1"/>
        <v>45651</v>
      </c>
      <c r="BD6" s="39">
        <f t="shared" si="1"/>
        <v>45652</v>
      </c>
      <c r="BE6" s="39">
        <f t="shared" si="1"/>
        <v>45653</v>
      </c>
      <c r="BF6" s="39">
        <f t="shared" si="1"/>
        <v>45654</v>
      </c>
      <c r="BG6" s="49">
        <f t="shared" si="1"/>
        <v>45655</v>
      </c>
      <c r="BH6" s="48">
        <f t="shared" si="1"/>
        <v>45656</v>
      </c>
      <c r="BI6" s="39">
        <f t="shared" si="1"/>
        <v>45657</v>
      </c>
      <c r="BJ6" s="39">
        <f t="shared" si="1"/>
        <v>45658</v>
      </c>
      <c r="BK6" s="39">
        <f t="shared" si="1"/>
        <v>45659</v>
      </c>
      <c r="BL6" s="39">
        <f t="shared" si="1"/>
        <v>45660</v>
      </c>
      <c r="BM6" s="39">
        <f t="shared" si="1"/>
        <v>45661</v>
      </c>
      <c r="BN6" s="49">
        <f t="shared" si="1"/>
        <v>45662</v>
      </c>
    </row>
    <row r="7" spans="1:66" s="2" customFormat="1" ht="27" thickBot="1" x14ac:dyDescent="0.2">
      <c r="A7" s="67" t="s">
        <v>0</v>
      </c>
      <c r="B7" s="67" t="s">
        <v>7</v>
      </c>
      <c r="C7" s="68" t="s">
        <v>8</v>
      </c>
      <c r="D7" s="69" t="s">
        <v>14</v>
      </c>
      <c r="E7" s="70" t="s">
        <v>9</v>
      </c>
      <c r="F7" s="70" t="s">
        <v>10</v>
      </c>
      <c r="G7" s="68" t="s">
        <v>11</v>
      </c>
      <c r="H7" s="68" t="s">
        <v>12</v>
      </c>
      <c r="I7" s="68" t="s">
        <v>13</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12" customFormat="1" ht="18" x14ac:dyDescent="0.15">
      <c r="A8" s="40" t="str">
        <f>IF(ISERROR(VALUE(SUBSTITUTE(prevWBS,".",""))),"1",IF(ISERROR(FIND("`",SUBSTITUTE(prevWBS,".","`",1))),TEXT(VALUE(prevWBS)+1,"#"),TEXT(VALUE(LEFT(prevWBS,FIND("`",SUBSTITUTE(prevWBS,".","`",1))-1))+1,"#")))</f>
        <v>1</v>
      </c>
      <c r="B8" s="41" t="s">
        <v>20</v>
      </c>
      <c r="C8" s="42"/>
      <c r="D8" s="43"/>
      <c r="E8" s="44"/>
      <c r="F8" s="66" t="str">
        <f>IF(ISBLANK(E8)," - ",IF(G8=0,E8,E8+G8-1))</f>
        <v xml:space="preserve"> - </v>
      </c>
      <c r="G8" s="45"/>
      <c r="H8" s="46"/>
      <c r="I8" s="47" t="str">
        <f t="shared" ref="I8:I67" si="4">IF(OR(F8=0,E8=0)," - ",NETWORKDAYS(E8,F8))</f>
        <v xml:space="preserve"> - </v>
      </c>
      <c r="J8" s="50"/>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18" customFormat="1" ht="18" x14ac:dyDescent="0.15">
      <c r="A9" s="17"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21</v>
      </c>
      <c r="C9" s="18" t="s">
        <v>2</v>
      </c>
      <c r="D9" s="76"/>
      <c r="E9" s="55">
        <v>45607</v>
      </c>
      <c r="F9" s="56">
        <f>IF(ISBLANK(E9)," - ",IF(G9=0,E9,E9+G9-1))</f>
        <v>45608</v>
      </c>
      <c r="G9" s="19">
        <v>2</v>
      </c>
      <c r="H9" s="20">
        <v>0</v>
      </c>
      <c r="I9" s="21">
        <f t="shared" si="4"/>
        <v>2</v>
      </c>
      <c r="J9" s="51"/>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row>
    <row r="10" spans="1:66" s="18" customFormat="1" ht="18" x14ac:dyDescent="0.15">
      <c r="A10" s="17" t="str">
        <f t="shared" si="5"/>
        <v>1.2</v>
      </c>
      <c r="B10" s="75" t="s">
        <v>22</v>
      </c>
      <c r="D10" s="76"/>
      <c r="E10" s="55">
        <v>45609</v>
      </c>
      <c r="F10" s="56">
        <f t="shared" ref="F10:F37" si="6">IF(ISBLANK(E10)," - ",IF(G10=0,E10,E10+G10-1))</f>
        <v>45610</v>
      </c>
      <c r="G10" s="19">
        <v>2</v>
      </c>
      <c r="H10" s="20">
        <v>0</v>
      </c>
      <c r="I10" s="21">
        <f t="shared" si="4"/>
        <v>2</v>
      </c>
      <c r="J10" s="51"/>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s="18" customFormat="1" ht="18" x14ac:dyDescent="0.15">
      <c r="A11" s="17" t="str">
        <f t="shared" si="5"/>
        <v>1.3</v>
      </c>
      <c r="B11" s="75" t="s">
        <v>23</v>
      </c>
      <c r="D11" s="76"/>
      <c r="E11" s="55">
        <v>45611</v>
      </c>
      <c r="F11" s="56">
        <f t="shared" si="6"/>
        <v>45614</v>
      </c>
      <c r="G11" s="19">
        <v>4</v>
      </c>
      <c r="H11" s="20">
        <v>0</v>
      </c>
      <c r="I11" s="21">
        <f t="shared" si="4"/>
        <v>2</v>
      </c>
      <c r="J11" s="51"/>
      <c r="K11" s="17"/>
      <c r="L11" s="17"/>
      <c r="M11" s="62"/>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s="18" customFormat="1" ht="18" x14ac:dyDescent="0.15">
      <c r="A12" s="17" t="str">
        <f t="shared" si="5"/>
        <v>1.4</v>
      </c>
      <c r="B12" s="75" t="s">
        <v>24</v>
      </c>
      <c r="D12" s="76"/>
      <c r="E12" s="55">
        <v>45615</v>
      </c>
      <c r="F12" s="56">
        <f t="shared" si="6"/>
        <v>45616</v>
      </c>
      <c r="G12" s="19">
        <v>2</v>
      </c>
      <c r="H12" s="20">
        <v>0</v>
      </c>
      <c r="I12" s="21">
        <f t="shared" si="4"/>
        <v>2</v>
      </c>
      <c r="J12" s="51"/>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s="18" customFormat="1" ht="18" x14ac:dyDescent="0.15">
      <c r="A13" s="17" t="str">
        <f t="shared" si="5"/>
        <v>1.5</v>
      </c>
      <c r="B13" s="75" t="s">
        <v>25</v>
      </c>
      <c r="D13" s="76"/>
      <c r="E13" s="55">
        <v>45617</v>
      </c>
      <c r="F13" s="56">
        <f t="shared" ref="F13" si="7">IF(ISBLANK(E13)," - ",IF(G13=0,E13,E13+G13-1))</f>
        <v>45618</v>
      </c>
      <c r="G13" s="19">
        <v>2</v>
      </c>
      <c r="H13" s="20">
        <v>0</v>
      </c>
      <c r="I13" s="21">
        <f t="shared" ref="I13" si="8">IF(OR(F13=0,E13=0)," - ",NETWORKDAYS(E13,F13))</f>
        <v>2</v>
      </c>
      <c r="J13" s="51"/>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s="12" customFormat="1" ht="18" x14ac:dyDescent="0.15">
      <c r="A14" s="10" t="str">
        <f>IF(ISERROR(VALUE(SUBSTITUTE(prevWBS,".",""))),"1",IF(ISERROR(FIND("`",SUBSTITUTE(prevWBS,".","`",1))),TEXT(VALUE(prevWBS)+1,"#"),TEXT(VALUE(LEFT(prevWBS,FIND("`",SUBSTITUTE(prevWBS,".","`",1))-1))+1,"#")))</f>
        <v>2</v>
      </c>
      <c r="B14" s="11" t="s">
        <v>26</v>
      </c>
      <c r="D14" s="13"/>
      <c r="E14" s="57"/>
      <c r="F14" s="57" t="str">
        <f t="shared" si="6"/>
        <v xml:space="preserve"> - </v>
      </c>
      <c r="G14" s="14"/>
      <c r="H14" s="15"/>
      <c r="I14" s="16" t="str">
        <f t="shared" si="4"/>
        <v xml:space="preserve"> - </v>
      </c>
      <c r="J14" s="52"/>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row>
    <row r="15" spans="1:66" s="18" customFormat="1" ht="18" x14ac:dyDescent="0.15">
      <c r="A15" s="17" t="str">
        <f t="shared" ref="A15:A2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75" t="s">
        <v>27</v>
      </c>
      <c r="D15" s="76"/>
      <c r="E15" s="55">
        <f>F13+3</f>
        <v>45621</v>
      </c>
      <c r="F15" s="56">
        <f t="shared" si="6"/>
        <v>45622</v>
      </c>
      <c r="G15" s="19">
        <v>2</v>
      </c>
      <c r="H15" s="20">
        <v>0</v>
      </c>
      <c r="I15" s="21">
        <f t="shared" si="4"/>
        <v>2</v>
      </c>
      <c r="J15" s="51"/>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row>
    <row r="16" spans="1:66" s="18" customFormat="1" ht="18" x14ac:dyDescent="0.15">
      <c r="A16" s="17" t="str">
        <f t="shared" si="9"/>
        <v>2.2</v>
      </c>
      <c r="B16" s="75" t="s">
        <v>28</v>
      </c>
      <c r="D16" s="76"/>
      <c r="E16" s="55">
        <f>F15+1</f>
        <v>45623</v>
      </c>
      <c r="F16" s="56">
        <f t="shared" si="6"/>
        <v>45625</v>
      </c>
      <c r="G16" s="19">
        <v>3</v>
      </c>
      <c r="H16" s="20">
        <v>0</v>
      </c>
      <c r="I16" s="21">
        <f t="shared" si="4"/>
        <v>3</v>
      </c>
      <c r="J16" s="51"/>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128" s="18" customFormat="1" ht="18" x14ac:dyDescent="0.15">
      <c r="A17" s="17" t="str">
        <f t="shared" si="9"/>
        <v>2.3</v>
      </c>
      <c r="B17" s="75" t="s">
        <v>29</v>
      </c>
      <c r="D17" s="76"/>
      <c r="E17" s="55">
        <f>F16+3</f>
        <v>45628</v>
      </c>
      <c r="F17" s="56">
        <f t="shared" si="6"/>
        <v>45630</v>
      </c>
      <c r="G17" s="19">
        <v>3</v>
      </c>
      <c r="H17" s="20">
        <v>0</v>
      </c>
      <c r="I17" s="21">
        <f t="shared" si="4"/>
        <v>3</v>
      </c>
      <c r="J17" s="51"/>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128" s="18" customFormat="1" ht="26" x14ac:dyDescent="0.15">
      <c r="A18" s="17" t="str">
        <f t="shared" si="9"/>
        <v>2.4</v>
      </c>
      <c r="B18" s="75" t="s">
        <v>30</v>
      </c>
      <c r="D18" s="76"/>
      <c r="E18" s="55">
        <f>F17+1</f>
        <v>45631</v>
      </c>
      <c r="F18" s="56">
        <f t="shared" si="6"/>
        <v>45639</v>
      </c>
      <c r="G18" s="19">
        <v>9</v>
      </c>
      <c r="H18" s="20">
        <v>0</v>
      </c>
      <c r="I18" s="21">
        <f t="shared" si="4"/>
        <v>7</v>
      </c>
      <c r="J18" s="51"/>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row>
    <row r="19" spans="1:128" s="18" customFormat="1" ht="18" x14ac:dyDescent="0.15">
      <c r="A19" s="17" t="str">
        <f t="shared" si="9"/>
        <v>2.5</v>
      </c>
      <c r="B19" s="75" t="s">
        <v>31</v>
      </c>
      <c r="D19" s="76"/>
      <c r="E19" s="55">
        <f>F18+3</f>
        <v>45642</v>
      </c>
      <c r="F19" s="56">
        <f t="shared" si="6"/>
        <v>45643</v>
      </c>
      <c r="G19" s="19">
        <v>2</v>
      </c>
      <c r="H19" s="20">
        <v>0</v>
      </c>
      <c r="I19" s="21">
        <f t="shared" si="4"/>
        <v>2</v>
      </c>
      <c r="J19" s="51"/>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row>
    <row r="20" spans="1:128" s="18" customFormat="1" ht="18" x14ac:dyDescent="0.15">
      <c r="A20" s="17" t="str">
        <f t="shared" si="9"/>
        <v>2.6</v>
      </c>
      <c r="B20" s="75" t="s">
        <v>32</v>
      </c>
      <c r="D20" s="76"/>
      <c r="E20" s="55">
        <f>F19+1</f>
        <v>45644</v>
      </c>
      <c r="F20" s="56">
        <f t="shared" ref="F20" si="10">IF(ISBLANK(E20)," - ",IF(G20=0,E20,E20+G20-1))</f>
        <v>45646</v>
      </c>
      <c r="G20" s="19">
        <v>3</v>
      </c>
      <c r="H20" s="20">
        <v>0</v>
      </c>
      <c r="I20" s="21">
        <f t="shared" ref="I20" si="11">IF(OR(F20=0,E20=0)," - ",NETWORKDAYS(E20,F20))</f>
        <v>3</v>
      </c>
      <c r="J20" s="89"/>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128" s="12" customFormat="1" ht="18" x14ac:dyDescent="0.15">
      <c r="A21" s="10" t="str">
        <f>IF(ISERROR(VALUE(SUBSTITUTE(prevWBS,".",""))),"1",IF(ISERROR(FIND("`",SUBSTITUTE(prevWBS,".","`",1))),TEXT(VALUE(prevWBS)+1,"#"),TEXT(VALUE(LEFT(prevWBS,FIND("`",SUBSTITUTE(prevWBS,".","`",1))-1))+1,"#")))</f>
        <v>3</v>
      </c>
      <c r="B21" s="11" t="s">
        <v>33</v>
      </c>
      <c r="D21" s="13"/>
      <c r="E21" s="57"/>
      <c r="F21" s="57" t="str">
        <f t="shared" si="6"/>
        <v xml:space="preserve"> - </v>
      </c>
      <c r="G21" s="14"/>
      <c r="H21" s="15"/>
      <c r="I21" s="16" t="str">
        <f t="shared" si="4"/>
        <v xml:space="preserve"> - </v>
      </c>
      <c r="J21" s="52"/>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row>
    <row r="22" spans="1:128" s="18" customFormat="1" ht="18" x14ac:dyDescent="0.15">
      <c r="A2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75" t="s">
        <v>34</v>
      </c>
      <c r="D22" s="76"/>
      <c r="E22" s="55">
        <f>F20+3</f>
        <v>45649</v>
      </c>
      <c r="F22" s="56">
        <f t="shared" si="6"/>
        <v>45651</v>
      </c>
      <c r="G22" s="19">
        <f>G23</f>
        <v>3</v>
      </c>
      <c r="H22" s="20">
        <v>0</v>
      </c>
      <c r="I22" s="21">
        <f t="shared" si="4"/>
        <v>3</v>
      </c>
      <c r="J22" s="51"/>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row>
    <row r="23" spans="1:128" s="18" customFormat="1" ht="26" x14ac:dyDescent="0.15">
      <c r="A23"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3" s="75" t="s">
        <v>35</v>
      </c>
      <c r="D23" s="76"/>
      <c r="E23" s="55">
        <f>E22</f>
        <v>45649</v>
      </c>
      <c r="F23" s="56">
        <f t="shared" si="6"/>
        <v>45651</v>
      </c>
      <c r="G23" s="19">
        <v>3</v>
      </c>
      <c r="H23" s="20">
        <v>0</v>
      </c>
      <c r="I23" s="21">
        <f t="shared" si="4"/>
        <v>3</v>
      </c>
      <c r="J23" s="51"/>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128" s="18" customFormat="1" ht="26" x14ac:dyDescent="0.15">
      <c r="A24"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4" s="75" t="s">
        <v>36</v>
      </c>
      <c r="D24" s="76"/>
      <c r="E24" s="55">
        <f>E23</f>
        <v>45649</v>
      </c>
      <c r="F24" s="56">
        <f t="shared" si="6"/>
        <v>45651</v>
      </c>
      <c r="G24" s="19">
        <v>3</v>
      </c>
      <c r="H24" s="20">
        <v>0</v>
      </c>
      <c r="I24" s="21">
        <f t="shared" si="4"/>
        <v>3</v>
      </c>
      <c r="J24" s="51"/>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row>
    <row r="25" spans="1:128" s="18" customFormat="1" ht="18" x14ac:dyDescent="0.15">
      <c r="A25"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5" s="75" t="s">
        <v>37</v>
      </c>
      <c r="D25" s="76"/>
      <c r="E25" s="55">
        <f>E24</f>
        <v>45649</v>
      </c>
      <c r="F25" s="56">
        <f t="shared" si="6"/>
        <v>45651</v>
      </c>
      <c r="G25" s="19">
        <v>3</v>
      </c>
      <c r="H25" s="20">
        <v>0</v>
      </c>
      <c r="I25" s="21">
        <f t="shared" si="4"/>
        <v>3</v>
      </c>
      <c r="J25" s="51"/>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row>
    <row r="26" spans="1:128" s="18" customFormat="1" ht="26" x14ac:dyDescent="0.15">
      <c r="A26"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6" s="75" t="s">
        <v>38</v>
      </c>
      <c r="D26" s="76"/>
      <c r="E26" s="55">
        <f>E25</f>
        <v>45649</v>
      </c>
      <c r="F26" s="56">
        <f t="shared" ref="F26" si="12">IF(ISBLANK(E26)," - ",IF(G26=0,E26,E26+G26-1))</f>
        <v>45651</v>
      </c>
      <c r="G26" s="19">
        <v>3</v>
      </c>
      <c r="H26" s="20">
        <v>0</v>
      </c>
      <c r="I26" s="21">
        <f t="shared" ref="I26" si="13">IF(OR(F26=0,E26=0)," - ",NETWORKDAYS(E26,F26))</f>
        <v>3</v>
      </c>
      <c r="J26" s="51"/>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row>
    <row r="27" spans="1:128" s="18" customFormat="1" ht="26" x14ac:dyDescent="0.15">
      <c r="A27"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27" s="75" t="s">
        <v>39</v>
      </c>
      <c r="D27" s="76"/>
      <c r="E27" s="55">
        <f>E26</f>
        <v>45649</v>
      </c>
      <c r="F27" s="56">
        <f t="shared" si="6"/>
        <v>45651</v>
      </c>
      <c r="G27" s="19">
        <v>3</v>
      </c>
      <c r="H27" s="20">
        <v>0</v>
      </c>
      <c r="I27" s="21">
        <f t="shared" si="4"/>
        <v>3</v>
      </c>
      <c r="J27" s="51"/>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row>
    <row r="28" spans="1:128" s="18" customFormat="1" ht="18" x14ac:dyDescent="0.15">
      <c r="A2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75" t="s">
        <v>40</v>
      </c>
      <c r="D28" s="76"/>
      <c r="E28" s="55">
        <f>F27+1</f>
        <v>45652</v>
      </c>
      <c r="F28" s="56">
        <f t="shared" ref="F28" si="14">IF(ISBLANK(E28)," - ",IF(G28=0,E28,E28+G28-1))</f>
        <v>45653</v>
      </c>
      <c r="G28" s="19">
        <v>2</v>
      </c>
      <c r="H28" s="20">
        <v>0</v>
      </c>
      <c r="I28" s="21">
        <f t="shared" ref="I28" si="15">IF(OR(F28=0,E28=0)," - ",NETWORKDAYS(E28,F28))</f>
        <v>2</v>
      </c>
      <c r="J28" s="89"/>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row>
    <row r="29" spans="1:128" s="18" customFormat="1" ht="18" x14ac:dyDescent="0.15">
      <c r="A29"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75" t="s">
        <v>41</v>
      </c>
      <c r="D29" s="76"/>
      <c r="E29" s="55">
        <f>F28+3</f>
        <v>45656</v>
      </c>
      <c r="F29" s="56">
        <f t="shared" ref="F29:F30" si="16">IF(ISBLANK(E29)," - ",IF(G29=0,E29,E29+G29-1))</f>
        <v>45657</v>
      </c>
      <c r="G29" s="19">
        <v>2</v>
      </c>
      <c r="H29" s="20">
        <v>0</v>
      </c>
      <c r="I29" s="21">
        <f t="shared" ref="I29:I30" si="17">IF(OR(F29=0,E29=0)," - ",NETWORKDAYS(E29,F29))</f>
        <v>2</v>
      </c>
      <c r="J29" s="89"/>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row>
    <row r="30" spans="1:128" s="18" customFormat="1" ht="18" x14ac:dyDescent="0.15">
      <c r="A30"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75" t="s">
        <v>42</v>
      </c>
      <c r="D30" s="83"/>
      <c r="E30" s="84">
        <f>F29+1</f>
        <v>45658</v>
      </c>
      <c r="F30" s="85">
        <f t="shared" si="16"/>
        <v>45660</v>
      </c>
      <c r="G30" s="86">
        <v>3</v>
      </c>
      <c r="H30" s="87">
        <v>0</v>
      </c>
      <c r="I30" s="88">
        <f t="shared" si="17"/>
        <v>3</v>
      </c>
      <c r="J30" s="89"/>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row>
    <row r="31" spans="1:128" s="12" customFormat="1" ht="18" x14ac:dyDescent="0.15">
      <c r="A31" s="10" t="str">
        <f>IF(ISERROR(VALUE(SUBSTITUTE(prevWBS,".",""))),"1",IF(ISERROR(FIND("`",SUBSTITUTE(prevWBS,".","`",1))),TEXT(VALUE(prevWBS)+1,"#"),TEXT(VALUE(LEFT(prevWBS,FIND("`",SUBSTITUTE(prevWBS,".","`",1))-1))+1,"#")))</f>
        <v>4</v>
      </c>
      <c r="B31" s="11" t="s">
        <v>43</v>
      </c>
      <c r="D31" s="13"/>
      <c r="E31" s="57"/>
      <c r="F31" s="57" t="str">
        <f t="shared" si="6"/>
        <v xml:space="preserve"> - </v>
      </c>
      <c r="G31" s="14"/>
      <c r="H31" s="15"/>
      <c r="I31" s="16" t="str">
        <f t="shared" si="4"/>
        <v xml:space="preserve"> - </v>
      </c>
      <c r="J31" s="52"/>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128" s="18" customFormat="1" ht="18" x14ac:dyDescent="0.15">
      <c r="A3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44</v>
      </c>
      <c r="D32" s="76"/>
      <c r="E32" s="55">
        <f>F30+3</f>
        <v>45663</v>
      </c>
      <c r="F32" s="56">
        <f t="shared" si="6"/>
        <v>45665</v>
      </c>
      <c r="G32" s="19">
        <v>3</v>
      </c>
      <c r="H32" s="20">
        <v>0</v>
      </c>
      <c r="I32" s="21">
        <f t="shared" si="4"/>
        <v>3</v>
      </c>
      <c r="J32" s="51"/>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P32" s="51"/>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V32" s="51"/>
      <c r="DW32" s="17"/>
      <c r="DX32" s="17"/>
    </row>
    <row r="33" spans="1:128" s="18" customFormat="1" ht="18" x14ac:dyDescent="0.15">
      <c r="A3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45</v>
      </c>
      <c r="D33" s="76"/>
      <c r="E33" s="55">
        <f>F32+1</f>
        <v>45666</v>
      </c>
      <c r="F33" s="56">
        <f t="shared" si="6"/>
        <v>45667</v>
      </c>
      <c r="G33" s="19">
        <v>2</v>
      </c>
      <c r="H33" s="20">
        <v>0</v>
      </c>
      <c r="I33" s="21">
        <f t="shared" si="4"/>
        <v>2</v>
      </c>
      <c r="J33" s="51"/>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P33" s="51"/>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V33" s="51"/>
      <c r="DW33" s="17"/>
      <c r="DX33" s="17"/>
    </row>
    <row r="34" spans="1:128" s="18" customFormat="1" ht="18" x14ac:dyDescent="0.15">
      <c r="A3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49</v>
      </c>
      <c r="D34" s="76"/>
      <c r="E34" s="55">
        <f>F33+3</f>
        <v>45670</v>
      </c>
      <c r="F34" s="56">
        <f t="shared" ref="F34" si="18">IF(ISBLANK(E34)," - ",IF(G34=0,E34,E34+G34-1))</f>
        <v>45674</v>
      </c>
      <c r="G34" s="19">
        <f>F37-E35+1</f>
        <v>5</v>
      </c>
      <c r="H34" s="20">
        <v>0</v>
      </c>
      <c r="I34" s="21">
        <f t="shared" ref="I34" si="19">IF(OR(F34=0,E34=0)," - ",NETWORKDAYS(E34,F34))</f>
        <v>5</v>
      </c>
      <c r="J34" s="51"/>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P34" s="51"/>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V34" s="51"/>
      <c r="DW34" s="17"/>
      <c r="DX34" s="17"/>
    </row>
    <row r="35" spans="1:128" s="18" customFormat="1" ht="18" x14ac:dyDescent="0.15">
      <c r="A35"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35" s="75" t="s">
        <v>46</v>
      </c>
      <c r="D35" s="76"/>
      <c r="E35" s="55">
        <f>F33+3</f>
        <v>45670</v>
      </c>
      <c r="F35" s="56">
        <f t="shared" si="6"/>
        <v>45671</v>
      </c>
      <c r="G35" s="19">
        <v>2</v>
      </c>
      <c r="H35" s="20">
        <v>0</v>
      </c>
      <c r="I35" s="21">
        <f t="shared" si="4"/>
        <v>2</v>
      </c>
      <c r="J35" s="51"/>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P35" s="51"/>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V35" s="51"/>
      <c r="DW35" s="17"/>
      <c r="DX35" s="17"/>
    </row>
    <row r="36" spans="1:128" s="18" customFormat="1" ht="18" x14ac:dyDescent="0.15">
      <c r="A36"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36" s="75" t="s">
        <v>47</v>
      </c>
      <c r="D36" s="76"/>
      <c r="E36" s="55">
        <f>F35+1</f>
        <v>45672</v>
      </c>
      <c r="F36" s="56">
        <f t="shared" si="6"/>
        <v>45674</v>
      </c>
      <c r="G36" s="19">
        <v>3</v>
      </c>
      <c r="H36" s="20">
        <v>0</v>
      </c>
      <c r="I36" s="21">
        <f t="shared" si="4"/>
        <v>3</v>
      </c>
      <c r="J36" s="51"/>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P36" s="51"/>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V36" s="51"/>
      <c r="DW36" s="17"/>
      <c r="DX36" s="17"/>
    </row>
    <row r="37" spans="1:128" s="18" customFormat="1" ht="18" x14ac:dyDescent="0.15">
      <c r="A37"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37" s="75" t="s">
        <v>48</v>
      </c>
      <c r="D37" s="76"/>
      <c r="E37" s="55">
        <f>E36</f>
        <v>45672</v>
      </c>
      <c r="F37" s="56">
        <f t="shared" si="6"/>
        <v>45674</v>
      </c>
      <c r="G37" s="19">
        <v>3</v>
      </c>
      <c r="H37" s="20">
        <v>0</v>
      </c>
      <c r="I37" s="21">
        <f t="shared" si="4"/>
        <v>3</v>
      </c>
      <c r="J37" s="51"/>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T37" s="17"/>
      <c r="AU37" s="17"/>
      <c r="AV37" s="17"/>
      <c r="AW37" s="17"/>
      <c r="AX37" s="17"/>
      <c r="AY37" s="17"/>
      <c r="AZ37" s="17"/>
      <c r="BA37" s="17"/>
      <c r="BB37" s="17"/>
      <c r="BC37" s="17"/>
      <c r="BD37" s="17"/>
      <c r="BE37" s="17"/>
      <c r="BF37" s="17"/>
      <c r="BG37" s="17"/>
      <c r="BH37" s="17"/>
      <c r="BI37" s="17"/>
      <c r="BJ37" s="17"/>
      <c r="BK37" s="17"/>
      <c r="BL37" s="17"/>
      <c r="BM37" s="17"/>
      <c r="BN37" s="17"/>
      <c r="BP37" s="51"/>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Z37" s="17"/>
      <c r="DA37" s="17"/>
      <c r="DB37" s="17"/>
      <c r="DC37" s="17"/>
      <c r="DD37" s="17"/>
      <c r="DE37" s="17"/>
      <c r="DF37" s="17"/>
      <c r="DG37" s="17"/>
      <c r="DH37" s="17"/>
      <c r="DI37" s="17"/>
      <c r="DJ37" s="17"/>
      <c r="DK37" s="17"/>
      <c r="DL37" s="17"/>
      <c r="DM37" s="17"/>
      <c r="DN37" s="17"/>
      <c r="DO37" s="17"/>
      <c r="DP37" s="17"/>
      <c r="DQ37" s="17"/>
      <c r="DR37" s="17"/>
      <c r="DS37" s="17"/>
      <c r="DT37" s="17"/>
      <c r="DV37" s="51"/>
      <c r="DW37" s="17"/>
      <c r="DX37" s="17"/>
    </row>
    <row r="38" spans="1:128" s="27" customFormat="1" ht="18" x14ac:dyDescent="0.15">
      <c r="A3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75" t="s">
        <v>50</v>
      </c>
      <c r="C38" s="18"/>
      <c r="D38" s="76"/>
      <c r="E38" s="55">
        <f>F33+3</f>
        <v>45670</v>
      </c>
      <c r="F38" s="56">
        <f t="shared" ref="F38" si="20">IF(ISBLANK(E38)," - ",IF(G38=0,E38,E38+G38-1))</f>
        <v>45674</v>
      </c>
      <c r="G38" s="19">
        <f>F40-E38+1</f>
        <v>5</v>
      </c>
      <c r="H38" s="20">
        <v>0</v>
      </c>
      <c r="I38" s="21">
        <f t="shared" ref="I38" si="21">IF(OR(F38=0,E38=0)," - ",NETWORKDAYS(E38,F38))</f>
        <v>5</v>
      </c>
      <c r="J38" s="89"/>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8"/>
      <c r="BP38" s="18"/>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8"/>
      <c r="DV38" s="89"/>
      <c r="DW38" s="17"/>
      <c r="DX38" s="17"/>
    </row>
    <row r="39" spans="1:128" s="27" customFormat="1" ht="18" x14ac:dyDescent="0.15">
      <c r="A39"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39" s="75" t="s">
        <v>51</v>
      </c>
      <c r="C39" s="18"/>
      <c r="D39" s="76"/>
      <c r="E39" s="55">
        <f>F33+3</f>
        <v>45670</v>
      </c>
      <c r="F39" s="56">
        <f t="shared" ref="F39" si="22">IF(ISBLANK(E39)," - ",IF(G39=0,E39,E39+G39-1))</f>
        <v>45674</v>
      </c>
      <c r="G39" s="19">
        <v>5</v>
      </c>
      <c r="H39" s="20">
        <v>0</v>
      </c>
      <c r="I39" s="21">
        <f t="shared" ref="I39" si="23">IF(OR(F39=0,E39=0)," - ",NETWORKDAYS(E39,F39))</f>
        <v>5</v>
      </c>
      <c r="J39" s="89"/>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V39" s="89"/>
      <c r="DW39" s="17"/>
      <c r="DX39" s="17"/>
    </row>
    <row r="40" spans="1:128" s="27" customFormat="1" ht="18" x14ac:dyDescent="0.15">
      <c r="A40"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40" s="75" t="s">
        <v>52</v>
      </c>
      <c r="C40" s="18"/>
      <c r="D40" s="76"/>
      <c r="E40" s="55">
        <f>E39</f>
        <v>45670</v>
      </c>
      <c r="F40" s="56">
        <f t="shared" ref="F40:F42" si="24">IF(ISBLANK(E40)," - ",IF(G40=0,E40,E40+G40-1))</f>
        <v>45674</v>
      </c>
      <c r="G40" s="19">
        <v>5</v>
      </c>
      <c r="H40" s="20">
        <v>0</v>
      </c>
      <c r="I40" s="21">
        <f t="shared" ref="I40:I42" si="25">IF(OR(F40=0,E40=0)," - ",NETWORKDAYS(E40,F40))</f>
        <v>5</v>
      </c>
      <c r="J40" s="89"/>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V40" s="89"/>
      <c r="DW40" s="17"/>
      <c r="DX40" s="17"/>
    </row>
    <row r="41" spans="1:128" s="27" customFormat="1" ht="18" customHeight="1" x14ac:dyDescent="0.15">
      <c r="A41" s="10" t="str">
        <f>IF(ISERROR(VALUE(SUBSTITUTE(prevWBS,".",""))),"1",IF(ISERROR(FIND("`",SUBSTITUTE(prevWBS,".","`",1))),TEXT(VALUE(prevWBS)+1,"#"),TEXT(VALUE(LEFT(prevWBS,FIND("`",SUBSTITUTE(prevWBS,".","`",1))-1))+1,"#")))</f>
        <v>5</v>
      </c>
      <c r="B41" s="11" t="s">
        <v>53</v>
      </c>
      <c r="C41" s="12"/>
      <c r="D41" s="13"/>
      <c r="E41" s="57"/>
      <c r="F41" s="57" t="str">
        <f t="shared" si="24"/>
        <v xml:space="preserve"> - </v>
      </c>
      <c r="G41" s="14"/>
      <c r="H41" s="15"/>
      <c r="I41" s="16" t="str">
        <f t="shared" si="25"/>
        <v xml:space="preserve"> - </v>
      </c>
      <c r="J41" s="52"/>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12"/>
      <c r="BP41" s="52"/>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12"/>
      <c r="DV41" s="52"/>
      <c r="DW41" s="63"/>
      <c r="DX41" s="63"/>
    </row>
    <row r="42" spans="1:128" s="27" customFormat="1" ht="18" x14ac:dyDescent="0.15">
      <c r="A42" s="17" t="str">
        <f t="shared" ref="A42:A48" si="2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2" s="75" t="s">
        <v>54</v>
      </c>
      <c r="C42" s="18"/>
      <c r="D42" s="76"/>
      <c r="E42" s="55">
        <f>F40+3</f>
        <v>45677</v>
      </c>
      <c r="F42" s="56">
        <f t="shared" si="24"/>
        <v>45678</v>
      </c>
      <c r="G42" s="19">
        <v>2</v>
      </c>
      <c r="H42" s="20">
        <v>0</v>
      </c>
      <c r="I42" s="21">
        <f t="shared" si="25"/>
        <v>2</v>
      </c>
      <c r="J42" s="53"/>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V42" s="53"/>
      <c r="DW42" s="17"/>
      <c r="DX42" s="17"/>
    </row>
    <row r="43" spans="1:128" s="27" customFormat="1" ht="26" x14ac:dyDescent="0.15">
      <c r="A43" s="17" t="str">
        <f t="shared" si="26"/>
        <v>5.2</v>
      </c>
      <c r="B43" s="75" t="s">
        <v>55</v>
      </c>
      <c r="C43" s="18"/>
      <c r="D43" s="76"/>
      <c r="E43" s="55">
        <f>F42+1</f>
        <v>45679</v>
      </c>
      <c r="F43" s="56">
        <f t="shared" ref="F43" si="27">IF(ISBLANK(E43)," - ",IF(G43=0,E43,E43+G43-1))</f>
        <v>45681</v>
      </c>
      <c r="G43" s="19">
        <v>3</v>
      </c>
      <c r="H43" s="20">
        <v>0</v>
      </c>
      <c r="I43" s="21">
        <f t="shared" ref="I43" si="28">IF(OR(F43=0,E43=0)," - ",NETWORKDAYS(E43,F43))</f>
        <v>3</v>
      </c>
      <c r="J43" s="53"/>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V43" s="53"/>
      <c r="DW43" s="17"/>
      <c r="DX43" s="17"/>
    </row>
    <row r="44" spans="1:128" s="27" customFormat="1" ht="18" x14ac:dyDescent="0.15">
      <c r="A44" s="17" t="str">
        <f t="shared" si="26"/>
        <v>5.3</v>
      </c>
      <c r="B44" s="75" t="s">
        <v>56</v>
      </c>
      <c r="C44" s="18"/>
      <c r="D44" s="76"/>
      <c r="E44" s="55">
        <f>F43+3</f>
        <v>45684</v>
      </c>
      <c r="F44" s="56">
        <f t="shared" ref="F44" si="29">IF(ISBLANK(E44)," - ",IF(G44=0,E44,E44+G44-1))</f>
        <v>45685</v>
      </c>
      <c r="G44" s="19">
        <v>2</v>
      </c>
      <c r="H44" s="20">
        <v>0</v>
      </c>
      <c r="I44" s="21">
        <f t="shared" ref="I44" si="30">IF(OR(F44=0,E44=0)," - ",NETWORKDAYS(E44,F44))</f>
        <v>2</v>
      </c>
      <c r="J44" s="53"/>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V44" s="53"/>
      <c r="DW44" s="17"/>
      <c r="DX44" s="17"/>
    </row>
    <row r="45" spans="1:128" s="27" customFormat="1" ht="18" x14ac:dyDescent="0.15">
      <c r="A45" s="17" t="str">
        <f t="shared" si="26"/>
        <v>5.4</v>
      </c>
      <c r="B45" s="75" t="s">
        <v>57</v>
      </c>
      <c r="C45" s="18"/>
      <c r="D45" s="76"/>
      <c r="E45" s="55">
        <f>F44+1</f>
        <v>45686</v>
      </c>
      <c r="F45" s="56">
        <f t="shared" ref="F45" si="31">IF(ISBLANK(E45)," - ",IF(G45=0,E45,E45+G45-1))</f>
        <v>45688</v>
      </c>
      <c r="G45" s="19">
        <v>3</v>
      </c>
      <c r="H45" s="20">
        <v>0</v>
      </c>
      <c r="I45" s="21">
        <f t="shared" ref="I45" si="32">IF(OR(F45=0,E45=0)," - ",NETWORKDAYS(E45,F45))</f>
        <v>3</v>
      </c>
      <c r="J45" s="53"/>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V45" s="53"/>
      <c r="DW45" s="17"/>
      <c r="DX45" s="17"/>
    </row>
    <row r="46" spans="1:128" s="27" customFormat="1" ht="18" x14ac:dyDescent="0.15">
      <c r="A46" s="17" t="str">
        <f t="shared" si="26"/>
        <v>5.5</v>
      </c>
      <c r="B46" s="75" t="s">
        <v>58</v>
      </c>
      <c r="C46" s="18"/>
      <c r="D46" s="76"/>
      <c r="E46" s="55">
        <f>E45</f>
        <v>45686</v>
      </c>
      <c r="F46" s="56">
        <f t="shared" ref="F46" si="33">IF(ISBLANK(E46)," - ",IF(G46=0,E46,E46+G46-1))</f>
        <v>45688</v>
      </c>
      <c r="G46" s="19">
        <v>3</v>
      </c>
      <c r="H46" s="20">
        <v>0</v>
      </c>
      <c r="I46" s="21">
        <f t="shared" ref="I46" si="34">IF(OR(F46=0,E46=0)," - ",NETWORKDAYS(E46,F46))</f>
        <v>3</v>
      </c>
      <c r="J46" s="53"/>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V46" s="53"/>
      <c r="DW46" s="17"/>
      <c r="DX46" s="17"/>
    </row>
    <row r="47" spans="1:128" s="27" customFormat="1" ht="18" x14ac:dyDescent="0.15">
      <c r="A47" s="17" t="str">
        <f t="shared" si="26"/>
        <v>5.6</v>
      </c>
      <c r="B47" s="75" t="s">
        <v>59</v>
      </c>
      <c r="C47" s="18"/>
      <c r="D47" s="76"/>
      <c r="E47" s="55">
        <f>F46+3</f>
        <v>45691</v>
      </c>
      <c r="F47" s="56">
        <f t="shared" ref="F47" si="35">IF(ISBLANK(E47)," - ",IF(G47=0,E47,E47+G47-1))</f>
        <v>45693</v>
      </c>
      <c r="G47" s="19">
        <v>3</v>
      </c>
      <c r="H47" s="20">
        <v>0</v>
      </c>
      <c r="I47" s="21">
        <f t="shared" ref="I47" si="36">IF(OR(F47=0,E47=0)," - ",NETWORKDAYS(E47,F47))</f>
        <v>3</v>
      </c>
      <c r="J47" s="53"/>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V47" s="53"/>
      <c r="DW47" s="17"/>
      <c r="DX47" s="17"/>
    </row>
    <row r="48" spans="1:128" s="27" customFormat="1" ht="18" x14ac:dyDescent="0.15">
      <c r="A48" s="17" t="str">
        <f t="shared" si="26"/>
        <v>5.7</v>
      </c>
      <c r="B48" s="75" t="s">
        <v>60</v>
      </c>
      <c r="C48" s="18"/>
      <c r="D48" s="76"/>
      <c r="E48" s="55">
        <f>F47+1</f>
        <v>45694</v>
      </c>
      <c r="F48" s="56">
        <f t="shared" ref="F48:F50" si="37">IF(ISBLANK(E48)," - ",IF(G48=0,E48,E48+G48-1))</f>
        <v>45695</v>
      </c>
      <c r="G48" s="19">
        <v>2</v>
      </c>
      <c r="H48" s="20">
        <v>0</v>
      </c>
      <c r="I48" s="21">
        <f t="shared" ref="I48:I50" si="38">IF(OR(F48=0,E48=0)," - ",NETWORKDAYS(E48,F48))</f>
        <v>2</v>
      </c>
      <c r="J48" s="53"/>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V48" s="53"/>
      <c r="DW48" s="17"/>
      <c r="DX48" s="17"/>
    </row>
    <row r="49" spans="1:128" s="27" customFormat="1" ht="18" customHeight="1" x14ac:dyDescent="0.15">
      <c r="A49" s="10" t="str">
        <f>IF(ISERROR(VALUE(SUBSTITUTE(prevWBS,".",""))),"1",IF(ISERROR(FIND("`",SUBSTITUTE(prevWBS,".","`",1))),TEXT(VALUE(prevWBS)+1,"#"),TEXT(VALUE(LEFT(prevWBS,FIND("`",SUBSTITUTE(prevWBS,".","`",1))-1))+1,"#")))</f>
        <v>6</v>
      </c>
      <c r="B49" s="11" t="s">
        <v>61</v>
      </c>
      <c r="C49" s="12"/>
      <c r="D49" s="13"/>
      <c r="E49" s="57"/>
      <c r="F49" s="57" t="str">
        <f t="shared" si="37"/>
        <v xml:space="preserve"> - </v>
      </c>
      <c r="G49" s="14"/>
      <c r="H49" s="15"/>
      <c r="I49" s="16" t="str">
        <f t="shared" si="38"/>
        <v xml:space="preserve"> - </v>
      </c>
      <c r="J49" s="52"/>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12"/>
      <c r="BP49" s="52"/>
      <c r="BQ49" s="63"/>
      <c r="BR49" s="63"/>
      <c r="BS49" s="63"/>
      <c r="BT49" s="63"/>
      <c r="BU49" s="63"/>
      <c r="BV49" s="63"/>
      <c r="BW49" s="63"/>
      <c r="BX49" s="63"/>
      <c r="BY49" s="63"/>
      <c r="BZ49" s="63"/>
      <c r="CA49" s="63"/>
      <c r="CB49" s="63"/>
      <c r="CC49" s="63"/>
      <c r="CD49" s="63"/>
      <c r="CE49" s="63"/>
      <c r="CF49" s="63"/>
      <c r="CG49" s="63"/>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12"/>
      <c r="DV49" s="52"/>
      <c r="DW49" s="63"/>
      <c r="DX49" s="63"/>
    </row>
    <row r="50" spans="1:128" s="27" customFormat="1" ht="18" x14ac:dyDescent="0.15">
      <c r="A50"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0" s="75" t="s">
        <v>62</v>
      </c>
      <c r="C50" s="18"/>
      <c r="D50" s="76"/>
      <c r="E50" s="55">
        <f>F48+3</f>
        <v>45698</v>
      </c>
      <c r="F50" s="56">
        <f t="shared" si="37"/>
        <v>45700</v>
      </c>
      <c r="G50" s="19">
        <v>3</v>
      </c>
      <c r="H50" s="20">
        <v>0</v>
      </c>
      <c r="I50" s="21">
        <f t="shared" si="38"/>
        <v>3</v>
      </c>
      <c r="J50" s="53"/>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c r="DR50" s="17"/>
      <c r="DS50" s="17"/>
      <c r="DT50" s="17"/>
      <c r="DV50" s="53"/>
      <c r="DW50" s="17"/>
      <c r="DX50" s="17"/>
    </row>
    <row r="51" spans="1:128" s="27" customFormat="1" ht="26" x14ac:dyDescent="0.15">
      <c r="A5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1" s="75" t="s">
        <v>63</v>
      </c>
      <c r="C51" s="18"/>
      <c r="D51" s="76"/>
      <c r="E51" s="55">
        <f>F50+1</f>
        <v>45701</v>
      </c>
      <c r="F51" s="56">
        <f t="shared" ref="F51" si="39">IF(ISBLANK(E51)," - ",IF(G51=0,E51,E51+G51-1))</f>
        <v>45702</v>
      </c>
      <c r="G51" s="19">
        <v>2</v>
      </c>
      <c r="H51" s="20">
        <v>0</v>
      </c>
      <c r="I51" s="21">
        <f t="shared" ref="I51" si="40">IF(OR(F51=0,E51=0)," - ",NETWORKDAYS(E51,F51))</f>
        <v>2</v>
      </c>
      <c r="J51" s="53"/>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V51" s="91"/>
      <c r="DW51" s="90"/>
      <c r="DX51" s="90"/>
    </row>
    <row r="52" spans="1:128" s="27" customFormat="1" ht="18" x14ac:dyDescent="0.15">
      <c r="A5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2" s="75" t="s">
        <v>64</v>
      </c>
      <c r="C52" s="18"/>
      <c r="D52" s="76"/>
      <c r="E52" s="55">
        <f>F51+3</f>
        <v>45705</v>
      </c>
      <c r="F52" s="56">
        <f t="shared" ref="F52" si="41">IF(ISBLANK(E52)," - ",IF(G52=0,E52,E52+G52-1))</f>
        <v>45706</v>
      </c>
      <c r="G52" s="19">
        <v>2</v>
      </c>
      <c r="H52" s="20">
        <v>0</v>
      </c>
      <c r="I52" s="21">
        <f t="shared" ref="I52" si="42">IF(OR(F52=0,E52=0)," - ",NETWORKDAYS(E52,F52))</f>
        <v>2</v>
      </c>
      <c r="J52" s="53"/>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V52" s="91"/>
      <c r="DW52" s="90"/>
      <c r="DX52" s="90"/>
    </row>
    <row r="53" spans="1:128" s="27" customFormat="1" ht="18" x14ac:dyDescent="0.15">
      <c r="A5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3" s="75" t="s">
        <v>65</v>
      </c>
      <c r="C53" s="18"/>
      <c r="D53" s="76"/>
      <c r="E53" s="55">
        <f>F52+1</f>
        <v>45707</v>
      </c>
      <c r="F53" s="56">
        <f t="shared" ref="F53" si="43">IF(ISBLANK(E53)," - ",IF(G53=0,E53,E53+G53-1))</f>
        <v>45709</v>
      </c>
      <c r="G53" s="19">
        <v>3</v>
      </c>
      <c r="H53" s="20">
        <v>0</v>
      </c>
      <c r="I53" s="21">
        <f t="shared" ref="I53" si="44">IF(OR(F53=0,E53=0)," - ",NETWORKDAYS(E53,F53))</f>
        <v>3</v>
      </c>
      <c r="J53" s="53"/>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V53" s="91"/>
      <c r="DW53" s="90"/>
      <c r="DX53" s="90"/>
    </row>
    <row r="54" spans="1:128" s="27" customFormat="1" ht="18" x14ac:dyDescent="0.15">
      <c r="A5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4" s="75" t="s">
        <v>66</v>
      </c>
      <c r="C54" s="18"/>
      <c r="D54" s="76"/>
      <c r="E54" s="55">
        <f>F53+3</f>
        <v>45712</v>
      </c>
      <c r="F54" s="56">
        <f t="shared" ref="F54:F56" si="45">IF(ISBLANK(E54)," - ",IF(G54=0,E54,E54+G54-1))</f>
        <v>45716</v>
      </c>
      <c r="G54" s="19">
        <v>5</v>
      </c>
      <c r="H54" s="20">
        <v>0</v>
      </c>
      <c r="I54" s="21">
        <f t="shared" ref="I54:I56" si="46">IF(OR(F54=0,E54=0)," - ",NETWORKDAYS(E54,F54))</f>
        <v>5</v>
      </c>
      <c r="J54" s="53"/>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V54" s="91"/>
      <c r="DW54" s="90"/>
      <c r="DX54" s="90"/>
    </row>
    <row r="55" spans="1:128" s="27" customFormat="1" ht="18" customHeight="1" x14ac:dyDescent="0.15">
      <c r="A55" s="10" t="str">
        <f>IF(ISERROR(VALUE(SUBSTITUTE(prevWBS,".",""))),"1",IF(ISERROR(FIND("`",SUBSTITUTE(prevWBS,".","`",1))),TEXT(VALUE(prevWBS)+1,"#"),TEXT(VALUE(LEFT(prevWBS,FIND("`",SUBSTITUTE(prevWBS,".","`",1))-1))+1,"#")))</f>
        <v>7</v>
      </c>
      <c r="B55" s="11" t="s">
        <v>67</v>
      </c>
      <c r="C55" s="12"/>
      <c r="D55" s="13"/>
      <c r="E55" s="57"/>
      <c r="F55" s="57" t="str">
        <f t="shared" si="45"/>
        <v xml:space="preserve"> - </v>
      </c>
      <c r="G55" s="14"/>
      <c r="H55" s="15"/>
      <c r="I55" s="16" t="str">
        <f t="shared" si="46"/>
        <v xml:space="preserve"> - </v>
      </c>
      <c r="J55" s="52"/>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12"/>
      <c r="BP55" s="52"/>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12"/>
      <c r="DV55" s="52"/>
      <c r="DW55" s="63"/>
      <c r="DX55" s="63"/>
    </row>
    <row r="56" spans="1:128" s="27" customFormat="1" ht="18" x14ac:dyDescent="0.15">
      <c r="A56" s="17" t="str">
        <f t="shared" ref="A56:A61"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56" s="75" t="s">
        <v>68</v>
      </c>
      <c r="C56" s="18"/>
      <c r="D56" s="76"/>
      <c r="E56" s="55">
        <f>F54+3</f>
        <v>45719</v>
      </c>
      <c r="F56" s="56">
        <f t="shared" si="45"/>
        <v>45721</v>
      </c>
      <c r="G56" s="19">
        <v>3</v>
      </c>
      <c r="H56" s="20">
        <v>0</v>
      </c>
      <c r="I56" s="21">
        <f t="shared" si="46"/>
        <v>3</v>
      </c>
      <c r="J56" s="53"/>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V56" s="53"/>
      <c r="DW56" s="17"/>
      <c r="DX56" s="17"/>
    </row>
    <row r="57" spans="1:128" s="27" customFormat="1" ht="18" x14ac:dyDescent="0.15">
      <c r="A57" s="17" t="str">
        <f t="shared" si="47"/>
        <v>7.2</v>
      </c>
      <c r="B57" s="75" t="s">
        <v>69</v>
      </c>
      <c r="C57" s="18"/>
      <c r="D57" s="76"/>
      <c r="E57" s="55">
        <f>F56+1</f>
        <v>45722</v>
      </c>
      <c r="F57" s="56">
        <f t="shared" ref="F57" si="48">IF(ISBLANK(E57)," - ",IF(G57=0,E57,E57+G57-1))</f>
        <v>45723</v>
      </c>
      <c r="G57" s="19">
        <v>2</v>
      </c>
      <c r="H57" s="20">
        <v>0</v>
      </c>
      <c r="I57" s="21">
        <f t="shared" ref="I57" si="49">IF(OR(F57=0,E57=0)," - ",NETWORKDAYS(E57,F57))</f>
        <v>2</v>
      </c>
      <c r="J57" s="53"/>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V57" s="53"/>
      <c r="DW57" s="17"/>
      <c r="DX57" s="17"/>
    </row>
    <row r="58" spans="1:128" s="27" customFormat="1" ht="18" x14ac:dyDescent="0.15">
      <c r="A58" s="17" t="str">
        <f t="shared" si="47"/>
        <v>7.3</v>
      </c>
      <c r="B58" s="75" t="s">
        <v>70</v>
      </c>
      <c r="C58" s="18"/>
      <c r="D58" s="76"/>
      <c r="E58" s="55">
        <f>F57+3</f>
        <v>45726</v>
      </c>
      <c r="F58" s="56">
        <f t="shared" ref="F58" si="50">IF(ISBLANK(E58)," - ",IF(G58=0,E58,E58+G58-1))</f>
        <v>45727</v>
      </c>
      <c r="G58" s="19">
        <v>2</v>
      </c>
      <c r="H58" s="20">
        <v>0</v>
      </c>
      <c r="I58" s="21">
        <f t="shared" ref="I58" si="51">IF(OR(F58=0,E58=0)," - ",NETWORKDAYS(E58,F58))</f>
        <v>2</v>
      </c>
      <c r="J58" s="53"/>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V58" s="53"/>
      <c r="DW58" s="17"/>
      <c r="DX58" s="17"/>
    </row>
    <row r="59" spans="1:128" s="27" customFormat="1" ht="18" x14ac:dyDescent="0.15">
      <c r="A59" s="17" t="str">
        <f t="shared" si="47"/>
        <v>7.4</v>
      </c>
      <c r="B59" s="75" t="s">
        <v>71</v>
      </c>
      <c r="C59" s="18"/>
      <c r="D59" s="76"/>
      <c r="E59" s="55">
        <f>F58+1</f>
        <v>45728</v>
      </c>
      <c r="F59" s="56">
        <f t="shared" ref="F59" si="52">IF(ISBLANK(E59)," - ",IF(G59=0,E59,E59+G59-1))</f>
        <v>45730</v>
      </c>
      <c r="G59" s="19">
        <v>3</v>
      </c>
      <c r="H59" s="20">
        <v>0</v>
      </c>
      <c r="I59" s="21">
        <f t="shared" ref="I59" si="53">IF(OR(F59=0,E59=0)," - ",NETWORKDAYS(E59,F59))</f>
        <v>3</v>
      </c>
      <c r="J59" s="53"/>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V59" s="53"/>
      <c r="DW59" s="17"/>
      <c r="DX59" s="17"/>
    </row>
    <row r="60" spans="1:128" s="27" customFormat="1" ht="18" x14ac:dyDescent="0.15">
      <c r="A60" s="17" t="str">
        <f t="shared" si="47"/>
        <v>7.5</v>
      </c>
      <c r="B60" s="75" t="s">
        <v>72</v>
      </c>
      <c r="C60" s="18"/>
      <c r="D60" s="76"/>
      <c r="E60" s="55">
        <f>F59+3</f>
        <v>45733</v>
      </c>
      <c r="F60" s="56">
        <f t="shared" ref="F60" si="54">IF(ISBLANK(E60)," - ",IF(G60=0,E60,E60+G60-1))</f>
        <v>45737</v>
      </c>
      <c r="G60" s="19">
        <v>5</v>
      </c>
      <c r="H60" s="20">
        <v>0</v>
      </c>
      <c r="I60" s="21">
        <f t="shared" ref="I60" si="55">IF(OR(F60=0,E60=0)," - ",NETWORKDAYS(E60,F60))</f>
        <v>5</v>
      </c>
      <c r="J60" s="53"/>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c r="DR60" s="17"/>
      <c r="DS60" s="17"/>
      <c r="DT60" s="17"/>
      <c r="DV60" s="53"/>
      <c r="DW60" s="17"/>
      <c r="DX60" s="17"/>
    </row>
    <row r="61" spans="1:128" s="27" customFormat="1" ht="18" x14ac:dyDescent="0.15">
      <c r="A61" s="17" t="str">
        <f t="shared" si="47"/>
        <v>7.6</v>
      </c>
      <c r="B61" s="75" t="s">
        <v>73</v>
      </c>
      <c r="C61" s="18"/>
      <c r="D61" s="76"/>
      <c r="E61" s="55">
        <f>F60+3</f>
        <v>45740</v>
      </c>
      <c r="F61" s="56">
        <f t="shared" ref="F61:F63" si="56">IF(ISBLANK(E61)," - ",IF(G61=0,E61,E61+G61-1))</f>
        <v>45744</v>
      </c>
      <c r="G61" s="19">
        <v>5</v>
      </c>
      <c r="H61" s="20">
        <v>0</v>
      </c>
      <c r="I61" s="21">
        <f t="shared" ref="I61:I63" si="57">IF(OR(F61=0,E61=0)," - ",NETWORKDAYS(E61,F61))</f>
        <v>5</v>
      </c>
      <c r="J61" s="53"/>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V61" s="53"/>
      <c r="DW61" s="17"/>
      <c r="DX61" s="17"/>
    </row>
    <row r="62" spans="1:128" s="27" customFormat="1" ht="18" customHeight="1" x14ac:dyDescent="0.15">
      <c r="A62" s="10" t="str">
        <f>IF(ISERROR(VALUE(SUBSTITUTE(prevWBS,".",""))),"1",IF(ISERROR(FIND("`",SUBSTITUTE(prevWBS,".","`",1))),TEXT(VALUE(prevWBS)+1,"#"),TEXT(VALUE(LEFT(prevWBS,FIND("`",SUBSTITUTE(prevWBS,".","`",1))-1))+1,"#")))</f>
        <v>8</v>
      </c>
      <c r="B62" s="11" t="s">
        <v>74</v>
      </c>
      <c r="C62" s="12"/>
      <c r="D62" s="13"/>
      <c r="E62" s="57"/>
      <c r="F62" s="57" t="str">
        <f t="shared" si="56"/>
        <v xml:space="preserve"> - </v>
      </c>
      <c r="G62" s="14"/>
      <c r="H62" s="15"/>
      <c r="I62" s="16" t="str">
        <f t="shared" si="57"/>
        <v xml:space="preserve"> - </v>
      </c>
      <c r="J62" s="52"/>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12"/>
      <c r="BP62" s="52"/>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12"/>
      <c r="DV62" s="52"/>
      <c r="DW62" s="63"/>
      <c r="DX62" s="63"/>
    </row>
    <row r="63" spans="1:128" s="27" customFormat="1" ht="26" x14ac:dyDescent="0.15">
      <c r="A6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63" s="75" t="s">
        <v>75</v>
      </c>
      <c r="C63" s="18"/>
      <c r="D63" s="76"/>
      <c r="E63" s="55">
        <f>E56</f>
        <v>45719</v>
      </c>
      <c r="F63" s="56">
        <f t="shared" si="56"/>
        <v>45730</v>
      </c>
      <c r="G63" s="19">
        <v>12</v>
      </c>
      <c r="H63" s="20">
        <v>0</v>
      </c>
      <c r="I63" s="21">
        <f t="shared" si="57"/>
        <v>10</v>
      </c>
      <c r="J63" s="53"/>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V63" s="53"/>
      <c r="DW63" s="17"/>
      <c r="DX63" s="17"/>
    </row>
    <row r="64" spans="1:128" s="27" customFormat="1" ht="26" x14ac:dyDescent="0.15">
      <c r="A6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64" s="75" t="s">
        <v>76</v>
      </c>
      <c r="C64" s="18"/>
      <c r="D64" s="76"/>
      <c r="E64" s="55">
        <f>F63+3</f>
        <v>45733</v>
      </c>
      <c r="F64" s="56">
        <f t="shared" ref="F64" si="58">IF(ISBLANK(E64)," - ",IF(G64=0,E64,E64+G64-1))</f>
        <v>45744</v>
      </c>
      <c r="G64" s="19">
        <v>12</v>
      </c>
      <c r="H64" s="20">
        <v>0</v>
      </c>
      <c r="I64" s="21">
        <f t="shared" ref="I64" si="59">IF(OR(F64=0,E64=0)," - ",NETWORKDAYS(E64,F64))</f>
        <v>10</v>
      </c>
      <c r="J64" s="53"/>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c r="DR64" s="17"/>
      <c r="DS64" s="17"/>
      <c r="DT64" s="17"/>
      <c r="DV64" s="53"/>
      <c r="DW64" s="17"/>
      <c r="DX64" s="17"/>
    </row>
    <row r="65" spans="1:128" s="27" customFormat="1" ht="18" x14ac:dyDescent="0.15">
      <c r="A65"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65" s="75" t="s">
        <v>77</v>
      </c>
      <c r="C65" s="18"/>
      <c r="D65" s="76"/>
      <c r="E65" s="55">
        <f>F64+3</f>
        <v>45747</v>
      </c>
      <c r="F65" s="56">
        <f>IF(ISBLANK(E65)," - ",IF(G65=0,E65,E65+G65-1))</f>
        <v>45751</v>
      </c>
      <c r="G65" s="19">
        <v>5</v>
      </c>
      <c r="H65" s="20">
        <v>0</v>
      </c>
      <c r="I65" s="21">
        <f>IF(OR(F65=0,E65=0)," - ",NETWORKDAYS(E65,F65))</f>
        <v>5</v>
      </c>
      <c r="J65" s="53"/>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V65" s="53"/>
      <c r="DW65" s="17"/>
      <c r="DX65" s="17"/>
    </row>
    <row r="66" spans="1:128" s="27" customFormat="1" ht="18" x14ac:dyDescent="0.15">
      <c r="A66"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66" s="75" t="s">
        <v>78</v>
      </c>
      <c r="C66" s="18"/>
      <c r="D66" s="76"/>
      <c r="E66" s="55">
        <f>F65+3</f>
        <v>45754</v>
      </c>
      <c r="F66" s="56">
        <f>IF(ISBLANK(E66)," - ",IF(G66=0,E66,E66+G66-1))</f>
        <v>45758</v>
      </c>
      <c r="G66" s="19">
        <v>5</v>
      </c>
      <c r="H66" s="20">
        <v>0</v>
      </c>
      <c r="I66" s="21">
        <f>IF(OR(F66=0,E66=0)," - ",NETWORKDAYS(E66,F66))</f>
        <v>5</v>
      </c>
      <c r="J66" s="53"/>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V66" s="53"/>
      <c r="DW66" s="17"/>
      <c r="DX66" s="17"/>
    </row>
    <row r="67" spans="1:128" s="27" customFormat="1" ht="18" x14ac:dyDescent="0.15">
      <c r="A67" s="17"/>
      <c r="B67" s="22"/>
      <c r="C67" s="22"/>
      <c r="D67" s="23"/>
      <c r="E67" s="58"/>
      <c r="F67" s="58"/>
      <c r="G67" s="24"/>
      <c r="H67" s="25"/>
      <c r="I67" s="26" t="str">
        <f t="shared" si="4"/>
        <v xml:space="preserve"> - </v>
      </c>
      <c r="J67" s="53"/>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row>
    <row r="68" spans="1:128" s="32" customFormat="1" ht="18" x14ac:dyDescent="0.15">
      <c r="A68" s="28" t="s">
        <v>1</v>
      </c>
      <c r="B68" s="29"/>
      <c r="C68" s="30"/>
      <c r="D68" s="30"/>
      <c r="E68" s="59"/>
      <c r="F68" s="59"/>
      <c r="G68" s="31"/>
      <c r="H68" s="31"/>
      <c r="I68" s="31"/>
      <c r="J68" s="54"/>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row>
    <row r="69" spans="1:128" s="27" customFormat="1" ht="18" x14ac:dyDescent="0.15">
      <c r="A69" s="33" t="s">
        <v>3</v>
      </c>
      <c r="B69" s="34"/>
      <c r="C69" s="34"/>
      <c r="D69" s="34"/>
      <c r="E69" s="60"/>
      <c r="F69" s="60"/>
      <c r="G69" s="34"/>
      <c r="H69" s="34"/>
      <c r="I69" s="34"/>
      <c r="J69" s="54"/>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row>
    <row r="70" spans="1:128" s="27" customFormat="1" ht="18" x14ac:dyDescent="0.15">
      <c r="A70" s="78" t="str">
        <f>IF(ISERROR(VALUE(SUBSTITUTE(prevWBS,".",""))),"1",IF(ISERROR(FIND("`",SUBSTITUTE(prevWBS,".","`",1))),TEXT(VALUE(prevWBS)+1,"#"),TEXT(VALUE(LEFT(prevWBS,FIND("`",SUBSTITUTE(prevWBS,".","`",1))-1))+1,"#")))</f>
        <v>1</v>
      </c>
      <c r="B70" s="79" t="s">
        <v>18</v>
      </c>
      <c r="C70" s="35"/>
      <c r="D70" s="36"/>
      <c r="E70" s="55"/>
      <c r="F70" s="56" t="str">
        <f t="shared" ref="F70:F73" si="60">IF(ISBLANK(E70)," - ",IF(G70=0,E70,E70+G70-1))</f>
        <v xml:space="preserve"> - </v>
      </c>
      <c r="G70" s="19"/>
      <c r="H70" s="20"/>
      <c r="I70" s="21" t="str">
        <f>IF(OR(F70=0,E70=0)," - ",NETWORKDAYS(E70,F70))</f>
        <v xml:space="preserve"> - </v>
      </c>
      <c r="J70" s="51"/>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row>
    <row r="71" spans="1:128" s="27" customFormat="1" ht="18" x14ac:dyDescent="0.15">
      <c r="A7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1" s="37" t="s">
        <v>4</v>
      </c>
      <c r="C71" s="37"/>
      <c r="D71" s="36"/>
      <c r="E71" s="55"/>
      <c r="F71" s="56" t="str">
        <f t="shared" si="60"/>
        <v xml:space="preserve"> - </v>
      </c>
      <c r="G71" s="19"/>
      <c r="H71" s="20"/>
      <c r="I71" s="21" t="str">
        <f t="shared" ref="I71:I73" si="61">IF(OR(F71=0,E71=0)," - ",NETWORKDAYS(E71,F71))</f>
        <v xml:space="preserve"> - </v>
      </c>
      <c r="J71" s="51"/>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row>
    <row r="72" spans="1:128" s="27" customFormat="1" ht="18" x14ac:dyDescent="0.15">
      <c r="A72"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2" s="38" t="s">
        <v>5</v>
      </c>
      <c r="C72" s="37"/>
      <c r="D72" s="36"/>
      <c r="E72" s="55"/>
      <c r="F72" s="56" t="str">
        <f t="shared" si="60"/>
        <v xml:space="preserve"> - </v>
      </c>
      <c r="G72" s="19"/>
      <c r="H72" s="20"/>
      <c r="I72" s="21" t="str">
        <f t="shared" si="61"/>
        <v xml:space="preserve"> - </v>
      </c>
      <c r="J72" s="51"/>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128" s="27" customFormat="1" ht="18" x14ac:dyDescent="0.15">
      <c r="A73" s="1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3" s="38" t="s">
        <v>6</v>
      </c>
      <c r="C73" s="37"/>
      <c r="D73" s="36"/>
      <c r="E73" s="55"/>
      <c r="F73" s="56" t="str">
        <f t="shared" si="60"/>
        <v xml:space="preserve"> - </v>
      </c>
      <c r="G73" s="19"/>
      <c r="H73" s="20"/>
      <c r="I73" s="21" t="str">
        <f t="shared" si="61"/>
        <v xml:space="preserve"> - </v>
      </c>
      <c r="J73" s="51"/>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128" s="5" customFormat="1" x14ac:dyDescent="0.15">
      <c r="A74" s="82"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7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36 BQ32:DT36 DW32:DX66 K37:AR37 AT37:BN37 BQ37:CX37 CZ37:DT37 K38:BN39 BQ38:DT49 BO39:BP39 K40:BP40 K41:BN41 K42:BP48 K49:BN49 K50:DT54 K55:BN55 BQ55:DT55 K56:DT61 K62:BN62 BQ62:DT62 K63:DT66 K67:BP73">
    <cfRule type="expression" dxfId="4" priority="8">
      <formula>K$6=TODAY()</formula>
    </cfRule>
  </conditionalFormatting>
  <conditionalFormatting sqref="K8:BN35 BQ32:DT35 DW32:DX66 K36:AR37 AT36:BN37 BQ36:CX37 CZ36:DT37 K38:BN39 BQ38:DT49 BO39:BP39 K40:BP40 K41:BN41 K42:BP48 K49:BN49 K50:DT54 K55:BN55 BQ55:DT55 K56:DT61 K62:BN62 BQ62:DT62 K63:DT66 K67:BP73">
    <cfRule type="expression" dxfId="3" priority="48">
      <formula>AND($E8&lt;=K$6,ROUNDDOWN(($F8-$E8+1)*$H8,0)+$E8-1&gt;=K$6)</formula>
    </cfRule>
    <cfRule type="expression" dxfId="2" priority="49">
      <formula>AND(NOT(ISBLANK($E8)),$E8&lt;=K$6,$F8&gt;=K$6)</formula>
    </cfRule>
  </conditionalFormatting>
  <conditionalFormatting sqref="AS36 CY36">
    <cfRule type="expression" dxfId="1" priority="54">
      <formula>AND($E37&lt;=AS$6,ROUNDDOWN(($F37-$E37+1)*$H37,0)+$E37-1&gt;=AS$6)</formula>
    </cfRule>
    <cfRule type="expression" dxfId="0" priority="55">
      <formula>AND(NOT(ISBLANK($E37)),$E37&lt;=AS$6,$F37&gt;=AS$6)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B67 A69:B69 B68 E14 E21 E31 E67:H69 G14:H14 G21:H21 G31:H31 H18 G70 G71:G72 G73 H16 H17 H22:H25 H36 H32 H33 H35" unlockedFormula="1"/>
    <ignoredError sqref="A31 A21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Maksym Volkovynskyi</cp:lastModifiedBy>
  <cp:lastPrinted>2018-02-12T20:25:38Z</cp:lastPrinted>
  <dcterms:created xsi:type="dcterms:W3CDTF">2010-06-09T16:05:03Z</dcterms:created>
  <dcterms:modified xsi:type="dcterms:W3CDTF">2024-11-09T20:45:47Z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