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ecision 5510\Documents\GitHub\NashTechHW\"/>
    </mc:Choice>
  </mc:AlternateContent>
  <bookViews>
    <workbookView xWindow="0" yWindow="0" windowWidth="23040" windowHeight="8808" tabRatio="840" activeTab="4"/>
  </bookViews>
  <sheets>
    <sheet name="Record of Change" sheetId="4" r:id="rId1"/>
    <sheet name="Instruction" sheetId="5" r:id="rId2"/>
    <sheet name="Cover" sheetId="6" r:id="rId3"/>
    <sheet name="Common checklist" sheetId="7" r:id="rId4"/>
    <sheet name="User Story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0" i="8"/>
  <c r="A21" i="8" s="1"/>
  <c r="A22" i="8" s="1"/>
  <c r="A23" i="8" s="1"/>
  <c r="A24" i="8" s="1"/>
  <c r="A25" i="8" s="1"/>
  <c r="A26" i="8" s="1"/>
  <c r="A27" i="8" s="1"/>
  <c r="A28" i="8" s="1"/>
  <c r="A30" i="8" s="1"/>
  <c r="A31" i="8" s="1"/>
  <c r="A32" i="8" s="1"/>
  <c r="A33" i="8" s="1"/>
  <c r="A34" i="8" s="1"/>
  <c r="A36" i="8" s="1"/>
  <c r="A38" i="8" s="1"/>
  <c r="A39" i="8" s="1"/>
  <c r="A40" i="8" s="1"/>
  <c r="A41" i="8" s="1"/>
  <c r="A42" i="8" s="1"/>
  <c r="A43" i="8" s="1"/>
  <c r="A44" i="8" s="1"/>
  <c r="A45" i="8" s="1"/>
  <c r="A46" i="8" s="1"/>
  <c r="A48" i="8" s="1"/>
  <c r="A49" i="8" s="1"/>
  <c r="A50" i="8" s="1"/>
  <c r="A51" i="8" s="1"/>
  <c r="A53" i="8" s="1"/>
  <c r="A54" i="8" s="1"/>
  <c r="A55" i="8" s="1"/>
  <c r="A57" i="8" s="1"/>
  <c r="A58" i="8" s="1"/>
  <c r="A59" i="8" s="1"/>
  <c r="A60" i="8" s="1"/>
  <c r="A61" i="8" s="1"/>
  <c r="A62" i="8" s="1"/>
  <c r="A63" i="8" s="1"/>
  <c r="A64" i="8" s="1"/>
  <c r="A65" i="8" s="1"/>
  <c r="A66" i="8" s="1"/>
  <c r="A67" i="8" s="1"/>
  <c r="A69" i="8" s="1"/>
  <c r="A70" i="8" s="1"/>
  <c r="A71" i="8" s="1"/>
  <c r="A73" i="8" s="1"/>
  <c r="A74" i="8" s="1"/>
  <c r="A75" i="8" s="1"/>
  <c r="A77" i="8" s="1"/>
  <c r="A78" i="8" s="1"/>
  <c r="A80" i="8" s="1"/>
  <c r="A81" i="8" s="1"/>
  <c r="A82" i="8" s="1"/>
  <c r="A83" i="8" s="1"/>
  <c r="A84" i="8" s="1"/>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<sst xmlns="http://schemas.openxmlformats.org/spreadsheetml/2006/main" count="1455" uniqueCount="432">
  <si>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</si>
  <si>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</si>
  <si>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</si>
  <si>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</si>
  <si>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</si>
  <si>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</si>
  <si>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</si>
  <si>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</si>
  <si>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</si>
  <si>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</si>
  <si>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</si>
  <si>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</si>
  <si>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</si>
  <si>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</si>
  <si>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</si>
  <si>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</si>
  <si>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</si>
  <si>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</si>
  <si>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</si>
  <si>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</si>
  <si>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</si>
  <si>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</si>
  <si>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</si>
  <si>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</si>
  <si>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</si>
  <si>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</si>
  <si>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</si>
  <si>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</si>
  <si>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</si>
  <si>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</si>
  <si>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</si>
  <si>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</si>
  <si>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</si>
  <si>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</si>
  <si>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</si>
  <si>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</si>
  <si>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</si>
  <si>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</si>
  <si>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</si>
  <si>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</si>
  <si>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</si>
  <si>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</si>
  <si>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</si>
  <si>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</si>
  <si>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</si>
  <si>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</si>
  <si>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</si>
  <si>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</si>
  <si>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</si>
  <si>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</si>
  <si>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</si>
  <si>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</si>
  <si>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</si>
  <si>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</si>
  <si>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</si>
  <si>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</si>
  <si>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</si>
  <si>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</si>
  <si>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</si>
  <si>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</si>
  <si>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</si>
  <si>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</si>
  <si>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</si>
  <si>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</si>
  <si>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</si>
  <si>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</si>
  <si>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</si>
  <si>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</si>
  <si>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</si>
  <si>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</si>
  <si>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</si>
  <si>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</si>
  <si>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</si>
  <si>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</si>
  <si>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</si>
  <si>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</si>
  <si>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</si>
  <si>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</si>
  <si>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</si>
  <si>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</si>
  <si>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</si>
  <si>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</si>
  <si>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</si>
  <si>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</si>
  <si>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</si>
  <si>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</si>
  <si>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</si>
  <si>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</si>
  <si>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</si>
  <si>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</si>
  <si>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</si>
  <si>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</si>
  <si>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</si>
  <si>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</si>
  <si>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</si>
  <si>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</si>
  <si>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</si>
  <si>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</si>
  <si>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</si>
  <si>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</si>
  <si>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</si>
  <si>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</si>
  <si>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</si>
  <si>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</si>
  <si>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</si>
  <si>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</si>
  <si>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</si>
  <si>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</si>
  <si>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</si>
  <si>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</si>
  <si>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</si>
  <si>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</si>
  <si>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</si>
  <si>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</si>
  <si>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</si>
  <si>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</si>
  <si>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</si>
  <si>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</si>
  <si>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</si>
  <si>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</si>
  <si>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</si>
  <si>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</si>
  <si>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</si>
  <si>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</si>
  <si>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</si>
  <si>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</si>
  <si>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</si>
  <si>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</si>
  <si>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</si>
  <si>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</si>
  <si>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</si>
  <si>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</si>
  <si>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</si>
  <si>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</si>
  <si>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</si>
  <si>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</si>
  <si>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</si>
  <si>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</si>
  <si>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</si>
  <si>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</si>
  <si>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</si>
  <si>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</si>
  <si>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</si>
  <si>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</si>
  <si>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</si>
  <si>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</si>
  <si>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</si>
  <si>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</si>
  <si>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</si>
  <si>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</si>
  <si>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</si>
  <si>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</si>
  <si>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</si>
  <si>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</si>
  <si>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</si>
  <si>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</si>
  <si>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</si>
  <si>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</si>
  <si>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</si>
  <si>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</si>
  <si>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</si>
  <si>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</si>
  <si>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</si>
  <si>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</si>
  <si>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</si>
  <si>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</si>
  <si>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</si>
  <si>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</si>
  <si>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</si>
  <si>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</si>
  <si>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</si>
  <si>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</si>
  <si>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</si>
  <si>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</si>
  <si>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</si>
  <si>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</si>
  <si>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</si>
  <si>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</si>
  <si>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</si>
  <si>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</si>
  <si>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</si>
  <si>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</si>
  <si>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</si>
  <si>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</si>
  <si>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</si>
  <si>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</si>
  <si>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</si>
  <si>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</si>
  <si>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</si>
  <si>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</si>
  <si>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</si>
  <si>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</si>
  <si>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</si>
  <si>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</si>
  <si>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</si>
  <si>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</si>
  <si>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</si>
  <si>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</si>
  <si>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</si>
  <si>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</si>
  <si>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</si>
  <si>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</si>
  <si>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</si>
  <si>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</si>
  <si>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</si>
  <si>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</si>
  <si>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</si>
  <si>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</si>
  <si>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</si>
  <si>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</si>
  <si>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</si>
  <si>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</si>
  <si>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</si>
  <si>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</si>
  <si>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</si>
  <si>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</si>
  <si>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</si>
  <si>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</si>
  <si>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</si>
  <si>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</si>
  <si>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</si>
  <si>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</si>
  <si>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</si>
  <si>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</si>
  <si>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</si>
  <si>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</si>
  <si>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</si>
  <si>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</si>
  <si>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</si>
  <si>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</si>
  <si>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</si>
  <si>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</si>
  <si>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</si>
  <si>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</si>
  <si>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</si>
  <si>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</si>
  <si>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</si>
  <si>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</si>
  <si>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</si>
  <si>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</si>
  <si>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</si>
  <si>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</si>
  <si>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</si>
  <si>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</si>
  <si>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</si>
  <si>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</si>
  <si>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</si>
  <si>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</si>
  <si>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</si>
  <si>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</si>
  <si>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</si>
  <si>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</si>
  <si>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</si>
  <si>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</si>
  <si>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</si>
  <si>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</si>
  <si>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</si>
  <si>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</si>
  <si>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</si>
  <si>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</si>
  <si>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</si>
  <si>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</si>
  <si>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</si>
  <si>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</si>
  <si>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</si>
  <si>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</si>
  <si>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</si>
  <si>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</si>
  <si>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</si>
  <si>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</si>
  <si>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</si>
  <si>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</si>
  <si>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</si>
  <si>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</si>
  <si>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</si>
  <si>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</si>
  <si>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</si>
  <si>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</si>
  <si>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</si>
  <si>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</si>
  <si>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</si>
  <si>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</si>
  <si>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</si>
  <si>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</si>
  <si>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</si>
  <si>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</si>
  <si>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</si>
  <si>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</si>
  <si>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</si>
  <si>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</si>
  <si>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</si>
  <si>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</si>
  <si>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</si>
  <si>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</si>
  <si>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</si>
  <si>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</si>
  <si>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</si>
  <si>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</si>
  <si>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</si>
  <si>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</si>
  <si>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</si>
  <si>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</si>
  <si>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</si>
  <si>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</si>
  <si>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</si>
  <si>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</si>
  <si>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</si>
  <si>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</si>
  <si>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</si>
  <si>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</si>
  <si>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</si>
  <si>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</si>
  <si>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</si>
  <si>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</si>
  <si>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</si>
  <si>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</si>
  <si>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</si>
  <si>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</si>
  <si>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</si>
  <si>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</si>
  <si>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</si>
  <si>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</si>
  <si>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</si>
  <si>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</si>
  <si>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</si>
  <si>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</si>
  <si>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</si>
  <si>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</si>
  <si>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</si>
  <si>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</si>
  <si>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</si>
  <si>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</si>
  <si>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</si>
  <si>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</si>
  <si>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</si>
  <si>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</si>
  <si>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</si>
  <si>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</si>
  <si>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</si>
  <si>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</si>
  <si>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</si>
  <si>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</si>
  <si>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</si>
  <si>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</si>
  <si>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</si>
  <si>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</si>
  <si>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</si>
  <si>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</si>
  <si>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</si>
  <si>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</si>
  <si>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</si>
  <si>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</si>
  <si>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</si>
  <si>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</si>
  <si>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</si>
  <si>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</si>
  <si>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</si>
  <si>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</si>
  <si>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</si>
  <si>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</si>
  <si>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</si>
  <si>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</si>
  <si>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</si>
  <si>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</si>
  <si>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</si>
  <si>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</si>
  <si>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</si>
  <si>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</si>
  <si>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</si>
  <si>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</si>
  <si>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</si>
  <si>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</si>
  <si>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</si>
  <si>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</si>
  <si>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</si>
  <si>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</si>
  <si>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</si>
  <si>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</si>
  <si>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</si>
  <si>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</si>
  <si>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</si>
  <si>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</si>
  <si>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</si>
  <si>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</si>
  <si>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</si>
  <si>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</si>
  <si>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</si>
  <si>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</si>
  <si>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</si>
  <si>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</si>
  <si>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</si>
  <si>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</si>
  <si>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</si>
  <si>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</si>
  <si>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</si>
  <si>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</si>
  <si>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</si>
  <si>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</si>
  <si>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</si>
  <si>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</si>
  <si>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</si>
  <si>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</si>
  <si>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</si>
  <si>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</si>
  <si>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</si>
  <si>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</si>
  <si>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</si>
  <si>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</si>
  <si>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</si>
  <si>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</si>
  <si>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</si>
  <si>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</si>
  <si>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</si>
  <si>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</si>
  <si>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</si>
  <si>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</si>
  <si>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</si>
  <si>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</si>
  <si>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</si>
  <si>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 xml:space="preserve">1. Display Price in View Product function </t>
  </si>
  <si>
    <t xml:space="preserve">The use of comma in original price to separate group of thousands by adding a number of 3000 (three thousand) </t>
  </si>
  <si>
    <t>The use of comma in original price to separate group of millions   by adding a number of 3000000 (three million)</t>
  </si>
  <si>
    <t>The use of comma in original price to separate group of billions  by adding a number of 3000000000 (three billions)</t>
  </si>
  <si>
    <t>The use of comma in separate group of thousand  and rounded number in discounted price by applyng a discount of 15 % with on the original price of 3000</t>
  </si>
  <si>
    <t>The use of comma in separate group of millions   and rounded number in discounted price by applyng a discount of 15 % with on the original price of 3000000</t>
  </si>
  <si>
    <t>The use of comma in separate group of billions   and rounded number in discounted price by applyng a discount of 15 % with on the original price of 3000000000</t>
  </si>
  <si>
    <t xml:space="preserve">2. Display photo in View Product function </t>
  </si>
  <si>
    <t xml:space="preserve">Click on each photo to check if that phone's photo displayed in a big frame </t>
  </si>
  <si>
    <t xml:space="preserve">Click "&lt;" to check if the photo of the previous  phone displayed in the big frame </t>
  </si>
  <si>
    <t xml:space="preserve">Click "&gt;" to check if the photo of the first phone appeared in the big frame when displaying the last photo </t>
  </si>
  <si>
    <t xml:space="preserve">Click "&lt;" to check if the photo of the last phone appeared in the big frame when displaying the first photo </t>
  </si>
  <si>
    <t>Click "&gt;" to check if the photo of the next phone displayed in the big 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</si>
</sst>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78125" style="17" customWidth="1"/>
    <col min="4" max="4" width="31.41796875" style="17" customWidth="1"/>
    <col min="5" max="5" width="34.41796875" style="17" customWidth="1"/>
    <col min="6" max="6" width="12.26171875" style="17" customWidth="1"/>
    <col min="7" max="16384" width="0" style="17" hidden="1"/>
  </cols>
  <sheetData>
    <row r="1" spans="1:6">
      <c r="A1" s="15"/>
      <c r="B1" s="16"/>
      <c r="C1" s="16"/>
      <c r="D1" s="16"/>
      <c r="E1" s="71" t="s">
        <v>0</v>
      </c>
      <c r="F1" s="16"/>
    </row>
    <row r="2" spans="1:6" ht="20.100000000000001">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5"/>
      <c r="B7" s="145"/>
      <c r="C7" s="146"/>
      <c r="D7" s="146"/>
      <c r="E7" s="146"/>
      <c r="F7" s="18"/>
    </row>
    <row r="8" spans="1:6" s="147" customFormat="1" ht="29.25" customHeight="1">
      <c r="A8" s="167" t="s">
        <v>7</v>
      </c>
      <c r="B8" s="168"/>
      <c r="C8" s="168"/>
      <c r="D8" s="168"/>
      <c r="E8" s="168"/>
      <c r="F8" s="168"/>
    </row>
    <row r="9" spans="1:6" s="147" customFormat="1" ht="15" customHeight="1">
      <c r="A9" s="148" t="s">
        <v>8</v>
      </c>
      <c r="B9" s="148" t="s">
        <v>9</v>
      </c>
      <c r="C9" s="148" t="s">
        <v>10</v>
      </c>
      <c r="D9" s="148" t="s">
        <v>11</v>
      </c>
      <c r="E9" s="148" t="s">
        <v>12</v>
      </c>
      <c r="F9" s="148" t="s">
        <v>13</v>
      </c>
    </row>
    <row r="10" spans="1:6" s="147" customFormat="1" ht="36.9">
      <c r="A10" s="130" t="s">
        <v>14</v>
      </c>
      <c r="B10" s="131" t="s">
        <v>15</v>
      </c>
      <c r="C10" s="132" t="s">
        <v>16</v>
      </c>
      <c r="D10" s="150" t="s">
        <v>17</v>
      </c>
      <c r="E10" s="133" t="s">
        <v>18</v>
      </c>
      <c r="F10" s="149" t="s">
        <v>19</v>
      </c>
    </row>
    <row r="11" spans="1:6" s="147" customFormat="1" ht="24.6">
      <c r="A11" s="130">
        <v>1.3</v>
      </c>
      <c r="B11" s="131">
        <v>43082</v>
      </c>
      <c r="C11" s="132" t="s">
        <v>16</v>
      </c>
      <c r="D11" s="150" t="s">
        <v>20</v>
      </c>
      <c r="E11" s="133" t="s">
        <v>18</v>
      </c>
      <c r="F11" s="149" t="s">
        <v>19</v>
      </c>
    </row>
    <row r="12" spans="1:6" s="147" customFormat="1" ht="98.4">
      <c r="A12" s="162">
        <v>1.4</v>
      </c>
      <c r="B12" s="163" t="s">
        <v>21</v>
      </c>
      <c r="C12" s="164" t="s">
        <v>16</v>
      </c>
      <c r="D12" s="165" t="s">
        <v>22</v>
      </c>
      <c r="E12" s="166" t="s">
        <v>18</v>
      </c>
      <c r="F12" s="149" t="s">
        <v>19</v>
      </c>
    </row>
    <row r="13" spans="1:6" s="147"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94" zoomScaleNormal="100" workbookViewId="0"/>
  </sheetViews>
  <sheetFormatPr defaultColWidth="9.15625" defaultRowHeight="12.3"/>
  <cols>
    <col min="1" max="1" width="17.26171875" style="2" customWidth="1"/>
    <col min="2" max="2" width="11.41796875" style="2" customWidth="1"/>
    <col min="3" max="3" width="18.68359375" style="2" customWidth="1"/>
    <col min="4" max="4" width="21.15625" style="2" customWidth="1"/>
    <col min="5" max="16384" width="9.15625" style="2"/>
  </cols>
  <sheetData>
    <row r="1" spans="1:11" s="1" customFormat="1" ht="14.1">
      <c r="B1" s="34"/>
      <c r="C1" s="34"/>
      <c r="D1" s="34"/>
      <c r="E1" s="34"/>
      <c r="F1" s="34"/>
      <c r="G1" s="34"/>
      <c r="H1" s="34"/>
      <c r="I1" s="155"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53"/>
      <c r="C4" s="153"/>
      <c r="D4" s="153"/>
      <c r="E4" s="153"/>
      <c r="F4" s="152"/>
      <c r="G4" s="152"/>
      <c r="H4" s="152"/>
      <c r="I4" s="152"/>
      <c r="J4" s="151"/>
      <c r="K4" s="151"/>
    </row>
    <row r="6" spans="1:11" ht="22.5">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3.8">
      <c r="A11" s="188" t="s">
        <v>32</v>
      </c>
      <c r="B11" s="188"/>
      <c r="C11" s="188"/>
      <c r="D11" s="188"/>
      <c r="E11" s="188"/>
      <c r="F11" s="188"/>
      <c r="G11" s="188"/>
      <c r="H11" s="188"/>
      <c r="I11" s="188"/>
    </row>
    <row r="12" spans="1:11">
      <c r="A12" s="3"/>
      <c r="B12" s="3"/>
      <c r="C12" s="3"/>
      <c r="D12" s="3"/>
      <c r="E12" s="3"/>
      <c r="F12" s="3"/>
      <c r="G12" s="3"/>
      <c r="H12" s="3"/>
      <c r="I12" s="3"/>
    </row>
    <row r="13" spans="1:11" ht="22.5">
      <c r="A13" s="4" t="s">
        <v>33</v>
      </c>
    </row>
    <row r="14" spans="1:11">
      <c r="A14" s="134" t="s">
        <v>34</v>
      </c>
      <c r="B14" s="184" t="s">
        <v>35</v>
      </c>
      <c r="C14" s="185"/>
      <c r="D14" s="185"/>
      <c r="E14" s="185"/>
      <c r="F14" s="185"/>
      <c r="G14" s="185"/>
      <c r="H14" s="185"/>
      <c r="I14" s="185"/>
      <c r="J14" s="185"/>
      <c r="K14" s="186"/>
    </row>
    <row r="15" spans="1:11" ht="14.25" customHeight="1">
      <c r="A15" s="134" t="s">
        <v>36</v>
      </c>
      <c r="B15" s="184" t="s">
        <v>37</v>
      </c>
      <c r="C15" s="185"/>
      <c r="D15" s="185"/>
      <c r="E15" s="185"/>
      <c r="F15" s="185"/>
      <c r="G15" s="185"/>
      <c r="H15" s="185"/>
      <c r="I15" s="185"/>
      <c r="J15" s="185"/>
      <c r="K15" s="186"/>
    </row>
    <row r="16" spans="1:11" ht="14.25" customHeight="1">
      <c r="A16" s="134"/>
      <c r="B16" s="184" t="s">
        <v>38</v>
      </c>
      <c r="C16" s="185"/>
      <c r="D16" s="185"/>
      <c r="E16" s="185"/>
      <c r="F16" s="185"/>
      <c r="G16" s="185"/>
      <c r="H16" s="185"/>
      <c r="I16" s="185"/>
      <c r="J16" s="185"/>
      <c r="K16" s="186"/>
    </row>
    <row r="17" spans="1:14" ht="14.25" customHeight="1">
      <c r="A17" s="134"/>
      <c r="B17" s="184" t="s">
        <v>39</v>
      </c>
      <c r="C17" s="185"/>
      <c r="D17" s="185"/>
      <c r="E17" s="185"/>
      <c r="F17" s="185"/>
      <c r="G17" s="185"/>
      <c r="H17" s="185"/>
      <c r="I17" s="185"/>
      <c r="J17" s="185"/>
      <c r="K17" s="186"/>
    </row>
    <row r="19" spans="1:14" ht="22.5">
      <c r="A19" s="4" t="s">
        <v>40</v>
      </c>
    </row>
    <row r="20" spans="1:14">
      <c r="A20" s="134" t="s">
        <v>41</v>
      </c>
      <c r="B20" s="184" t="s">
        <v>42</v>
      </c>
      <c r="C20" s="185"/>
      <c r="D20" s="185"/>
      <c r="E20" s="185"/>
      <c r="F20" s="185"/>
      <c r="G20" s="186"/>
    </row>
    <row r="21" spans="1:14" ht="12.75" customHeight="1">
      <c r="A21" s="134" t="s">
        <v>43</v>
      </c>
      <c r="B21" s="184" t="s">
        <v>44</v>
      </c>
      <c r="C21" s="185"/>
      <c r="D21" s="185"/>
      <c r="E21" s="185"/>
      <c r="F21" s="185"/>
      <c r="G21" s="186"/>
    </row>
    <row r="22" spans="1:14" ht="12.75" customHeight="1">
      <c r="A22" s="134" t="s">
        <v>45</v>
      </c>
      <c r="B22" s="184" t="s">
        <v>46</v>
      </c>
      <c r="C22" s="185"/>
      <c r="D22" s="185"/>
      <c r="E22" s="185"/>
      <c r="F22" s="185"/>
      <c r="G22" s="186"/>
    </row>
    <row r="24" spans="1:14" ht="22.5">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177" t="s">
        <v>51</v>
      </c>
      <c r="C29" s="178"/>
      <c r="D29" s="179"/>
    </row>
    <row r="30" spans="1:14" ht="90" customHeight="1">
      <c r="B30" s="5"/>
      <c r="C30" s="6" t="s">
        <v>52</v>
      </c>
      <c r="D30" s="6" t="s">
        <v>53</v>
      </c>
    </row>
    <row r="32" spans="1:14" ht="22.5">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5625" defaultRowHeight="12.3"/>
  <cols>
    <col min="1" max="1" width="8.578125" style="13" customWidth="1"/>
    <col min="2" max="2" width="9.26171875" style="8" customWidth="1"/>
    <col min="3" max="3" width="14.578125" style="8" customWidth="1"/>
    <col min="4" max="4" width="29.26171875" style="8" customWidth="1"/>
    <col min="5" max="5" width="31.26171875" style="8" customWidth="1"/>
    <col min="6" max="6" width="31.15625" style="8" customWidth="1"/>
    <col min="7" max="7" width="11.83984375" style="8" customWidth="1"/>
    <col min="8" max="16384" width="9.15625" style="8"/>
  </cols>
  <sheetData>
    <row r="1" spans="1:10" ht="13.8">
      <c r="A1" s="7"/>
      <c r="B1" s="7"/>
      <c r="C1" s="7"/>
      <c r="D1" s="7"/>
      <c r="F1" s="7"/>
      <c r="G1" s="7"/>
      <c r="H1" s="7"/>
      <c r="I1" s="7"/>
      <c r="J1" s="7"/>
    </row>
    <row r="2" spans="1:10" s="9" customFormat="1" ht="24.9">
      <c r="A2" s="189" t="s">
        <v>56</v>
      </c>
      <c r="B2" s="189"/>
      <c r="C2" s="189"/>
      <c r="D2" s="189"/>
      <c r="E2" s="189"/>
      <c r="F2" s="189"/>
    </row>
    <row r="3" spans="1:10">
      <c r="A3" s="10"/>
      <c r="B3" s="11"/>
      <c r="E3" s="12"/>
    </row>
    <row r="5" spans="1:10" ht="24.9">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2.9">
      <c r="A11" s="19">
        <v>4</v>
      </c>
      <c r="B11" s="19" t="s">
        <v>68</v>
      </c>
      <c r="C11" s="20"/>
      <c r="D11" s="72"/>
      <c r="E11" s="22"/>
      <c r="F11" s="22"/>
    </row>
    <row r="12" spans="1:10" ht="12.9">
      <c r="A12" s="19">
        <v>5</v>
      </c>
      <c r="B12" s="19" t="s">
        <v>68</v>
      </c>
      <c r="C12" s="20"/>
      <c r="D12" s="72"/>
      <c r="E12" s="22"/>
      <c r="F12" s="22"/>
    </row>
    <row r="13" spans="1:10" ht="12.9">
      <c r="A13" s="19">
        <v>6</v>
      </c>
      <c r="B13" s="19" t="s">
        <v>69</v>
      </c>
      <c r="C13" s="20"/>
      <c r="D13" s="72"/>
      <c r="E13" s="22"/>
      <c r="F13" s="22"/>
    </row>
    <row r="14" spans="1:10" ht="12.9">
      <c r="A14" s="19">
        <v>7</v>
      </c>
      <c r="B14" s="19" t="s">
        <v>69</v>
      </c>
      <c r="C14" s="20"/>
      <c r="D14" s="72"/>
      <c r="E14" s="22"/>
      <c r="F14" s="22"/>
    </row>
    <row r="15" spans="1:10" ht="12.9">
      <c r="A15" s="19"/>
      <c r="B15" s="19"/>
      <c r="C15" s="20"/>
      <c r="D15" s="72"/>
      <c r="E15" s="22"/>
      <c r="F15" s="22"/>
    </row>
    <row r="16" spans="1:10" ht="12.9">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5625" defaultRowHeight="12.3"/>
  <cols>
    <col min="1" max="1" width="3.26171875" style="24" customWidth="1"/>
    <col min="2" max="2" width="35.41796875" style="24" customWidth="1"/>
    <col min="3" max="3" width="42" style="24" customWidth="1"/>
    <col min="4" max="4" width="30.15625" style="32" customWidth="1"/>
    <col min="5" max="5" width="14.68359375" style="24" customWidth="1"/>
    <col min="6" max="16384" width="8.15625" style="24"/>
  </cols>
  <sheetData>
    <row r="1" spans="1:11" s="1" customFormat="1" ht="13.8">
      <c r="A1" s="34"/>
      <c r="B1" s="34"/>
      <c r="C1" s="34"/>
      <c r="D1" s="34"/>
      <c r="E1" s="34"/>
      <c r="F1" s="34"/>
      <c r="G1" s="34"/>
      <c r="H1" s="34"/>
      <c r="I1" s="34"/>
      <c r="J1" s="34"/>
      <c r="K1" s="34"/>
    </row>
    <row r="2" spans="1:11" s="1" customFormat="1" ht="25.2">
      <c r="A2" s="192" t="s">
        <v>70</v>
      </c>
      <c r="B2" s="192"/>
      <c r="C2" s="192"/>
      <c r="D2" s="192"/>
      <c r="E2" s="156"/>
      <c r="F2" s="23"/>
      <c r="G2" s="23"/>
      <c r="H2" s="23"/>
      <c r="I2" s="23"/>
      <c r="J2" s="23"/>
      <c r="K2" s="23"/>
    </row>
    <row r="3" spans="1:11" s="1" customFormat="1" ht="13.8">
      <c r="A3" s="23"/>
      <c r="B3" s="23"/>
      <c r="C3" s="23"/>
      <c r="D3" s="23"/>
      <c r="E3" s="23"/>
      <c r="F3" s="23"/>
      <c r="G3" s="23"/>
      <c r="H3" s="23"/>
      <c r="I3" s="23"/>
      <c r="J3" s="23"/>
      <c r="K3" s="23"/>
    </row>
    <row r="4" spans="1:11" ht="20.100000000000001">
      <c r="A4" s="25"/>
      <c r="B4" s="26"/>
      <c r="C4" s="26"/>
      <c r="D4" s="27"/>
      <c r="E4" s="28"/>
    </row>
    <row r="5" spans="1:11">
      <c r="A5" s="138" t="s">
        <v>58</v>
      </c>
      <c r="B5" s="138" t="s">
        <v>71</v>
      </c>
      <c r="C5" s="138" t="s">
        <v>72</v>
      </c>
      <c r="D5" s="138" t="s">
        <v>73</v>
      </c>
      <c r="E5" s="29"/>
    </row>
    <row r="6" spans="1:11" ht="61.5">
      <c r="A6" s="35">
        <v>1</v>
      </c>
      <c r="B6" s="36" t="s">
        <v>74</v>
      </c>
      <c r="C6" s="36" t="s">
        <v>75</v>
      </c>
      <c r="D6" s="35"/>
    </row>
    <row r="7" spans="1:11" ht="49.2">
      <c r="A7" s="35">
        <v>2</v>
      </c>
      <c r="B7" s="36" t="s">
        <v>76</v>
      </c>
      <c r="C7" s="36" t="s">
        <v>77</v>
      </c>
      <c r="D7" s="35"/>
    </row>
    <row r="8" spans="1:11" ht="49.2">
      <c r="A8" s="35">
        <v>3</v>
      </c>
      <c r="B8" s="36" t="s">
        <v>78</v>
      </c>
      <c r="C8" s="36" t="s">
        <v>79</v>
      </c>
      <c r="D8" s="35"/>
    </row>
    <row r="9" spans="1:11" ht="61.5">
      <c r="A9" s="35">
        <v>4</v>
      </c>
      <c r="B9" s="35" t="s">
        <v>80</v>
      </c>
      <c r="C9" s="35" t="s">
        <v>81</v>
      </c>
      <c r="D9" s="35"/>
    </row>
    <row r="10" spans="1:11" ht="36.9">
      <c r="A10" s="35">
        <v>5</v>
      </c>
      <c r="B10" s="36" t="s">
        <v>82</v>
      </c>
      <c r="C10" s="36" t="s">
        <v>83</v>
      </c>
      <c r="D10" s="35"/>
    </row>
    <row r="11" spans="1:11" ht="24.6">
      <c r="A11" s="35">
        <v>6</v>
      </c>
      <c r="B11" s="36" t="s">
        <v>84</v>
      </c>
      <c r="C11" s="36" t="s">
        <v>84</v>
      </c>
      <c r="D11" s="35"/>
      <c r="E11" s="29"/>
      <c r="F11" s="29"/>
    </row>
    <row r="12" spans="1:11" ht="49.2">
      <c r="A12" s="35">
        <v>7</v>
      </c>
      <c r="B12" s="36" t="s">
        <v>85</v>
      </c>
      <c r="C12" s="36" t="s">
        <v>86</v>
      </c>
      <c r="D12" s="35"/>
      <c r="E12" s="29"/>
      <c r="F12" s="29"/>
    </row>
    <row r="13" spans="1:11" ht="159.9">
      <c r="A13" s="35">
        <v>8</v>
      </c>
      <c r="B13" s="36" t="s">
        <v>87</v>
      </c>
      <c r="C13" s="36" t="s">
        <v>88</v>
      </c>
      <c r="D13" s="35"/>
      <c r="E13" s="29"/>
      <c r="F13" s="29"/>
    </row>
    <row r="14" spans="1:11" ht="73.8">
      <c r="A14" s="35">
        <v>9</v>
      </c>
      <c r="B14" s="35" t="s">
        <v>89</v>
      </c>
      <c r="C14" s="35" t="s">
        <v>90</v>
      </c>
      <c r="D14" s="35"/>
      <c r="E14" s="29"/>
      <c r="F14" s="29"/>
    </row>
    <row r="16" spans="1:11" ht="14.1">
      <c r="A16" s="190" t="s">
        <v>91</v>
      </c>
      <c r="B16" s="190"/>
      <c r="C16" s="30"/>
      <c r="D16" s="31"/>
    </row>
    <row r="17" spans="1:4" ht="13.8">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abSelected="1" topLeftCell="A19" zoomScaleNormal="100" workbookViewId="0">
      <selection activeCell="C31" sqref="C31"/>
    </sheetView>
  </sheetViews>
  <sheetFormatPr defaultColWidth="9.15625" defaultRowHeight="12.3"/>
  <cols>
    <col min="1" max="1" width="11.26171875" style="78" customWidth="1"/>
    <col min="2"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3"/>
      <c r="D3" s="203"/>
      <c r="E3" s="202"/>
      <c r="F3" s="23"/>
      <c r="G3" s="23"/>
      <c r="H3" s="23"/>
      <c r="I3" s="23"/>
      <c r="J3" s="23"/>
    </row>
    <row r="4" spans="1:24" s="38" customFormat="1" ht="16.5" customHeight="1">
      <c r="A4" s="139" t="s">
        <v>66</v>
      </c>
      <c r="B4" s="199" t="s">
        <v>93</v>
      </c>
      <c r="C4" s="199"/>
      <c r="D4" s="199"/>
      <c r="E4" s="39"/>
      <c r="F4" s="39"/>
      <c r="G4" s="39"/>
      <c r="H4" s="40"/>
      <c r="I4" s="40"/>
      <c r="X4" s="38" t="s">
        <v>94</v>
      </c>
    </row>
    <row r="5" spans="1:24" s="38" customFormat="1" ht="144.75" customHeight="1">
      <c r="A5" s="139" t="s">
        <v>62</v>
      </c>
      <c r="B5" s="198" t="s">
        <v>95</v>
      </c>
      <c r="C5" s="199"/>
      <c r="D5" s="199"/>
      <c r="E5" s="39"/>
      <c r="F5" s="39"/>
      <c r="G5" s="39"/>
      <c r="H5" s="40"/>
      <c r="I5" s="40"/>
      <c r="X5" s="38" t="s">
        <v>96</v>
      </c>
    </row>
    <row r="6" spans="1:24" s="38" customFormat="1" ht="24.6">
      <c r="A6" s="139" t="s">
        <v>97</v>
      </c>
      <c r="B6" s="198" t="s">
        <v>98</v>
      </c>
      <c r="C6" s="199"/>
      <c r="D6" s="199"/>
      <c r="E6" s="39"/>
      <c r="F6" s="39"/>
      <c r="G6" s="39"/>
      <c r="H6" s="40"/>
      <c r="I6" s="40"/>
    </row>
    <row r="7" spans="1:24" s="38" customFormat="1">
      <c r="A7" s="139" t="s">
        <v>99</v>
      </c>
      <c r="B7" s="199" t="s">
        <v>100</v>
      </c>
      <c r="C7" s="199"/>
      <c r="D7" s="199"/>
      <c r="E7" s="39"/>
      <c r="F7" s="39"/>
      <c r="G7" s="39"/>
      <c r="H7" s="41"/>
      <c r="I7" s="40"/>
      <c r="X7" s="42"/>
    </row>
    <row r="8" spans="1:24" s="43" customFormat="1">
      <c r="A8" s="139" t="s">
        <v>101</v>
      </c>
      <c r="B8" s="200">
        <v>40850</v>
      </c>
      <c r="C8" s="200"/>
      <c r="D8" s="200"/>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41</v>
      </c>
      <c r="C10" s="74">
        <f>SUM(C11:C14)</f>
        <v>41</v>
      </c>
      <c r="D10" s="74">
        <f>SUM(D11:D14)</f>
        <v>41</v>
      </c>
    </row>
    <row r="11" spans="1:24" s="43" customFormat="1">
      <c r="A11" s="141" t="s">
        <v>41</v>
      </c>
      <c r="B11" s="75">
        <f>COUNTIF($F$18:$F$49636,"*Passed")</f>
        <v>32</v>
      </c>
      <c r="C11" s="75">
        <f>COUNTIF($G$18:$G$49636,"*Passed")</f>
        <v>38</v>
      </c>
      <c r="D11" s="75">
        <f>COUNTIF($H$18:$H$49636,"*Passed")</f>
        <v>41</v>
      </c>
    </row>
    <row r="12" spans="1:24" s="43" customFormat="1">
      <c r="A12" s="141" t="s">
        <v>43</v>
      </c>
      <c r="B12" s="75">
        <f>COUNTIF($F$18:$F$49356,"*Failed*")</f>
        <v>9</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1"/>
      <c r="F14" s="1"/>
      <c r="G14" s="1"/>
      <c r="H14" s="1"/>
      <c r="I14" s="1"/>
    </row>
    <row r="15" spans="1:24" s="43" customFormat="1" ht="36.9">
      <c r="A15" s="141" t="s">
        <v>105</v>
      </c>
      <c r="B15" s="75">
        <f>COUNTIF($F$18:$F$49356,"*Passed in previous build*")</f>
        <v>0</v>
      </c>
      <c r="C15" s="75">
        <f>COUNTIF($G$18:$G$49356,"*Passed in previous build*")</f>
        <v>0</v>
      </c>
      <c r="D15" s="75">
        <f>COUNTIF($H$18:$H$49356,"*Passed in previous build*")</f>
        <v>0</v>
      </c>
      <c r="E15" s="1"/>
      <c r="F15" s="1"/>
      <c r="G15" s="1"/>
      <c r="H15" s="1"/>
      <c r="I15" s="1"/>
    </row>
    <row r="16" spans="1:24" s="44" customFormat="1" ht="15" customHeight="1">
      <c r="A16" s="76"/>
      <c r="B16" s="50"/>
      <c r="C16" s="50"/>
      <c r="D16" s="51"/>
      <c r="E16" s="56"/>
      <c r="F16" s="201" t="s">
        <v>102</v>
      </c>
      <c r="G16" s="201"/>
      <c r="H16" s="201"/>
      <c r="I16" s="57"/>
    </row>
    <row r="17" spans="1:9" s="44" customFormat="1" ht="36.9">
      <c r="A17" s="142" t="s">
        <v>106</v>
      </c>
      <c r="B17" s="143" t="s">
        <v>107</v>
      </c>
      <c r="C17" s="143" t="s">
        <v>108</v>
      </c>
      <c r="D17" s="143" t="s">
        <v>109</v>
      </c>
      <c r="E17" s="143" t="s">
        <v>110</v>
      </c>
      <c r="F17" s="143" t="s">
        <v>111</v>
      </c>
      <c r="G17" s="143" t="s">
        <v>112</v>
      </c>
      <c r="H17" s="143" t="s">
        <v>113</v>
      </c>
      <c r="I17" s="143" t="s">
        <v>114</v>
      </c>
    </row>
    <row r="18" spans="1:9" s="44" customFormat="1" ht="15.75" customHeight="1">
      <c r="A18" s="67"/>
      <c r="B18" s="193" t="s">
        <v>419</v>
      </c>
      <c r="C18" s="194"/>
      <c r="D18" s="195"/>
      <c r="E18" s="67"/>
      <c r="F18" s="68"/>
      <c r="G18" s="68"/>
      <c r="H18" s="68"/>
      <c r="I18" s="67"/>
    </row>
    <row r="19" spans="1:9" s="45" customFormat="1" ht="36.9">
      <c r="A19" s="52">
        <v>1</v>
      </c>
      <c r="B19" s="52" t="s">
        <v>420</v>
      </c>
      <c r="C19" s="52"/>
      <c r="D19" s="53"/>
      <c r="E19" s="54"/>
      <c r="F19" s="52"/>
      <c r="G19" s="52"/>
      <c r="H19" s="52"/>
      <c r="I19" s="55"/>
    </row>
    <row r="20" spans="1:9" s="45" customFormat="1" ht="36.9">
      <c r="A20" s="58">
        <f ca="1">IF(OFFSET(A20,-1,0) ="",OFFSET(A20,-2,0)+1,OFFSET(A20,-1,0)+1 )</f>
        <v>2</v>
      </c>
      <c r="B20" s="52" t="s">
        <v>421</v>
      </c>
      <c r="C20" s="52"/>
      <c r="D20" s="59"/>
      <c r="E20" s="54"/>
      <c r="F20" s="52"/>
      <c r="G20" s="52"/>
      <c r="H20" s="52"/>
      <c r="I20" s="55"/>
    </row>
    <row r="21" spans="1:9" s="45" customFormat="1" ht="36.9">
      <c r="A21" s="58">
        <f ca="1">IF(OFFSET(A21,-1,0) ="",OFFSET(A21,-2,0)+1,OFFSET(A21,-1,0)+1 )</f>
        <v>3</v>
      </c>
      <c r="B21" s="52" t="s">
        <v>422</v>
      </c>
      <c r="C21" s="52"/>
      <c r="D21" s="60"/>
      <c r="E21" s="54"/>
      <c r="F21" s="52"/>
      <c r="G21" s="52"/>
      <c r="H21" s="52"/>
      <c r="I21" s="55"/>
    </row>
    <row r="22" spans="1:9" s="48" customFormat="1" ht="49.2">
      <c r="A22" s="58">
        <f ca="1">IF(OFFSET(A22,-1,0) ="",OFFSET(A22,-2,0)+1,OFFSET(A22,-1,0)+1 )</f>
        <v>4</v>
      </c>
      <c r="B22" s="52" t="s">
        <v>423</v>
      </c>
      <c r="C22" s="52"/>
      <c r="D22" s="54"/>
      <c r="E22" s="54"/>
      <c r="F22" s="52"/>
      <c r="G22" s="52"/>
      <c r="H22" s="52"/>
      <c r="I22" s="61"/>
    </row>
    <row r="23" spans="1:9" s="48" customFormat="1" ht="69.599999999999994" customHeight="1">
      <c r="A23" s="58">
        <f ca="1">IF(OFFSET(A23,-1,0) ="",OFFSET(A23,-2,0)+1,OFFSET(A23,-1,0)+1 )</f>
        <v>5</v>
      </c>
      <c r="B23" s="52" t="s">
        <v>424</v>
      </c>
      <c r="C23" s="52"/>
      <c r="D23" s="54"/>
      <c r="E23" s="54"/>
      <c r="F23" s="52"/>
      <c r="G23" s="52"/>
      <c r="H23" s="52"/>
      <c r="I23" s="61"/>
    </row>
    <row r="24" spans="1:9" s="48" customFormat="1" ht="60.9" customHeight="1">
      <c r="A24" s="58">
        <f ca="1">IF(OFFSET(A24,-1,0) ="",OFFSET(A24,-2,0)+1,OFFSET(A24,-1,0)+1 )</f>
        <v>6</v>
      </c>
      <c r="B24" s="52" t="s">
        <v>425</v>
      </c>
      <c r="C24" s="52"/>
      <c r="D24" s="60"/>
      <c r="E24" s="54"/>
      <c r="F24" s="52"/>
      <c r="G24" s="52"/>
      <c r="H24" s="52"/>
      <c r="I24" s="61"/>
    </row>
    <row r="25" spans="1:9" s="48" customFormat="1" ht="13.8">
      <c r="A25" s="58">
        <f t="shared" ref="A25:A34" ca="1" si="0">IF(OFFSET(A25,-1,0) ="",OFFSET(A25,-2,0)+1,OFFSET(A25,-1,0)+1 )</f>
        <v>7</v>
      </c>
      <c r="B25" s="52"/>
      <c r="C25" s="52"/>
      <c r="D25" s="54"/>
      <c r="E25" s="54"/>
      <c r="F25" s="52"/>
      <c r="G25" s="52"/>
      <c r="H25" s="52"/>
      <c r="I25" s="61"/>
    </row>
    <row r="26" spans="1:9" s="48" customFormat="1" ht="13.8">
      <c r="A26" s="58">
        <f t="shared" ca="1" si="0"/>
        <v>8</v>
      </c>
      <c r="B26" s="52"/>
      <c r="C26" s="52"/>
      <c r="D26" s="54"/>
      <c r="E26" s="54"/>
      <c r="F26" s="52"/>
      <c r="G26" s="52"/>
      <c r="H26" s="52"/>
      <c r="I26" s="61" t="s">
        <v>147</v>
      </c>
    </row>
    <row r="27" spans="1:9" s="48" customFormat="1" ht="13.8">
      <c r="A27" s="58">
        <f t="shared" ca="1" si="0"/>
        <v>9</v>
      </c>
      <c r="B27" s="52"/>
      <c r="C27" s="52"/>
      <c r="D27" s="54"/>
      <c r="E27" s="54"/>
      <c r="F27" s="52"/>
      <c r="G27" s="52"/>
      <c r="H27" s="52"/>
      <c r="I27" s="61"/>
    </row>
    <row r="28" spans="1:9" s="48" customFormat="1" ht="13.8">
      <c r="A28" s="58">
        <f t="shared" ca="1" si="0"/>
        <v>10</v>
      </c>
      <c r="B28" s="52"/>
      <c r="C28" s="52"/>
      <c r="D28" s="54"/>
      <c r="E28" s="54"/>
      <c r="F28" s="52"/>
      <c r="G28" s="52"/>
      <c r="H28" s="52"/>
      <c r="I28" s="61"/>
    </row>
    <row r="29" spans="1:9" s="48" customFormat="1" ht="13.8">
      <c r="A29" s="77"/>
      <c r="B29" s="193" t="s">
        <v>426</v>
      </c>
      <c r="C29" s="194"/>
      <c r="D29" s="195"/>
      <c r="E29" s="69"/>
      <c r="F29" s="66"/>
      <c r="G29" s="66"/>
      <c r="H29" s="66"/>
      <c r="I29" s="69"/>
    </row>
    <row r="30" spans="1:9" s="48" customFormat="1" ht="24.6">
      <c r="A30" s="62">
        <f t="shared" ca="1" si="0"/>
        <v>11</v>
      </c>
      <c r="B30" s="52" t="s">
        <v>427</v>
      </c>
      <c r="C30" s="52"/>
      <c r="D30" s="53"/>
      <c r="E30" s="54"/>
      <c r="F30" s="52"/>
      <c r="G30" s="52"/>
      <c r="H30" s="52"/>
      <c r="I30" s="62"/>
    </row>
    <row r="31" spans="1:9" s="48" customFormat="1" ht="94.5" customHeight="1">
      <c r="A31" s="62">
        <f t="shared" ca="1" si="0"/>
        <v>12</v>
      </c>
      <c r="B31" s="52" t="s">
        <v>431</v>
      </c>
      <c r="C31" s="52"/>
      <c r="D31" s="59"/>
      <c r="E31" s="54"/>
      <c r="F31" s="52"/>
      <c r="G31" s="52"/>
      <c r="H31" s="52"/>
      <c r="I31" s="62"/>
    </row>
    <row r="32" spans="1:9" s="48" customFormat="1" ht="24.6">
      <c r="A32" s="62">
        <f t="shared" ca="1" si="0"/>
        <v>13</v>
      </c>
      <c r="B32" s="52" t="s">
        <v>428</v>
      </c>
      <c r="C32" s="52"/>
      <c r="D32" s="53"/>
      <c r="E32" s="54"/>
      <c r="F32" s="52"/>
      <c r="G32" s="52"/>
      <c r="H32" s="52"/>
      <c r="I32" s="62"/>
    </row>
    <row r="33" spans="1:9" s="48" customFormat="1" ht="36.9">
      <c r="A33" s="62">
        <f t="shared" ca="1" si="0"/>
        <v>14</v>
      </c>
      <c r="B33" s="52" t="s">
        <v>429</v>
      </c>
      <c r="C33" s="52"/>
      <c r="D33" s="60"/>
      <c r="E33" s="54"/>
      <c r="F33" s="52"/>
      <c r="G33" s="52"/>
      <c r="H33" s="52"/>
      <c r="I33" s="62"/>
    </row>
    <row r="34" spans="1:9" s="48" customFormat="1" ht="36.9">
      <c r="A34" s="62">
        <f t="shared" ca="1" si="0"/>
        <v>15</v>
      </c>
      <c r="B34" s="52" t="s">
        <v>430</v>
      </c>
      <c r="C34" s="52"/>
      <c r="D34" s="54"/>
      <c r="E34" s="54"/>
      <c r="F34" s="52"/>
      <c r="G34" s="52"/>
      <c r="H34" s="52"/>
      <c r="I34" s="62"/>
    </row>
    <row r="35" spans="1:9" s="48" customFormat="1" ht="13.8">
      <c r="A35" s="77"/>
      <c r="B35" s="193" t="s">
        <v>174</v>
      </c>
      <c r="C35" s="194"/>
      <c r="D35" s="195"/>
      <c r="E35" s="69"/>
      <c r="F35" s="66"/>
      <c r="G35" s="66"/>
      <c r="H35" s="66"/>
      <c r="I35" s="69"/>
    </row>
    <row r="36" spans="1:9" s="48" customFormat="1" ht="86.1">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3.8">
      <c r="A37" s="77"/>
      <c r="B37" s="193" t="s">
        <v>178</v>
      </c>
      <c r="C37" s="194"/>
      <c r="D37" s="195"/>
      <c r="E37" s="69"/>
      <c r="F37" s="66"/>
      <c r="G37" s="66"/>
      <c r="H37" s="66"/>
      <c r="I37" s="69"/>
    </row>
    <row r="38" spans="1:9" s="49" customFormat="1" ht="61.5">
      <c r="A38" s="63">
        <f t="shared" ca="1" si="1"/>
        <v>17</v>
      </c>
      <c r="B38" s="52" t="s">
        <v>179</v>
      </c>
      <c r="C38" s="52" t="s">
        <v>180</v>
      </c>
      <c r="D38" s="53" t="s">
        <v>181</v>
      </c>
      <c r="E38" s="54" t="s">
        <v>119</v>
      </c>
      <c r="F38" s="52" t="s">
        <v>41</v>
      </c>
      <c r="G38" s="52" t="s">
        <v>41</v>
      </c>
      <c r="H38" s="52" t="s">
        <v>41</v>
      </c>
      <c r="I38" s="63"/>
    </row>
    <row r="39" spans="1:9" s="48" customFormat="1" ht="86.1">
      <c r="A39" s="62">
        <f t="shared" ca="1" si="1"/>
        <v>18</v>
      </c>
      <c r="B39" s="52" t="s">
        <v>182</v>
      </c>
      <c r="C39" s="52" t="s">
        <v>183</v>
      </c>
      <c r="D39" s="54" t="s">
        <v>184</v>
      </c>
      <c r="E39" s="54" t="s">
        <v>185</v>
      </c>
      <c r="F39" s="52" t="s">
        <v>41</v>
      </c>
      <c r="G39" s="52" t="s">
        <v>41</v>
      </c>
      <c r="H39" s="52" t="s">
        <v>41</v>
      </c>
      <c r="I39" s="62"/>
    </row>
    <row r="40" spans="1:9" s="48" customFormat="1" ht="73.8">
      <c r="A40" s="62">
        <f t="shared" ca="1" si="1"/>
        <v>19</v>
      </c>
      <c r="B40" s="52" t="s">
        <v>186</v>
      </c>
      <c r="C40" s="52" t="s">
        <v>187</v>
      </c>
      <c r="D40" s="54" t="s">
        <v>188</v>
      </c>
      <c r="E40" s="54" t="s">
        <v>189</v>
      </c>
      <c r="F40" s="52" t="s">
        <v>41</v>
      </c>
      <c r="G40" s="52" t="s">
        <v>41</v>
      </c>
      <c r="H40" s="52" t="s">
        <v>41</v>
      </c>
      <c r="I40" s="62"/>
    </row>
    <row r="41" spans="1:9" s="48" customFormat="1" ht="73.8">
      <c r="A41" s="62">
        <f t="shared" ca="1" si="1"/>
        <v>20</v>
      </c>
      <c r="B41" s="52" t="s">
        <v>190</v>
      </c>
      <c r="C41" s="52" t="s">
        <v>191</v>
      </c>
      <c r="D41" s="54" t="s">
        <v>192</v>
      </c>
      <c r="E41" s="60" t="s">
        <v>193</v>
      </c>
      <c r="F41" s="52" t="s">
        <v>41</v>
      </c>
      <c r="G41" s="52" t="s">
        <v>41</v>
      </c>
      <c r="H41" s="52" t="s">
        <v>41</v>
      </c>
      <c r="I41" s="62"/>
    </row>
    <row r="42" spans="1:9" s="48" customFormat="1" ht="159.9">
      <c r="A42" s="62">
        <f t="shared" ca="1" si="1"/>
        <v>21</v>
      </c>
      <c r="B42" s="52" t="s">
        <v>194</v>
      </c>
      <c r="C42" s="52" t="s">
        <v>195</v>
      </c>
      <c r="D42" s="54" t="s">
        <v>196</v>
      </c>
      <c r="E42" s="54" t="s">
        <v>197</v>
      </c>
      <c r="F42" s="52" t="s">
        <v>43</v>
      </c>
      <c r="G42" s="52" t="s">
        <v>41</v>
      </c>
      <c r="H42" s="52" t="s">
        <v>41</v>
      </c>
      <c r="I42" s="62"/>
    </row>
    <row r="43" spans="1:9" s="48" customFormat="1" ht="172.2">
      <c r="A43" s="62">
        <f t="shared" ca="1" si="1"/>
        <v>22</v>
      </c>
      <c r="B43" s="52" t="s">
        <v>198</v>
      </c>
      <c r="C43" s="52" t="s">
        <v>199</v>
      </c>
      <c r="D43" s="54" t="s">
        <v>200</v>
      </c>
      <c r="E43" s="54" t="s">
        <v>201</v>
      </c>
      <c r="F43" s="52" t="s">
        <v>43</v>
      </c>
      <c r="G43" s="52" t="s">
        <v>41</v>
      </c>
      <c r="H43" s="52" t="s">
        <v>41</v>
      </c>
      <c r="I43" s="62"/>
    </row>
    <row r="44" spans="1:9" s="48" customFormat="1" ht="172.2">
      <c r="A44" s="62">
        <f t="shared" ca="1" si="1"/>
        <v>23</v>
      </c>
      <c r="B44" s="52" t="s">
        <v>202</v>
      </c>
      <c r="C44" s="52" t="s">
        <v>203</v>
      </c>
      <c r="D44" s="54" t="s">
        <v>204</v>
      </c>
      <c r="E44" s="54" t="s">
        <v>205</v>
      </c>
      <c r="F44" s="52" t="s">
        <v>41</v>
      </c>
      <c r="G44" s="52" t="s">
        <v>41</v>
      </c>
      <c r="H44" s="52" t="s">
        <v>41</v>
      </c>
      <c r="I44" s="62"/>
    </row>
    <row r="45" spans="1:9" s="48" customFormat="1" ht="98.4">
      <c r="A45" s="62">
        <f ca="1">IF(OFFSET(A45,-1,0) ="",OFFSET(A45,-2,0)+1,OFFSET(A45,-1,0)+1 )</f>
        <v>24</v>
      </c>
      <c r="B45" s="52" t="s">
        <v>206</v>
      </c>
      <c r="C45" s="52" t="s">
        <v>207</v>
      </c>
      <c r="D45" s="54" t="s">
        <v>208</v>
      </c>
      <c r="E45" s="54" t="s">
        <v>209</v>
      </c>
      <c r="F45" s="52" t="s">
        <v>43</v>
      </c>
      <c r="G45" s="52" t="s">
        <v>41</v>
      </c>
      <c r="H45" s="52" t="s">
        <v>41</v>
      </c>
      <c r="I45" s="62"/>
    </row>
    <row r="46" spans="1:9" s="48" customFormat="1" ht="61.5">
      <c r="A46" s="62">
        <f t="shared" ca="1" si="1"/>
        <v>25</v>
      </c>
      <c r="B46" s="52" t="s">
        <v>210</v>
      </c>
      <c r="C46" s="52" t="s">
        <v>211</v>
      </c>
      <c r="D46" s="60" t="s">
        <v>212</v>
      </c>
      <c r="E46" s="54" t="s">
        <v>213</v>
      </c>
      <c r="F46" s="52" t="s">
        <v>41</v>
      </c>
      <c r="G46" s="52" t="s">
        <v>41</v>
      </c>
      <c r="H46" s="52" t="s">
        <v>41</v>
      </c>
      <c r="I46" s="62"/>
    </row>
    <row r="47" spans="1:9" s="48" customFormat="1" ht="13.8">
      <c r="A47" s="77"/>
      <c r="B47" s="193" t="s">
        <v>214</v>
      </c>
      <c r="C47" s="194"/>
      <c r="D47" s="195"/>
      <c r="E47" s="69"/>
      <c r="F47" s="66"/>
      <c r="G47" s="66"/>
      <c r="H47" s="66"/>
      <c r="I47" s="69"/>
    </row>
    <row r="48" spans="1:9" s="48" customFormat="1" ht="73.8">
      <c r="A48" s="62">
        <f t="shared" ca="1" si="1"/>
        <v>26</v>
      </c>
      <c r="B48" s="52" t="s">
        <v>215</v>
      </c>
      <c r="C48" s="52" t="s">
        <v>216</v>
      </c>
      <c r="D48" s="53" t="s">
        <v>217</v>
      </c>
      <c r="E48" s="54" t="s">
        <v>119</v>
      </c>
      <c r="F48" s="52" t="s">
        <v>41</v>
      </c>
      <c r="G48" s="52" t="s">
        <v>41</v>
      </c>
      <c r="H48" s="52" t="s">
        <v>41</v>
      </c>
      <c r="I48" s="62"/>
    </row>
    <row r="49" spans="1:9" s="48" customFormat="1" ht="135.30000000000001">
      <c r="A49" s="62">
        <f t="shared" ca="1" si="1"/>
        <v>27</v>
      </c>
      <c r="B49" s="52" t="s">
        <v>218</v>
      </c>
      <c r="C49" s="52" t="s">
        <v>219</v>
      </c>
      <c r="D49" s="54" t="s">
        <v>220</v>
      </c>
      <c r="E49" s="54" t="s">
        <v>221</v>
      </c>
      <c r="F49" s="52" t="s">
        <v>41</v>
      </c>
      <c r="G49" s="52" t="s">
        <v>41</v>
      </c>
      <c r="H49" s="52" t="s">
        <v>41</v>
      </c>
      <c r="I49" s="62"/>
    </row>
    <row r="50" spans="1:9" s="48" customFormat="1" ht="147.6">
      <c r="A50" s="62">
        <f t="shared" ca="1" si="1"/>
        <v>28</v>
      </c>
      <c r="B50" s="52" t="s">
        <v>222</v>
      </c>
      <c r="C50" s="52" t="s">
        <v>223</v>
      </c>
      <c r="D50" s="54" t="s">
        <v>200</v>
      </c>
      <c r="E50" s="54" t="s">
        <v>224</v>
      </c>
      <c r="F50" s="52" t="s">
        <v>41</v>
      </c>
      <c r="G50" s="52" t="s">
        <v>41</v>
      </c>
      <c r="H50" s="52" t="s">
        <v>41</v>
      </c>
      <c r="I50" s="62"/>
    </row>
    <row r="51" spans="1:9" s="48" customFormat="1" ht="86.1">
      <c r="A51" s="62">
        <f t="shared" ca="1" si="1"/>
        <v>29</v>
      </c>
      <c r="B51" s="52" t="s">
        <v>225</v>
      </c>
      <c r="C51" s="52" t="s">
        <v>226</v>
      </c>
      <c r="D51" s="54" t="s">
        <v>227</v>
      </c>
      <c r="E51" s="54" t="s">
        <v>228</v>
      </c>
      <c r="F51" s="52" t="s">
        <v>41</v>
      </c>
      <c r="G51" s="52" t="s">
        <v>41</v>
      </c>
      <c r="H51" s="52" t="s">
        <v>41</v>
      </c>
      <c r="I51" s="62"/>
    </row>
    <row r="52" spans="1:9" s="48" customFormat="1" ht="13.8">
      <c r="A52" s="77"/>
      <c r="B52" s="193" t="s">
        <v>229</v>
      </c>
      <c r="C52" s="194"/>
      <c r="D52" s="195"/>
      <c r="E52" s="69"/>
      <c r="F52" s="66"/>
      <c r="G52" s="66"/>
      <c r="H52" s="66"/>
      <c r="I52" s="69"/>
    </row>
    <row r="53" spans="1:9" s="48" customFormat="1" ht="49.2">
      <c r="A53" s="62">
        <f t="shared" ca="1" si="1"/>
        <v>30</v>
      </c>
      <c r="B53" s="52" t="s">
        <v>230</v>
      </c>
      <c r="C53" s="52" t="s">
        <v>231</v>
      </c>
      <c r="D53" s="53" t="s">
        <v>232</v>
      </c>
      <c r="E53" s="54" t="s">
        <v>119</v>
      </c>
      <c r="F53" s="52" t="s">
        <v>41</v>
      </c>
      <c r="G53" s="52" t="s">
        <v>41</v>
      </c>
      <c r="H53" s="52" t="s">
        <v>41</v>
      </c>
      <c r="I53" s="62"/>
    </row>
    <row r="54" spans="1:9" s="48" customFormat="1" ht="98.4">
      <c r="A54" s="62">
        <f t="shared" ca="1" si="1"/>
        <v>31</v>
      </c>
      <c r="B54" s="52" t="s">
        <v>233</v>
      </c>
      <c r="C54" s="52" t="s">
        <v>234</v>
      </c>
      <c r="D54" s="54" t="s">
        <v>235</v>
      </c>
      <c r="E54" s="60" t="s">
        <v>236</v>
      </c>
      <c r="F54" s="52" t="s">
        <v>41</v>
      </c>
      <c r="G54" s="52" t="s">
        <v>41</v>
      </c>
      <c r="H54" s="52" t="s">
        <v>41</v>
      </c>
      <c r="I54" s="62"/>
    </row>
    <row r="55" spans="1:9" s="48" customFormat="1" ht="61.5">
      <c r="A55" s="62">
        <f t="shared" ca="1" si="1"/>
        <v>32</v>
      </c>
      <c r="B55" s="52" t="s">
        <v>237</v>
      </c>
      <c r="C55" s="52" t="s">
        <v>238</v>
      </c>
      <c r="D55" s="60" t="s">
        <v>239</v>
      </c>
      <c r="E55" s="54" t="s">
        <v>240</v>
      </c>
      <c r="F55" s="52" t="s">
        <v>41</v>
      </c>
      <c r="G55" s="52" t="s">
        <v>41</v>
      </c>
      <c r="H55" s="52" t="s">
        <v>41</v>
      </c>
      <c r="I55" s="62"/>
    </row>
    <row r="56" spans="1:9" s="48" customFormat="1" ht="13.8">
      <c r="A56" s="77"/>
      <c r="B56" s="193" t="s">
        <v>241</v>
      </c>
      <c r="C56" s="194"/>
      <c r="D56" s="195"/>
      <c r="E56" s="69"/>
      <c r="F56" s="66"/>
      <c r="G56" s="66"/>
      <c r="H56" s="66"/>
      <c r="I56" s="69"/>
    </row>
    <row r="57" spans="1:9" s="48" customFormat="1" ht="61.5">
      <c r="A57" s="62">
        <f t="shared" ca="1" si="1"/>
        <v>33</v>
      </c>
      <c r="B57" s="52" t="s">
        <v>242</v>
      </c>
      <c r="C57" s="52" t="s">
        <v>243</v>
      </c>
      <c r="D57" s="53" t="s">
        <v>244</v>
      </c>
      <c r="E57" s="54" t="s">
        <v>119</v>
      </c>
      <c r="F57" s="52" t="s">
        <v>41</v>
      </c>
      <c r="G57" s="52" t="s">
        <v>41</v>
      </c>
      <c r="H57" s="52" t="s">
        <v>41</v>
      </c>
      <c r="I57" s="62"/>
    </row>
    <row r="58" spans="1:9" s="48" customFormat="1" ht="98.4">
      <c r="A58" s="62">
        <f t="shared" ca="1" si="1"/>
        <v>34</v>
      </c>
      <c r="B58" s="52" t="s">
        <v>245</v>
      </c>
      <c r="C58" s="52" t="s">
        <v>246</v>
      </c>
      <c r="D58" s="54" t="s">
        <v>247</v>
      </c>
      <c r="E58" s="60" t="s">
        <v>248</v>
      </c>
      <c r="F58" s="52" t="s">
        <v>43</v>
      </c>
      <c r="G58" s="52" t="s">
        <v>43</v>
      </c>
      <c r="H58" s="52" t="s">
        <v>41</v>
      </c>
      <c r="I58" s="62"/>
    </row>
    <row r="59" spans="1:9" s="48" customFormat="1" ht="98.4">
      <c r="A59" s="62">
        <f t="shared" ca="1" si="1"/>
        <v>35</v>
      </c>
      <c r="B59" s="52" t="s">
        <v>249</v>
      </c>
      <c r="C59" s="52" t="s">
        <v>250</v>
      </c>
      <c r="D59" s="54" t="s">
        <v>251</v>
      </c>
      <c r="E59" s="60" t="s">
        <v>123</v>
      </c>
      <c r="F59" s="52" t="s">
        <v>43</v>
      </c>
      <c r="G59" s="52" t="s">
        <v>43</v>
      </c>
      <c r="H59" s="52" t="s">
        <v>41</v>
      </c>
      <c r="I59" s="62"/>
    </row>
    <row r="60" spans="1:9" s="48" customFormat="1" ht="86.1">
      <c r="A60" s="62">
        <f t="shared" ca="1" si="1"/>
        <v>36</v>
      </c>
      <c r="B60" s="52" t="s">
        <v>252</v>
      </c>
      <c r="C60" s="52" t="s">
        <v>253</v>
      </c>
      <c r="D60" s="54" t="s">
        <v>254</v>
      </c>
      <c r="E60" s="60" t="s">
        <v>255</v>
      </c>
      <c r="F60" s="52" t="s">
        <v>41</v>
      </c>
      <c r="G60" s="52" t="s">
        <v>41</v>
      </c>
      <c r="H60" s="52" t="s">
        <v>41</v>
      </c>
      <c r="I60" s="62"/>
    </row>
    <row r="61" spans="1:9" s="48" customFormat="1" ht="98.4">
      <c r="A61" s="62">
        <f t="shared" ca="1" si="1"/>
        <v>37</v>
      </c>
      <c r="B61" s="52" t="s">
        <v>256</v>
      </c>
      <c r="C61" s="52" t="s">
        <v>257</v>
      </c>
      <c r="D61" s="54" t="s">
        <v>258</v>
      </c>
      <c r="E61" s="54" t="s">
        <v>259</v>
      </c>
      <c r="F61" s="52" t="s">
        <v>41</v>
      </c>
      <c r="G61" s="52" t="s">
        <v>41</v>
      </c>
      <c r="H61" s="52" t="s">
        <v>41</v>
      </c>
      <c r="I61" s="62"/>
    </row>
    <row r="62" spans="1:9" s="48" customFormat="1" ht="86.1">
      <c r="A62" s="62">
        <f t="shared" ca="1" si="1"/>
        <v>38</v>
      </c>
      <c r="B62" s="52" t="s">
        <v>260</v>
      </c>
      <c r="C62" s="52" t="s">
        <v>261</v>
      </c>
      <c r="D62" s="54" t="s">
        <v>262</v>
      </c>
      <c r="E62" s="54" t="s">
        <v>263</v>
      </c>
      <c r="F62" s="52" t="s">
        <v>41</v>
      </c>
      <c r="G62" s="52" t="s">
        <v>41</v>
      </c>
      <c r="H62" s="52" t="s">
        <v>41</v>
      </c>
      <c r="I62" s="62"/>
    </row>
    <row r="63" spans="1:9" s="48" customFormat="1" ht="86.1">
      <c r="A63" s="62">
        <f t="shared" ca="1" si="1"/>
        <v>39</v>
      </c>
      <c r="B63" s="52" t="s">
        <v>264</v>
      </c>
      <c r="C63" s="52" t="s">
        <v>265</v>
      </c>
      <c r="D63" s="60" t="s">
        <v>266</v>
      </c>
      <c r="E63" s="54" t="s">
        <v>267</v>
      </c>
      <c r="F63" s="52" t="s">
        <v>41</v>
      </c>
      <c r="G63" s="52" t="s">
        <v>41</v>
      </c>
      <c r="H63" s="52" t="s">
        <v>41</v>
      </c>
      <c r="I63" s="62"/>
    </row>
    <row r="64" spans="1:9" s="48" customFormat="1" ht="61.5">
      <c r="A64" s="62">
        <f t="shared" ca="1" si="1"/>
        <v>40</v>
      </c>
      <c r="B64" s="52" t="s">
        <v>268</v>
      </c>
      <c r="C64" s="52" t="s">
        <v>269</v>
      </c>
      <c r="D64" s="60" t="s">
        <v>270</v>
      </c>
      <c r="E64" s="54" t="s">
        <v>271</v>
      </c>
      <c r="F64" s="52" t="s">
        <v>43</v>
      </c>
      <c r="G64" s="52" t="s">
        <v>43</v>
      </c>
      <c r="H64" s="52" t="s">
        <v>41</v>
      </c>
      <c r="I64" s="62"/>
    </row>
    <row r="65" spans="1:9" s="48" customFormat="1" ht="86.1">
      <c r="A65" s="62">
        <f t="shared" ca="1" si="1"/>
        <v>41</v>
      </c>
      <c r="B65" s="52" t="s">
        <v>272</v>
      </c>
      <c r="C65" s="52" t="s">
        <v>273</v>
      </c>
      <c r="D65" s="60" t="s">
        <v>274</v>
      </c>
      <c r="E65" s="54" t="s">
        <v>275</v>
      </c>
      <c r="F65" s="52" t="s">
        <v>41</v>
      </c>
      <c r="G65" s="52" t="s">
        <v>41</v>
      </c>
      <c r="H65" s="52" t="s">
        <v>41</v>
      </c>
      <c r="I65" s="62"/>
    </row>
    <row r="66" spans="1:9" s="48" customFormat="1" ht="110.7">
      <c r="A66" s="62">
        <f t="shared" ca="1" si="1"/>
        <v>42</v>
      </c>
      <c r="B66" s="52" t="s">
        <v>276</v>
      </c>
      <c r="C66" s="52" t="s">
        <v>277</v>
      </c>
      <c r="D66" s="54" t="s">
        <v>278</v>
      </c>
      <c r="E66" s="60" t="s">
        <v>279</v>
      </c>
      <c r="F66" s="52" t="s">
        <v>41</v>
      </c>
      <c r="G66" s="52" t="s">
        <v>41</v>
      </c>
      <c r="H66" s="52" t="s">
        <v>41</v>
      </c>
      <c r="I66" s="62"/>
    </row>
    <row r="67" spans="1:9" s="48" customFormat="1" ht="110.7">
      <c r="A67" s="62">
        <f t="shared" ca="1" si="1"/>
        <v>43</v>
      </c>
      <c r="B67" s="52" t="s">
        <v>280</v>
      </c>
      <c r="C67" s="52" t="s">
        <v>281</v>
      </c>
      <c r="D67" s="54" t="s">
        <v>282</v>
      </c>
      <c r="E67" s="60" t="s">
        <v>279</v>
      </c>
      <c r="F67" s="52" t="s">
        <v>43</v>
      </c>
      <c r="G67" s="52" t="s">
        <v>41</v>
      </c>
      <c r="H67" s="52" t="s">
        <v>41</v>
      </c>
      <c r="I67" s="62"/>
    </row>
    <row r="68" spans="1:9" s="48" customFormat="1" ht="13.8">
      <c r="A68" s="77"/>
      <c r="B68" s="193" t="s">
        <v>283</v>
      </c>
      <c r="C68" s="194"/>
      <c r="D68" s="195"/>
      <c r="E68" s="69"/>
      <c r="F68" s="66"/>
      <c r="G68" s="66"/>
      <c r="H68" s="66"/>
      <c r="I68" s="69"/>
    </row>
    <row r="69" spans="1:9" s="48" customFormat="1" ht="49.2">
      <c r="A69" s="62">
        <f t="shared" ca="1" si="1"/>
        <v>44</v>
      </c>
      <c r="B69" s="52" t="s">
        <v>284</v>
      </c>
      <c r="C69" s="52" t="s">
        <v>285</v>
      </c>
      <c r="D69" s="53" t="s">
        <v>286</v>
      </c>
      <c r="E69" s="54" t="s">
        <v>119</v>
      </c>
      <c r="F69" s="52" t="s">
        <v>41</v>
      </c>
      <c r="G69" s="52" t="s">
        <v>41</v>
      </c>
      <c r="H69" s="52" t="s">
        <v>41</v>
      </c>
      <c r="I69" s="62"/>
    </row>
    <row r="70" spans="1:9" s="48" customFormat="1" ht="73.8">
      <c r="A70" s="62">
        <f t="shared" ca="1" si="1"/>
        <v>45</v>
      </c>
      <c r="B70" s="52" t="s">
        <v>287</v>
      </c>
      <c r="C70" s="52" t="s">
        <v>288</v>
      </c>
      <c r="D70" s="60" t="s">
        <v>289</v>
      </c>
      <c r="E70" s="60" t="s">
        <v>123</v>
      </c>
      <c r="F70" s="52" t="s">
        <v>41</v>
      </c>
      <c r="G70" s="52" t="s">
        <v>41</v>
      </c>
      <c r="H70" s="52" t="s">
        <v>41</v>
      </c>
      <c r="I70" s="62"/>
    </row>
    <row r="71" spans="1:9" s="48" customFormat="1" ht="61.5">
      <c r="A71" s="62">
        <f t="shared" ca="1" si="1"/>
        <v>46</v>
      </c>
      <c r="B71" s="52" t="s">
        <v>290</v>
      </c>
      <c r="C71" s="52" t="s">
        <v>291</v>
      </c>
      <c r="D71" s="60" t="s">
        <v>292</v>
      </c>
      <c r="E71" s="60" t="s">
        <v>123</v>
      </c>
      <c r="F71" s="52" t="s">
        <v>41</v>
      </c>
      <c r="G71" s="52" t="s">
        <v>41</v>
      </c>
      <c r="H71" s="52" t="s">
        <v>41</v>
      </c>
      <c r="I71" s="62"/>
    </row>
    <row r="72" spans="1:9" s="48" customFormat="1" ht="13.8">
      <c r="A72" s="77"/>
      <c r="B72" s="193" t="s">
        <v>293</v>
      </c>
      <c r="C72" s="194"/>
      <c r="D72" s="195"/>
      <c r="E72" s="69"/>
      <c r="F72" s="66"/>
      <c r="G72" s="66"/>
      <c r="H72" s="66"/>
      <c r="I72" s="69"/>
    </row>
    <row r="73" spans="1:9" s="48" customFormat="1" ht="110.7">
      <c r="A73" s="62">
        <f t="shared" ca="1" si="1"/>
        <v>47</v>
      </c>
      <c r="B73" s="52" t="s">
        <v>294</v>
      </c>
      <c r="C73" s="52" t="s">
        <v>295</v>
      </c>
      <c r="D73" s="54" t="s">
        <v>296</v>
      </c>
      <c r="E73" s="54" t="s">
        <v>297</v>
      </c>
      <c r="F73" s="52" t="s">
        <v>41</v>
      </c>
      <c r="G73" s="52" t="s">
        <v>41</v>
      </c>
      <c r="H73" s="52" t="s">
        <v>41</v>
      </c>
      <c r="I73" s="62"/>
    </row>
    <row r="74" spans="1:9" s="48" customFormat="1" ht="135.30000000000001">
      <c r="A74" s="62">
        <f t="shared" ca="1" si="1"/>
        <v>48</v>
      </c>
      <c r="B74" s="52" t="s">
        <v>298</v>
      </c>
      <c r="C74" s="52" t="s">
        <v>295</v>
      </c>
      <c r="D74" s="54" t="s">
        <v>299</v>
      </c>
      <c r="E74" s="54" t="s">
        <v>300</v>
      </c>
      <c r="F74" s="52" t="s">
        <v>41</v>
      </c>
      <c r="G74" s="52" t="s">
        <v>41</v>
      </c>
      <c r="H74" s="52" t="s">
        <v>41</v>
      </c>
      <c r="I74" s="62"/>
    </row>
    <row r="75" spans="1:9" s="48" customFormat="1" ht="73.8">
      <c r="A75" s="62">
        <f t="shared" ca="1" si="1"/>
        <v>49</v>
      </c>
      <c r="B75" s="52" t="s">
        <v>301</v>
      </c>
      <c r="C75" s="52" t="s">
        <v>295</v>
      </c>
      <c r="D75" s="54" t="s">
        <v>302</v>
      </c>
      <c r="E75" s="54" t="s">
        <v>303</v>
      </c>
      <c r="F75" s="52" t="s">
        <v>41</v>
      </c>
      <c r="G75" s="52" t="s">
        <v>41</v>
      </c>
      <c r="H75" s="52" t="s">
        <v>41</v>
      </c>
      <c r="I75" s="62"/>
    </row>
    <row r="76" spans="1:9" s="48" customFormat="1" ht="14.25" customHeight="1">
      <c r="A76" s="77"/>
      <c r="B76" s="193" t="s">
        <v>304</v>
      </c>
      <c r="C76" s="194"/>
      <c r="D76" s="195"/>
      <c r="E76" s="69"/>
      <c r="F76" s="66"/>
      <c r="G76" s="66"/>
      <c r="H76" s="66"/>
      <c r="I76" s="69"/>
    </row>
    <row r="77" spans="1:9" s="48" customFormat="1" ht="184.5">
      <c r="A77" s="62">
        <f t="shared" ca="1" si="1"/>
        <v>50</v>
      </c>
      <c r="B77" s="52" t="s">
        <v>305</v>
      </c>
      <c r="C77" s="52" t="s">
        <v>306</v>
      </c>
      <c r="D77" s="54" t="s">
        <v>307</v>
      </c>
      <c r="E77" s="60" t="s">
        <v>308</v>
      </c>
      <c r="F77" s="52" t="s">
        <v>41</v>
      </c>
      <c r="G77" s="52" t="s">
        <v>41</v>
      </c>
      <c r="H77" s="52" t="s">
        <v>41</v>
      </c>
      <c r="I77" s="62"/>
    </row>
    <row r="78" spans="1:9" s="48" customFormat="1" ht="73.8">
      <c r="A78" s="62">
        <f t="shared" ca="1" si="1"/>
        <v>51</v>
      </c>
      <c r="B78" s="52" t="s">
        <v>309</v>
      </c>
      <c r="C78" s="52" t="s">
        <v>306</v>
      </c>
      <c r="D78" s="60" t="s">
        <v>310</v>
      </c>
      <c r="E78" s="60" t="s">
        <v>311</v>
      </c>
      <c r="F78" s="52" t="s">
        <v>41</v>
      </c>
      <c r="G78" s="52" t="s">
        <v>41</v>
      </c>
      <c r="H78" s="52" t="s">
        <v>41</v>
      </c>
      <c r="I78" s="62"/>
    </row>
    <row r="79" spans="1:9" s="48" customFormat="1" ht="14.25" customHeight="1">
      <c r="A79" s="77"/>
      <c r="B79" s="193" t="s">
        <v>312</v>
      </c>
      <c r="C79" s="194"/>
      <c r="D79" s="195"/>
      <c r="E79" s="69"/>
      <c r="F79" s="66"/>
      <c r="G79" s="66"/>
      <c r="H79" s="66"/>
      <c r="I79" s="69"/>
    </row>
    <row r="80" spans="1:9" s="48" customFormat="1" ht="73.8">
      <c r="A80" s="62">
        <f t="shared" ca="1" si="1"/>
        <v>52</v>
      </c>
      <c r="B80" s="52" t="s">
        <v>313</v>
      </c>
      <c r="C80" s="52" t="s">
        <v>314</v>
      </c>
      <c r="D80" s="53" t="s">
        <v>315</v>
      </c>
      <c r="E80" s="54" t="s">
        <v>119</v>
      </c>
      <c r="F80" s="52" t="s">
        <v>41</v>
      </c>
      <c r="G80" s="52" t="s">
        <v>41</v>
      </c>
      <c r="H80" s="52" t="s">
        <v>41</v>
      </c>
      <c r="I80" s="62"/>
    </row>
    <row r="81" spans="1:9" s="48" customFormat="1" ht="98.4">
      <c r="A81" s="62">
        <f t="shared" ca="1" si="1"/>
        <v>53</v>
      </c>
      <c r="B81" s="52" t="s">
        <v>316</v>
      </c>
      <c r="C81" s="52" t="s">
        <v>317</v>
      </c>
      <c r="D81" s="60" t="s">
        <v>318</v>
      </c>
      <c r="E81" s="54" t="s">
        <v>319</v>
      </c>
      <c r="F81" s="52" t="s">
        <v>41</v>
      </c>
      <c r="G81" s="52" t="s">
        <v>41</v>
      </c>
      <c r="H81" s="52" t="s">
        <v>41</v>
      </c>
      <c r="I81" s="62"/>
    </row>
    <row r="82" spans="1:9" s="48" customFormat="1" ht="61.5">
      <c r="A82" s="62">
        <f t="shared" ca="1" si="1"/>
        <v>54</v>
      </c>
      <c r="B82" s="52" t="s">
        <v>320</v>
      </c>
      <c r="C82" s="52" t="s">
        <v>321</v>
      </c>
      <c r="D82" s="60" t="s">
        <v>322</v>
      </c>
      <c r="E82" s="54" t="s">
        <v>323</v>
      </c>
      <c r="F82" s="52" t="s">
        <v>43</v>
      </c>
      <c r="G82" s="52" t="s">
        <v>41</v>
      </c>
      <c r="H82" s="52" t="s">
        <v>41</v>
      </c>
      <c r="I82" s="62"/>
    </row>
    <row r="83" spans="1:9" s="48" customFormat="1" ht="73.8">
      <c r="A83" s="62">
        <f t="shared" ca="1" si="1"/>
        <v>55</v>
      </c>
      <c r="B83" s="52" t="s">
        <v>324</v>
      </c>
      <c r="C83" s="52" t="s">
        <v>325</v>
      </c>
      <c r="D83" s="60" t="s">
        <v>326</v>
      </c>
      <c r="E83" s="54" t="s">
        <v>327</v>
      </c>
      <c r="F83" s="52" t="s">
        <v>41</v>
      </c>
      <c r="G83" s="52" t="s">
        <v>41</v>
      </c>
      <c r="H83" s="52" t="s">
        <v>41</v>
      </c>
      <c r="I83" s="62"/>
    </row>
    <row r="84" spans="1:9" s="48" customFormat="1" ht="73.8">
      <c r="A84" s="62">
        <f t="shared" ca="1" si="1"/>
        <v>56</v>
      </c>
      <c r="B84" s="52" t="s">
        <v>328</v>
      </c>
      <c r="C84" s="52" t="s">
        <v>329</v>
      </c>
      <c r="D84" s="60" t="s">
        <v>330</v>
      </c>
      <c r="E84" s="54" t="s">
        <v>327</v>
      </c>
      <c r="F84" s="52" t="s">
        <v>43</v>
      </c>
      <c r="G84" s="52" t="s">
        <v>41</v>
      </c>
      <c r="H84" s="52" t="s">
        <v>41</v>
      </c>
      <c r="I84" s="62"/>
    </row>
  </sheetData>
  <mergeCells count="21">
    <mergeCell ref="F16:H16"/>
    <mergeCell ref="B18:D18"/>
    <mergeCell ref="B29:D29"/>
    <mergeCell ref="E2:E3"/>
    <mergeCell ref="C3:D3"/>
    <mergeCell ref="B4:D4"/>
    <mergeCell ref="B5:D5"/>
    <mergeCell ref="B72:D72"/>
    <mergeCell ref="B76:D76"/>
    <mergeCell ref="B79:D79"/>
    <mergeCell ref="A1:D1"/>
    <mergeCell ref="A2:D2"/>
    <mergeCell ref="B35:D35"/>
    <mergeCell ref="B37:D37"/>
    <mergeCell ref="B47:D47"/>
    <mergeCell ref="B52:D52"/>
    <mergeCell ref="B56:D56"/>
    <mergeCell ref="B68:D68"/>
    <mergeCell ref="B6:D6"/>
    <mergeCell ref="B7:D7"/>
    <mergeCell ref="B8:D8"/>
  </mergeCells>
  <dataValidations count="4">
    <dataValidation showDropDown="1" showErrorMessage="1" sqref="F16:H17"/>
    <dataValidation allowBlank="1" showInputMessage="1" showErrorMessage="1" sqref="F18:H18"/>
    <dataValidation type="list" allowBlank="1" showErrorMessage="1" sqref="F85:H142">
      <formula1>#REF!</formula1>
      <formula2>0</formula2>
    </dataValidation>
    <dataValidation type="list" allowBlank="1" sqref="F19:H84">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3" zoomScaleNormal="100" workbookViewId="0">
      <selection activeCell="B17" sqref="B17"/>
    </sheetView>
  </sheetViews>
  <sheetFormatPr defaultColWidth="9.15625" defaultRowHeight="12.3"/>
  <cols>
    <col min="1" max="1" width="12.41796875" style="78" customWidth="1"/>
    <col min="2"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4"/>
      <c r="D3" s="204"/>
      <c r="E3" s="202"/>
      <c r="F3" s="23"/>
      <c r="G3" s="23"/>
      <c r="H3" s="23"/>
      <c r="I3" s="23"/>
      <c r="J3" s="23"/>
    </row>
    <row r="4" spans="1:24" s="38" customFormat="1">
      <c r="A4" s="139" t="s">
        <v>67</v>
      </c>
      <c r="B4" s="199" t="s">
        <v>331</v>
      </c>
      <c r="C4" s="199"/>
      <c r="D4" s="199"/>
      <c r="E4" s="39"/>
      <c r="F4" s="39"/>
      <c r="G4" s="39"/>
      <c r="H4" s="40"/>
      <c r="I4" s="40"/>
      <c r="X4" s="38" t="s">
        <v>94</v>
      </c>
    </row>
    <row r="5" spans="1:24" s="38" customFormat="1" ht="144.75" customHeight="1">
      <c r="A5" s="139" t="s">
        <v>62</v>
      </c>
      <c r="B5" s="198" t="s">
        <v>95</v>
      </c>
      <c r="C5" s="199"/>
      <c r="D5" s="199"/>
      <c r="E5" s="39"/>
      <c r="F5" s="39"/>
      <c r="G5" s="39"/>
      <c r="H5" s="40"/>
      <c r="I5" s="40"/>
      <c r="X5" s="38" t="s">
        <v>96</v>
      </c>
    </row>
    <row r="6" spans="1:24" s="38" customFormat="1">
      <c r="A6" s="139" t="s">
        <v>97</v>
      </c>
      <c r="B6" s="198" t="s">
        <v>98</v>
      </c>
      <c r="C6" s="199"/>
      <c r="D6" s="199"/>
      <c r="E6" s="39"/>
      <c r="F6" s="39"/>
      <c r="G6" s="39"/>
      <c r="H6" s="40"/>
      <c r="I6" s="40"/>
    </row>
    <row r="7" spans="1:24" s="38" customFormat="1">
      <c r="A7" s="139" t="s">
        <v>99</v>
      </c>
      <c r="B7" s="199" t="s">
        <v>100</v>
      </c>
      <c r="C7" s="199"/>
      <c r="D7" s="199"/>
      <c r="E7" s="39"/>
      <c r="F7" s="39"/>
      <c r="G7" s="39"/>
      <c r="H7" s="41"/>
      <c r="I7" s="40"/>
      <c r="X7" s="42"/>
    </row>
    <row r="8" spans="1:24" s="43" customFormat="1">
      <c r="A8" s="139" t="s">
        <v>101</v>
      </c>
      <c r="B8" s="200">
        <v>40850</v>
      </c>
      <c r="C8" s="200"/>
      <c r="D8" s="200"/>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6.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102</v>
      </c>
      <c r="G16" s="206"/>
      <c r="H16" s="207"/>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193" t="s">
        <v>115</v>
      </c>
      <c r="C18" s="194"/>
      <c r="D18" s="195"/>
      <c r="E18" s="67"/>
      <c r="F18" s="68"/>
      <c r="G18" s="68"/>
      <c r="H18" s="68"/>
      <c r="I18" s="67"/>
    </row>
    <row r="19" spans="1:9" s="45" customFormat="1" ht="61.5">
      <c r="A19" s="52">
        <v>1</v>
      </c>
      <c r="B19" s="52" t="s">
        <v>116</v>
      </c>
      <c r="C19" s="52" t="s">
        <v>117</v>
      </c>
      <c r="D19" s="53" t="s">
        <v>118</v>
      </c>
      <c r="E19" s="54" t="s">
        <v>119</v>
      </c>
      <c r="F19" s="52" t="s">
        <v>41</v>
      </c>
      <c r="G19" s="52" t="s">
        <v>41</v>
      </c>
      <c r="H19" s="52" t="s">
        <v>41</v>
      </c>
      <c r="I19" s="55"/>
    </row>
    <row r="20" spans="1:9" s="45" customFormat="1" ht="36.9">
      <c r="A20" s="58">
        <v>2</v>
      </c>
      <c r="B20" s="52" t="s">
        <v>120</v>
      </c>
      <c r="C20" s="52" t="s">
        <v>121</v>
      </c>
      <c r="D20" s="59" t="s">
        <v>122</v>
      </c>
      <c r="E20" s="54" t="s">
        <v>123</v>
      </c>
      <c r="F20" s="52" t="s">
        <v>41</v>
      </c>
      <c r="G20" s="52" t="s">
        <v>105</v>
      </c>
      <c r="H20" s="52" t="s">
        <v>41</v>
      </c>
      <c r="I20" s="55"/>
    </row>
    <row r="21" spans="1:9" s="45" customFormat="1" ht="36.9">
      <c r="A21" s="58">
        <v>3</v>
      </c>
      <c r="B21" s="52" t="s">
        <v>124</v>
      </c>
      <c r="C21" s="52" t="s">
        <v>125</v>
      </c>
      <c r="D21" s="60" t="s">
        <v>126</v>
      </c>
      <c r="E21" s="54" t="s">
        <v>123</v>
      </c>
      <c r="F21" s="52" t="s">
        <v>41</v>
      </c>
      <c r="G21" s="52" t="s">
        <v>41</v>
      </c>
      <c r="H21" s="52" t="s">
        <v>41</v>
      </c>
      <c r="I21" s="55"/>
    </row>
    <row r="22" spans="1:9" s="48" customFormat="1" ht="86.1">
      <c r="A22" s="58">
        <v>4</v>
      </c>
      <c r="B22" s="52" t="s">
        <v>127</v>
      </c>
      <c r="C22" s="52" t="s">
        <v>128</v>
      </c>
      <c r="D22" s="54" t="s">
        <v>129</v>
      </c>
      <c r="E22" s="54" t="s">
        <v>130</v>
      </c>
      <c r="F22" s="52" t="s">
        <v>41</v>
      </c>
      <c r="G22" s="52" t="s">
        <v>41</v>
      </c>
      <c r="H22" s="52" t="s">
        <v>41</v>
      </c>
      <c r="I22" s="61"/>
    </row>
    <row r="23" spans="1:9" s="48" customFormat="1" ht="98.4">
      <c r="A23" s="58">
        <v>5</v>
      </c>
      <c r="B23" s="52" t="s">
        <v>131</v>
      </c>
      <c r="C23" s="52" t="s">
        <v>132</v>
      </c>
      <c r="D23" s="54" t="s">
        <v>133</v>
      </c>
      <c r="E23" s="54" t="s">
        <v>134</v>
      </c>
      <c r="F23" s="52" t="s">
        <v>41</v>
      </c>
      <c r="G23" s="52" t="s">
        <v>41</v>
      </c>
      <c r="H23" s="52" t="s">
        <v>41</v>
      </c>
      <c r="I23" s="61"/>
    </row>
    <row r="24" spans="1:9" s="48" customFormat="1" ht="73.8">
      <c r="A24" s="58">
        <v>6</v>
      </c>
      <c r="B24" s="52" t="s">
        <v>135</v>
      </c>
      <c r="C24" s="52" t="s">
        <v>136</v>
      </c>
      <c r="D24" s="60" t="s">
        <v>137</v>
      </c>
      <c r="E24" s="54" t="s">
        <v>138</v>
      </c>
      <c r="F24" s="52" t="s">
        <v>41</v>
      </c>
      <c r="G24" s="52" t="s">
        <v>41</v>
      </c>
      <c r="H24" s="52" t="s">
        <v>41</v>
      </c>
      <c r="I24" s="61"/>
    </row>
    <row r="25" spans="1:9" s="48" customFormat="1" ht="123">
      <c r="A25" s="58">
        <v>7</v>
      </c>
      <c r="B25" s="52" t="s">
        <v>139</v>
      </c>
      <c r="C25" s="52" t="s">
        <v>140</v>
      </c>
      <c r="D25" s="54" t="s">
        <v>141</v>
      </c>
      <c r="E25" s="54" t="s">
        <v>142</v>
      </c>
      <c r="F25" s="52" t="s">
        <v>41</v>
      </c>
      <c r="G25" s="52" t="s">
        <v>41</v>
      </c>
      <c r="H25" s="52" t="s">
        <v>41</v>
      </c>
      <c r="I25" s="61"/>
    </row>
    <row r="26" spans="1:9" s="48" customFormat="1" ht="123">
      <c r="A26" s="58">
        <v>8</v>
      </c>
      <c r="B26" s="52" t="s">
        <v>143</v>
      </c>
      <c r="C26" s="52" t="s">
        <v>144</v>
      </c>
      <c r="D26" s="54" t="s">
        <v>145</v>
      </c>
      <c r="E26" s="54" t="s">
        <v>146</v>
      </c>
      <c r="F26" s="52" t="s">
        <v>41</v>
      </c>
      <c r="G26" s="52" t="s">
        <v>41</v>
      </c>
      <c r="H26" s="52" t="s">
        <v>41</v>
      </c>
      <c r="I26" s="61"/>
    </row>
    <row r="27" spans="1:9" s="48" customFormat="1" ht="73.8">
      <c r="A27" s="58">
        <v>9</v>
      </c>
      <c r="B27" s="52" t="s">
        <v>148</v>
      </c>
      <c r="C27" s="52" t="s">
        <v>149</v>
      </c>
      <c r="D27" s="54" t="s">
        <v>150</v>
      </c>
      <c r="E27" s="54" t="s">
        <v>123</v>
      </c>
      <c r="F27" s="52" t="s">
        <v>41</v>
      </c>
      <c r="G27" s="52" t="s">
        <v>41</v>
      </c>
      <c r="H27" s="52" t="s">
        <v>41</v>
      </c>
      <c r="I27" s="61"/>
    </row>
    <row r="28" spans="1:9" s="48" customFormat="1" ht="86.1">
      <c r="A28" s="58">
        <v>10</v>
      </c>
      <c r="B28" s="52" t="s">
        <v>151</v>
      </c>
      <c r="C28" s="52" t="s">
        <v>152</v>
      </c>
      <c r="D28" s="54" t="s">
        <v>153</v>
      </c>
      <c r="E28" s="54" t="s">
        <v>154</v>
      </c>
      <c r="F28" s="52" t="s">
        <v>41</v>
      </c>
      <c r="G28" s="52" t="s">
        <v>41</v>
      </c>
      <c r="H28" s="52" t="s">
        <v>41</v>
      </c>
      <c r="I28" s="61"/>
    </row>
    <row r="29" spans="1:9" s="48" customFormat="1" ht="13.8">
      <c r="A29" s="77"/>
      <c r="B29" s="193" t="s">
        <v>155</v>
      </c>
      <c r="C29" s="194"/>
      <c r="D29" s="195"/>
      <c r="E29" s="69"/>
      <c r="F29" s="66"/>
      <c r="G29" s="66"/>
      <c r="H29" s="66"/>
      <c r="I29" s="69"/>
    </row>
    <row r="30" spans="1:9" s="48" customFormat="1" ht="147.6">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61.5">
      <c r="A32" s="62">
        <f t="shared" ca="1" si="0"/>
        <v>13</v>
      </c>
      <c r="B32" s="52" t="s">
        <v>163</v>
      </c>
      <c r="C32" s="52" t="s">
        <v>164</v>
      </c>
      <c r="D32" s="53" t="s">
        <v>165</v>
      </c>
      <c r="E32" s="54" t="s">
        <v>123</v>
      </c>
      <c r="F32" s="52" t="s">
        <v>41</v>
      </c>
      <c r="G32" s="52" t="s">
        <v>41</v>
      </c>
      <c r="H32" s="52" t="s">
        <v>41</v>
      </c>
      <c r="I32" s="62"/>
    </row>
    <row r="33" spans="1:9" s="48" customFormat="1" ht="135.30000000000001">
      <c r="A33" s="62">
        <f t="shared" ca="1" si="0"/>
        <v>14</v>
      </c>
      <c r="B33" s="52" t="s">
        <v>166</v>
      </c>
      <c r="C33" s="52" t="s">
        <v>167</v>
      </c>
      <c r="D33" s="60" t="s">
        <v>168</v>
      </c>
      <c r="E33" s="54" t="s">
        <v>169</v>
      </c>
      <c r="F33" s="52" t="s">
        <v>41</v>
      </c>
      <c r="G33" s="52" t="s">
        <v>41</v>
      </c>
      <c r="H33" s="52" t="s">
        <v>41</v>
      </c>
      <c r="I33" s="62"/>
    </row>
    <row r="34" spans="1:9" s="48" customFormat="1" ht="159.9">
      <c r="A34" s="62">
        <f t="shared" ca="1" si="0"/>
        <v>15</v>
      </c>
      <c r="B34" s="52" t="s">
        <v>170</v>
      </c>
      <c r="C34" s="52" t="s">
        <v>171</v>
      </c>
      <c r="D34" s="54" t="s">
        <v>172</v>
      </c>
      <c r="E34" s="54" t="s">
        <v>173</v>
      </c>
      <c r="F34" s="52" t="s">
        <v>41</v>
      </c>
      <c r="G34" s="52" t="s">
        <v>41</v>
      </c>
      <c r="H34" s="52" t="s">
        <v>41</v>
      </c>
      <c r="I34" s="62"/>
    </row>
    <row r="35" spans="1:9" s="48" customFormat="1" ht="13.8">
      <c r="A35" s="77"/>
      <c r="B35" s="193" t="s">
        <v>174</v>
      </c>
      <c r="C35" s="194"/>
      <c r="D35" s="195"/>
      <c r="E35" s="69"/>
      <c r="F35" s="66"/>
      <c r="G35" s="66"/>
      <c r="H35" s="66"/>
      <c r="I35" s="69"/>
    </row>
    <row r="36" spans="1:9" s="48" customFormat="1" ht="86.1">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3.8">
      <c r="A37" s="77"/>
      <c r="B37" s="193" t="s">
        <v>178</v>
      </c>
      <c r="C37" s="194"/>
      <c r="D37" s="195"/>
      <c r="E37" s="69"/>
      <c r="F37" s="66"/>
      <c r="G37" s="66"/>
      <c r="H37" s="66"/>
      <c r="I37" s="69"/>
    </row>
    <row r="38" spans="1:9" s="49" customFormat="1" ht="61.5">
      <c r="A38" s="63">
        <f t="shared" ca="1" si="1"/>
        <v>17</v>
      </c>
      <c r="B38" s="52" t="s">
        <v>179</v>
      </c>
      <c r="C38" s="52" t="s">
        <v>180</v>
      </c>
      <c r="D38" s="53" t="s">
        <v>181</v>
      </c>
      <c r="E38" s="54" t="s">
        <v>119</v>
      </c>
      <c r="F38" s="52" t="s">
        <v>41</v>
      </c>
      <c r="G38" s="52" t="s">
        <v>41</v>
      </c>
      <c r="H38" s="52" t="s">
        <v>41</v>
      </c>
      <c r="I38" s="63"/>
    </row>
    <row r="39" spans="1:9" s="48" customFormat="1" ht="86.1">
      <c r="A39" s="62">
        <f t="shared" ca="1" si="1"/>
        <v>18</v>
      </c>
      <c r="B39" s="52" t="s">
        <v>182</v>
      </c>
      <c r="C39" s="52" t="s">
        <v>183</v>
      </c>
      <c r="D39" s="54" t="s">
        <v>184</v>
      </c>
      <c r="E39" s="54" t="s">
        <v>185</v>
      </c>
      <c r="F39" s="52" t="s">
        <v>41</v>
      </c>
      <c r="G39" s="52" t="s">
        <v>41</v>
      </c>
      <c r="H39" s="52" t="s">
        <v>41</v>
      </c>
      <c r="I39" s="62"/>
    </row>
    <row r="40" spans="1:9" s="48" customFormat="1" ht="73.8">
      <c r="A40" s="62">
        <f t="shared" ca="1" si="1"/>
        <v>19</v>
      </c>
      <c r="B40" s="52" t="s">
        <v>186</v>
      </c>
      <c r="C40" s="52" t="s">
        <v>187</v>
      </c>
      <c r="D40" s="54" t="s">
        <v>188</v>
      </c>
      <c r="E40" s="54" t="s">
        <v>189</v>
      </c>
      <c r="F40" s="52" t="s">
        <v>41</v>
      </c>
      <c r="G40" s="52" t="s">
        <v>41</v>
      </c>
      <c r="H40" s="52" t="s">
        <v>41</v>
      </c>
      <c r="I40" s="62"/>
    </row>
    <row r="41" spans="1:9" s="48" customFormat="1" ht="73.8">
      <c r="A41" s="62">
        <f t="shared" ca="1" si="1"/>
        <v>20</v>
      </c>
      <c r="B41" s="52" t="s">
        <v>190</v>
      </c>
      <c r="C41" s="52" t="s">
        <v>191</v>
      </c>
      <c r="D41" s="54" t="s">
        <v>192</v>
      </c>
      <c r="E41" s="60" t="s">
        <v>193</v>
      </c>
      <c r="F41" s="52" t="s">
        <v>41</v>
      </c>
      <c r="G41" s="52" t="s">
        <v>41</v>
      </c>
      <c r="H41" s="52" t="s">
        <v>41</v>
      </c>
      <c r="I41" s="62"/>
    </row>
    <row r="42" spans="1:9" s="48" customFormat="1" ht="159.9">
      <c r="A42" s="62">
        <f t="shared" ca="1" si="1"/>
        <v>21</v>
      </c>
      <c r="B42" s="52" t="s">
        <v>194</v>
      </c>
      <c r="C42" s="52" t="s">
        <v>195</v>
      </c>
      <c r="D42" s="54" t="s">
        <v>196</v>
      </c>
      <c r="E42" s="54" t="s">
        <v>197</v>
      </c>
      <c r="F42" s="52" t="s">
        <v>43</v>
      </c>
      <c r="G42" s="52" t="s">
        <v>41</v>
      </c>
      <c r="H42" s="52" t="s">
        <v>41</v>
      </c>
      <c r="I42" s="62"/>
    </row>
    <row r="43" spans="1:9" s="48" customFormat="1" ht="172.2">
      <c r="A43" s="62">
        <f t="shared" ca="1" si="1"/>
        <v>22</v>
      </c>
      <c r="B43" s="52" t="s">
        <v>198</v>
      </c>
      <c r="C43" s="52" t="s">
        <v>199</v>
      </c>
      <c r="D43" s="54" t="s">
        <v>200</v>
      </c>
      <c r="E43" s="54" t="s">
        <v>201</v>
      </c>
      <c r="F43" s="52" t="s">
        <v>43</v>
      </c>
      <c r="G43" s="52" t="s">
        <v>41</v>
      </c>
      <c r="H43" s="52" t="s">
        <v>41</v>
      </c>
      <c r="I43" s="62"/>
    </row>
    <row r="44" spans="1:9" s="48" customFormat="1" ht="172.2">
      <c r="A44" s="62">
        <f t="shared" ca="1" si="1"/>
        <v>23</v>
      </c>
      <c r="B44" s="52" t="s">
        <v>202</v>
      </c>
      <c r="C44" s="52" t="s">
        <v>203</v>
      </c>
      <c r="D44" s="54" t="s">
        <v>204</v>
      </c>
      <c r="E44" s="54" t="s">
        <v>205</v>
      </c>
      <c r="F44" s="52" t="s">
        <v>41</v>
      </c>
      <c r="G44" s="52" t="s">
        <v>41</v>
      </c>
      <c r="H44" s="52" t="s">
        <v>41</v>
      </c>
      <c r="I44" s="62"/>
    </row>
    <row r="45" spans="1:9" s="48" customFormat="1" ht="98.4">
      <c r="A45" s="62">
        <f ca="1">IF(OFFSET(A45,-1,0) ="",OFFSET(A45,-2,0)+1,OFFSET(A45,-1,0)+1 )</f>
        <v>24</v>
      </c>
      <c r="B45" s="52" t="s">
        <v>206</v>
      </c>
      <c r="C45" s="52" t="s">
        <v>207</v>
      </c>
      <c r="D45" s="54" t="s">
        <v>208</v>
      </c>
      <c r="E45" s="54" t="s">
        <v>209</v>
      </c>
      <c r="F45" s="52" t="s">
        <v>43</v>
      </c>
      <c r="G45" s="52" t="s">
        <v>41</v>
      </c>
      <c r="H45" s="52" t="s">
        <v>41</v>
      </c>
      <c r="I45" s="62"/>
    </row>
    <row r="46" spans="1:9" s="48" customFormat="1" ht="61.5">
      <c r="A46" s="62">
        <f t="shared" ca="1" si="1"/>
        <v>25</v>
      </c>
      <c r="B46" s="52" t="s">
        <v>210</v>
      </c>
      <c r="C46" s="52" t="s">
        <v>211</v>
      </c>
      <c r="D46" s="60" t="s">
        <v>212</v>
      </c>
      <c r="E46" s="54" t="s">
        <v>213</v>
      </c>
      <c r="F46" s="52" t="s">
        <v>41</v>
      </c>
      <c r="G46" s="52" t="s">
        <v>41</v>
      </c>
      <c r="H46" s="52" t="s">
        <v>41</v>
      </c>
      <c r="I46" s="62"/>
    </row>
    <row r="47" spans="1:9" s="48" customFormat="1" ht="13.8">
      <c r="A47" s="77"/>
      <c r="B47" s="193" t="s">
        <v>214</v>
      </c>
      <c r="C47" s="194"/>
      <c r="D47" s="195"/>
      <c r="E47" s="69"/>
      <c r="F47" s="66"/>
      <c r="G47" s="66"/>
      <c r="H47" s="66"/>
      <c r="I47" s="69"/>
    </row>
    <row r="48" spans="1:9" s="48" customFormat="1" ht="73.8">
      <c r="A48" s="62">
        <f t="shared" ca="1" si="1"/>
        <v>26</v>
      </c>
      <c r="B48" s="52" t="s">
        <v>215</v>
      </c>
      <c r="C48" s="52" t="s">
        <v>216</v>
      </c>
      <c r="D48" s="53" t="s">
        <v>217</v>
      </c>
      <c r="E48" s="54" t="s">
        <v>119</v>
      </c>
      <c r="F48" s="52" t="s">
        <v>41</v>
      </c>
      <c r="G48" s="52" t="s">
        <v>41</v>
      </c>
      <c r="H48" s="52" t="s">
        <v>41</v>
      </c>
      <c r="I48" s="62"/>
    </row>
    <row r="49" spans="1:9" s="48" customFormat="1" ht="135.30000000000001">
      <c r="A49" s="62">
        <f t="shared" ca="1" si="1"/>
        <v>27</v>
      </c>
      <c r="B49" s="52" t="s">
        <v>218</v>
      </c>
      <c r="C49" s="52" t="s">
        <v>219</v>
      </c>
      <c r="D49" s="54" t="s">
        <v>220</v>
      </c>
      <c r="E49" s="54" t="s">
        <v>221</v>
      </c>
      <c r="F49" s="52" t="s">
        <v>41</v>
      </c>
      <c r="G49" s="52" t="s">
        <v>41</v>
      </c>
      <c r="H49" s="52" t="s">
        <v>41</v>
      </c>
      <c r="I49" s="62"/>
    </row>
    <row r="50" spans="1:9" s="48" customFormat="1" ht="147.6">
      <c r="A50" s="62">
        <f t="shared" ca="1" si="1"/>
        <v>28</v>
      </c>
      <c r="B50" s="52" t="s">
        <v>222</v>
      </c>
      <c r="C50" s="52" t="s">
        <v>223</v>
      </c>
      <c r="D50" s="54" t="s">
        <v>200</v>
      </c>
      <c r="E50" s="54" t="s">
        <v>224</v>
      </c>
      <c r="F50" s="52" t="s">
        <v>41</v>
      </c>
      <c r="G50" s="52" t="s">
        <v>41</v>
      </c>
      <c r="H50" s="52" t="s">
        <v>41</v>
      </c>
      <c r="I50" s="62"/>
    </row>
    <row r="51" spans="1:9" s="48" customFormat="1" ht="86.1">
      <c r="A51" s="62">
        <f t="shared" ca="1" si="1"/>
        <v>29</v>
      </c>
      <c r="B51" s="52" t="s">
        <v>225</v>
      </c>
      <c r="C51" s="52" t="s">
        <v>226</v>
      </c>
      <c r="D51" s="54" t="s">
        <v>227</v>
      </c>
      <c r="E51" s="54" t="s">
        <v>228</v>
      </c>
      <c r="F51" s="52" t="s">
        <v>41</v>
      </c>
      <c r="G51" s="52" t="s">
        <v>41</v>
      </c>
      <c r="H51" s="52" t="s">
        <v>41</v>
      </c>
      <c r="I51" s="62"/>
    </row>
    <row r="52" spans="1:9" s="48" customFormat="1" ht="13.8">
      <c r="A52" s="77"/>
      <c r="B52" s="193" t="s">
        <v>229</v>
      </c>
      <c r="C52" s="194"/>
      <c r="D52" s="195"/>
      <c r="E52" s="69"/>
      <c r="F52" s="66"/>
      <c r="G52" s="66"/>
      <c r="H52" s="66"/>
      <c r="I52" s="69"/>
    </row>
    <row r="53" spans="1:9" s="48" customFormat="1" ht="49.2">
      <c r="A53" s="62">
        <f t="shared" ca="1" si="1"/>
        <v>30</v>
      </c>
      <c r="B53" s="52" t="s">
        <v>230</v>
      </c>
      <c r="C53" s="52" t="s">
        <v>231</v>
      </c>
      <c r="D53" s="53" t="s">
        <v>232</v>
      </c>
      <c r="E53" s="54" t="s">
        <v>119</v>
      </c>
      <c r="F53" s="52" t="s">
        <v>41</v>
      </c>
      <c r="G53" s="52" t="s">
        <v>41</v>
      </c>
      <c r="H53" s="52" t="s">
        <v>41</v>
      </c>
      <c r="I53" s="62"/>
    </row>
    <row r="54" spans="1:9" s="48" customFormat="1" ht="98.4">
      <c r="A54" s="62">
        <f t="shared" ca="1" si="1"/>
        <v>31</v>
      </c>
      <c r="B54" s="52" t="s">
        <v>233</v>
      </c>
      <c r="C54" s="52" t="s">
        <v>234</v>
      </c>
      <c r="D54" s="54" t="s">
        <v>235</v>
      </c>
      <c r="E54" s="60" t="s">
        <v>236</v>
      </c>
      <c r="F54" s="52" t="s">
        <v>41</v>
      </c>
      <c r="G54" s="52" t="s">
        <v>41</v>
      </c>
      <c r="H54" s="52" t="s">
        <v>41</v>
      </c>
      <c r="I54" s="62"/>
    </row>
    <row r="55" spans="1:9" s="48" customFormat="1" ht="61.5">
      <c r="A55" s="62">
        <f t="shared" ca="1" si="1"/>
        <v>32</v>
      </c>
      <c r="B55" s="52" t="s">
        <v>237</v>
      </c>
      <c r="C55" s="52" t="s">
        <v>238</v>
      </c>
      <c r="D55" s="60" t="s">
        <v>239</v>
      </c>
      <c r="E55" s="54" t="s">
        <v>240</v>
      </c>
      <c r="F55" s="52" t="s">
        <v>41</v>
      </c>
      <c r="G55" s="52" t="s">
        <v>41</v>
      </c>
      <c r="H55" s="52" t="s">
        <v>41</v>
      </c>
      <c r="I55" s="62"/>
    </row>
    <row r="56" spans="1:9" s="48" customFormat="1" ht="13.8">
      <c r="A56" s="77"/>
      <c r="B56" s="193" t="s">
        <v>241</v>
      </c>
      <c r="C56" s="194"/>
      <c r="D56" s="195"/>
      <c r="E56" s="69"/>
      <c r="F56" s="66"/>
      <c r="G56" s="66"/>
      <c r="H56" s="66"/>
      <c r="I56" s="69"/>
    </row>
    <row r="57" spans="1:9" s="48" customFormat="1" ht="61.5">
      <c r="A57" s="62">
        <f t="shared" ca="1" si="1"/>
        <v>33</v>
      </c>
      <c r="B57" s="52" t="s">
        <v>242</v>
      </c>
      <c r="C57" s="52" t="s">
        <v>243</v>
      </c>
      <c r="D57" s="53" t="s">
        <v>244</v>
      </c>
      <c r="E57" s="54" t="s">
        <v>119</v>
      </c>
      <c r="F57" s="52" t="s">
        <v>41</v>
      </c>
      <c r="G57" s="52" t="s">
        <v>41</v>
      </c>
      <c r="H57" s="52" t="s">
        <v>41</v>
      </c>
      <c r="I57" s="62"/>
    </row>
    <row r="58" spans="1:9" s="48" customFormat="1" ht="98.4">
      <c r="A58" s="62">
        <f t="shared" ca="1" si="1"/>
        <v>34</v>
      </c>
      <c r="B58" s="52" t="s">
        <v>245</v>
      </c>
      <c r="C58" s="52" t="s">
        <v>246</v>
      </c>
      <c r="D58" s="54" t="s">
        <v>247</v>
      </c>
      <c r="E58" s="60" t="s">
        <v>248</v>
      </c>
      <c r="F58" s="52" t="s">
        <v>43</v>
      </c>
      <c r="G58" s="52" t="s">
        <v>43</v>
      </c>
      <c r="H58" s="52" t="s">
        <v>41</v>
      </c>
      <c r="I58" s="62"/>
    </row>
    <row r="59" spans="1:9" s="48" customFormat="1" ht="98.4">
      <c r="A59" s="62">
        <f t="shared" ca="1" si="1"/>
        <v>35</v>
      </c>
      <c r="B59" s="52" t="s">
        <v>249</v>
      </c>
      <c r="C59" s="52" t="s">
        <v>250</v>
      </c>
      <c r="D59" s="54" t="s">
        <v>251</v>
      </c>
      <c r="E59" s="60" t="s">
        <v>123</v>
      </c>
      <c r="F59" s="52" t="s">
        <v>43</v>
      </c>
      <c r="G59" s="52" t="s">
        <v>43</v>
      </c>
      <c r="H59" s="52" t="s">
        <v>41</v>
      </c>
      <c r="I59" s="62"/>
    </row>
    <row r="60" spans="1:9" s="48" customFormat="1" ht="86.1">
      <c r="A60" s="62">
        <f t="shared" ca="1" si="1"/>
        <v>36</v>
      </c>
      <c r="B60" s="52" t="s">
        <v>252</v>
      </c>
      <c r="C60" s="52" t="s">
        <v>253</v>
      </c>
      <c r="D60" s="54" t="s">
        <v>254</v>
      </c>
      <c r="E60" s="60" t="s">
        <v>255</v>
      </c>
      <c r="F60" s="52" t="s">
        <v>41</v>
      </c>
      <c r="G60" s="52" t="s">
        <v>41</v>
      </c>
      <c r="H60" s="52" t="s">
        <v>41</v>
      </c>
      <c r="I60" s="62"/>
    </row>
    <row r="61" spans="1:9" s="48" customFormat="1" ht="98.4">
      <c r="A61" s="62">
        <f t="shared" ca="1" si="1"/>
        <v>37</v>
      </c>
      <c r="B61" s="52" t="s">
        <v>256</v>
      </c>
      <c r="C61" s="52" t="s">
        <v>257</v>
      </c>
      <c r="D61" s="54" t="s">
        <v>258</v>
      </c>
      <c r="E61" s="54" t="s">
        <v>259</v>
      </c>
      <c r="F61" s="52" t="s">
        <v>41</v>
      </c>
      <c r="G61" s="52" t="s">
        <v>41</v>
      </c>
      <c r="H61" s="52" t="s">
        <v>41</v>
      </c>
      <c r="I61" s="62"/>
    </row>
    <row r="62" spans="1:9" s="48" customFormat="1" ht="86.1">
      <c r="A62" s="62">
        <f t="shared" ca="1" si="1"/>
        <v>38</v>
      </c>
      <c r="B62" s="52" t="s">
        <v>260</v>
      </c>
      <c r="C62" s="52" t="s">
        <v>261</v>
      </c>
      <c r="D62" s="54" t="s">
        <v>262</v>
      </c>
      <c r="E62" s="54" t="s">
        <v>263</v>
      </c>
      <c r="F62" s="52" t="s">
        <v>41</v>
      </c>
      <c r="G62" s="52" t="s">
        <v>41</v>
      </c>
      <c r="H62" s="52" t="s">
        <v>41</v>
      </c>
      <c r="I62" s="62"/>
    </row>
    <row r="63" spans="1:9" s="48" customFormat="1" ht="86.1">
      <c r="A63" s="62">
        <f t="shared" ca="1" si="1"/>
        <v>39</v>
      </c>
      <c r="B63" s="52" t="s">
        <v>264</v>
      </c>
      <c r="C63" s="52" t="s">
        <v>265</v>
      </c>
      <c r="D63" s="60" t="s">
        <v>266</v>
      </c>
      <c r="E63" s="54" t="s">
        <v>267</v>
      </c>
      <c r="F63" s="52" t="s">
        <v>41</v>
      </c>
      <c r="G63" s="52" t="s">
        <v>41</v>
      </c>
      <c r="H63" s="52" t="s">
        <v>41</v>
      </c>
      <c r="I63" s="62"/>
    </row>
    <row r="64" spans="1:9" s="48" customFormat="1" ht="61.5">
      <c r="A64" s="62">
        <f t="shared" ca="1" si="1"/>
        <v>40</v>
      </c>
      <c r="B64" s="52" t="s">
        <v>268</v>
      </c>
      <c r="C64" s="52" t="s">
        <v>269</v>
      </c>
      <c r="D64" s="60" t="s">
        <v>270</v>
      </c>
      <c r="E64" s="54" t="s">
        <v>271</v>
      </c>
      <c r="F64" s="52" t="s">
        <v>43</v>
      </c>
      <c r="G64" s="52" t="s">
        <v>43</v>
      </c>
      <c r="H64" s="52" t="s">
        <v>41</v>
      </c>
      <c r="I64" s="62"/>
    </row>
    <row r="65" spans="1:9" s="48" customFormat="1" ht="86.1">
      <c r="A65" s="62">
        <f t="shared" ca="1" si="1"/>
        <v>41</v>
      </c>
      <c r="B65" s="52" t="s">
        <v>272</v>
      </c>
      <c r="C65" s="52" t="s">
        <v>273</v>
      </c>
      <c r="D65" s="60" t="s">
        <v>274</v>
      </c>
      <c r="E65" s="54" t="s">
        <v>275</v>
      </c>
      <c r="F65" s="52" t="s">
        <v>41</v>
      </c>
      <c r="G65" s="52" t="s">
        <v>41</v>
      </c>
      <c r="H65" s="52" t="s">
        <v>41</v>
      </c>
      <c r="I65" s="62"/>
    </row>
    <row r="66" spans="1:9" s="48" customFormat="1" ht="110.7">
      <c r="A66" s="62">
        <f t="shared" ca="1" si="1"/>
        <v>42</v>
      </c>
      <c r="B66" s="52" t="s">
        <v>276</v>
      </c>
      <c r="C66" s="52" t="s">
        <v>277</v>
      </c>
      <c r="D66" s="54" t="s">
        <v>278</v>
      </c>
      <c r="E66" s="60" t="s">
        <v>279</v>
      </c>
      <c r="F66" s="52" t="s">
        <v>41</v>
      </c>
      <c r="G66" s="52" t="s">
        <v>41</v>
      </c>
      <c r="H66" s="52" t="s">
        <v>41</v>
      </c>
      <c r="I66" s="62"/>
    </row>
    <row r="67" spans="1:9" s="48" customFormat="1" ht="110.7">
      <c r="A67" s="62">
        <f t="shared" ca="1" si="1"/>
        <v>43</v>
      </c>
      <c r="B67" s="52" t="s">
        <v>280</v>
      </c>
      <c r="C67" s="52" t="s">
        <v>281</v>
      </c>
      <c r="D67" s="54" t="s">
        <v>282</v>
      </c>
      <c r="E67" s="60" t="s">
        <v>279</v>
      </c>
      <c r="F67" s="52" t="s">
        <v>43</v>
      </c>
      <c r="G67" s="52" t="s">
        <v>41</v>
      </c>
      <c r="H67" s="52" t="s">
        <v>41</v>
      </c>
      <c r="I67" s="62"/>
    </row>
    <row r="68" spans="1:9" s="48" customFormat="1" ht="13.8">
      <c r="A68" s="77"/>
      <c r="B68" s="193" t="s">
        <v>283</v>
      </c>
      <c r="C68" s="194"/>
      <c r="D68" s="195"/>
      <c r="E68" s="69"/>
      <c r="F68" s="66"/>
      <c r="G68" s="66"/>
      <c r="H68" s="66"/>
      <c r="I68" s="69"/>
    </row>
    <row r="69" spans="1:9" s="48" customFormat="1" ht="49.2">
      <c r="A69" s="62">
        <f t="shared" ca="1" si="1"/>
        <v>44</v>
      </c>
      <c r="B69" s="52" t="s">
        <v>284</v>
      </c>
      <c r="C69" s="52" t="s">
        <v>285</v>
      </c>
      <c r="D69" s="53" t="s">
        <v>286</v>
      </c>
      <c r="E69" s="54" t="s">
        <v>119</v>
      </c>
      <c r="F69" s="52" t="s">
        <v>41</v>
      </c>
      <c r="G69" s="52" t="s">
        <v>41</v>
      </c>
      <c r="H69" s="52" t="s">
        <v>41</v>
      </c>
      <c r="I69" s="62"/>
    </row>
    <row r="70" spans="1:9" s="48" customFormat="1" ht="73.8">
      <c r="A70" s="62">
        <f t="shared" ca="1" si="1"/>
        <v>45</v>
      </c>
      <c r="B70" s="52" t="s">
        <v>287</v>
      </c>
      <c r="C70" s="52" t="s">
        <v>288</v>
      </c>
      <c r="D70" s="60" t="s">
        <v>289</v>
      </c>
      <c r="E70" s="60" t="s">
        <v>123</v>
      </c>
      <c r="F70" s="52" t="s">
        <v>41</v>
      </c>
      <c r="G70" s="52" t="s">
        <v>41</v>
      </c>
      <c r="H70" s="52" t="s">
        <v>41</v>
      </c>
      <c r="I70" s="62"/>
    </row>
    <row r="71" spans="1:9" s="48" customFormat="1" ht="61.5">
      <c r="A71" s="62">
        <f t="shared" ca="1" si="1"/>
        <v>46</v>
      </c>
      <c r="B71" s="52" t="s">
        <v>290</v>
      </c>
      <c r="C71" s="52" t="s">
        <v>291</v>
      </c>
      <c r="D71" s="60" t="s">
        <v>292</v>
      </c>
      <c r="E71" s="60" t="s">
        <v>123</v>
      </c>
      <c r="F71" s="52" t="s">
        <v>41</v>
      </c>
      <c r="G71" s="52" t="s">
        <v>41</v>
      </c>
      <c r="H71" s="52" t="s">
        <v>41</v>
      </c>
      <c r="I71" s="62"/>
    </row>
    <row r="72" spans="1:9" s="48" customFormat="1" ht="13.8">
      <c r="A72" s="77"/>
      <c r="B72" s="193" t="s">
        <v>293</v>
      </c>
      <c r="C72" s="194"/>
      <c r="D72" s="195"/>
      <c r="E72" s="69"/>
      <c r="F72" s="66"/>
      <c r="G72" s="66"/>
      <c r="H72" s="66"/>
      <c r="I72" s="69"/>
    </row>
    <row r="73" spans="1:9" s="48" customFormat="1" ht="110.7">
      <c r="A73" s="62">
        <f t="shared" ca="1" si="1"/>
        <v>47</v>
      </c>
      <c r="B73" s="52" t="s">
        <v>294</v>
      </c>
      <c r="C73" s="52" t="s">
        <v>295</v>
      </c>
      <c r="D73" s="54" t="s">
        <v>296</v>
      </c>
      <c r="E73" s="54" t="s">
        <v>297</v>
      </c>
      <c r="F73" s="52" t="s">
        <v>41</v>
      </c>
      <c r="G73" s="52" t="s">
        <v>41</v>
      </c>
      <c r="H73" s="52" t="s">
        <v>41</v>
      </c>
      <c r="I73" s="62"/>
    </row>
    <row r="74" spans="1:9" s="48" customFormat="1" ht="135.30000000000001">
      <c r="A74" s="62">
        <f t="shared" ca="1" si="1"/>
        <v>48</v>
      </c>
      <c r="B74" s="52" t="s">
        <v>298</v>
      </c>
      <c r="C74" s="52" t="s">
        <v>295</v>
      </c>
      <c r="D74" s="54" t="s">
        <v>299</v>
      </c>
      <c r="E74" s="54" t="s">
        <v>300</v>
      </c>
      <c r="F74" s="52" t="s">
        <v>41</v>
      </c>
      <c r="G74" s="52" t="s">
        <v>41</v>
      </c>
      <c r="H74" s="52" t="s">
        <v>41</v>
      </c>
      <c r="I74" s="62"/>
    </row>
    <row r="75" spans="1:9" s="48" customFormat="1" ht="73.8">
      <c r="A75" s="62">
        <f t="shared" ca="1" si="1"/>
        <v>49</v>
      </c>
      <c r="B75" s="52" t="s">
        <v>301</v>
      </c>
      <c r="C75" s="52" t="s">
        <v>295</v>
      </c>
      <c r="D75" s="54" t="s">
        <v>302</v>
      </c>
      <c r="E75" s="54" t="s">
        <v>303</v>
      </c>
      <c r="F75" s="52" t="s">
        <v>41</v>
      </c>
      <c r="G75" s="52" t="s">
        <v>41</v>
      </c>
      <c r="H75" s="52" t="s">
        <v>41</v>
      </c>
      <c r="I75" s="62"/>
    </row>
    <row r="76" spans="1:9" s="48" customFormat="1" ht="14.25" customHeight="1">
      <c r="A76" s="77"/>
      <c r="B76" s="193" t="s">
        <v>304</v>
      </c>
      <c r="C76" s="194"/>
      <c r="D76" s="195"/>
      <c r="E76" s="69"/>
      <c r="F76" s="66"/>
      <c r="G76" s="66"/>
      <c r="H76" s="66"/>
      <c r="I76" s="69"/>
    </row>
    <row r="77" spans="1:9" s="48" customFormat="1" ht="184.5">
      <c r="A77" s="62">
        <f t="shared" ca="1" si="1"/>
        <v>50</v>
      </c>
      <c r="B77" s="52" t="s">
        <v>305</v>
      </c>
      <c r="C77" s="52" t="s">
        <v>306</v>
      </c>
      <c r="D77" s="54" t="s">
        <v>307</v>
      </c>
      <c r="E77" s="60" t="s">
        <v>308</v>
      </c>
      <c r="F77" s="52" t="s">
        <v>41</v>
      </c>
      <c r="G77" s="52" t="s">
        <v>41</v>
      </c>
      <c r="H77" s="52" t="s">
        <v>41</v>
      </c>
      <c r="I77" s="62"/>
    </row>
    <row r="78" spans="1:9" s="48" customFormat="1" ht="73.8">
      <c r="A78" s="62">
        <f t="shared" ca="1" si="1"/>
        <v>51</v>
      </c>
      <c r="B78" s="52" t="s">
        <v>309</v>
      </c>
      <c r="C78" s="52" t="s">
        <v>306</v>
      </c>
      <c r="D78" s="60" t="s">
        <v>310</v>
      </c>
      <c r="E78" s="60" t="s">
        <v>311</v>
      </c>
      <c r="F78" s="52" t="s">
        <v>41</v>
      </c>
      <c r="G78" s="52" t="s">
        <v>41</v>
      </c>
      <c r="H78" s="52" t="s">
        <v>41</v>
      </c>
      <c r="I78" s="62"/>
    </row>
    <row r="79" spans="1:9" s="48" customFormat="1" ht="14.25" customHeight="1">
      <c r="A79" s="77"/>
      <c r="B79" s="193" t="s">
        <v>312</v>
      </c>
      <c r="C79" s="194"/>
      <c r="D79" s="195"/>
      <c r="E79" s="69"/>
      <c r="F79" s="66"/>
      <c r="G79" s="66"/>
      <c r="H79" s="66"/>
      <c r="I79" s="69"/>
    </row>
    <row r="80" spans="1:9" s="48" customFormat="1" ht="73.8">
      <c r="A80" s="62">
        <f t="shared" ca="1" si="1"/>
        <v>52</v>
      </c>
      <c r="B80" s="52" t="s">
        <v>313</v>
      </c>
      <c r="C80" s="52" t="s">
        <v>314</v>
      </c>
      <c r="D80" s="53" t="s">
        <v>315</v>
      </c>
      <c r="E80" s="54" t="s">
        <v>119</v>
      </c>
      <c r="F80" s="52" t="s">
        <v>41</v>
      </c>
      <c r="G80" s="52" t="s">
        <v>41</v>
      </c>
      <c r="H80" s="52" t="s">
        <v>41</v>
      </c>
      <c r="I80" s="62"/>
    </row>
    <row r="81" spans="1:9" s="48" customFormat="1" ht="98.4">
      <c r="A81" s="62">
        <f t="shared" ca="1" si="1"/>
        <v>53</v>
      </c>
      <c r="B81" s="52" t="s">
        <v>316</v>
      </c>
      <c r="C81" s="52" t="s">
        <v>317</v>
      </c>
      <c r="D81" s="60" t="s">
        <v>318</v>
      </c>
      <c r="E81" s="54" t="s">
        <v>319</v>
      </c>
      <c r="F81" s="52" t="s">
        <v>41</v>
      </c>
      <c r="G81" s="52" t="s">
        <v>41</v>
      </c>
      <c r="H81" s="52" t="s">
        <v>41</v>
      </c>
      <c r="I81" s="62"/>
    </row>
    <row r="82" spans="1:9" s="48" customFormat="1" ht="61.5">
      <c r="A82" s="62">
        <f t="shared" ca="1" si="1"/>
        <v>54</v>
      </c>
      <c r="B82" s="52" t="s">
        <v>320</v>
      </c>
      <c r="C82" s="52" t="s">
        <v>321</v>
      </c>
      <c r="D82" s="60" t="s">
        <v>322</v>
      </c>
      <c r="E82" s="54" t="s">
        <v>323</v>
      </c>
      <c r="F82" s="52" t="s">
        <v>43</v>
      </c>
      <c r="G82" s="52" t="s">
        <v>41</v>
      </c>
      <c r="H82" s="52" t="s">
        <v>41</v>
      </c>
      <c r="I82" s="62"/>
    </row>
    <row r="83" spans="1:9" s="48" customFormat="1" ht="73.8">
      <c r="A83" s="62">
        <f t="shared" ca="1" si="1"/>
        <v>55</v>
      </c>
      <c r="B83" s="52" t="s">
        <v>324</v>
      </c>
      <c r="C83" s="52" t="s">
        <v>325</v>
      </c>
      <c r="D83" s="60" t="s">
        <v>326</v>
      </c>
      <c r="E83" s="54" t="s">
        <v>327</v>
      </c>
      <c r="F83" s="52" t="s">
        <v>41</v>
      </c>
      <c r="G83" s="52" t="s">
        <v>41</v>
      </c>
      <c r="H83" s="52" t="s">
        <v>41</v>
      </c>
      <c r="I83" s="62"/>
    </row>
    <row r="84" spans="1:9" s="48" customFormat="1" ht="73.8">
      <c r="A84" s="62">
        <f t="shared" ca="1" si="1"/>
        <v>56</v>
      </c>
      <c r="B84" s="52" t="s">
        <v>328</v>
      </c>
      <c r="C84" s="52" t="s">
        <v>329</v>
      </c>
      <c r="D84" s="60" t="s">
        <v>330</v>
      </c>
      <c r="E84" s="54" t="s">
        <v>327</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28" zoomScaleNormal="100" workbookViewId="0">
      <selection activeCell="C17" sqref="C17:D17"/>
    </sheetView>
  </sheetViews>
  <sheetFormatPr defaultColWidth="9.15625" defaultRowHeight="12.3"/>
  <cols>
    <col min="1" max="1" width="12.41796875" style="78" customWidth="1"/>
    <col min="2"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4"/>
      <c r="D3" s="204"/>
      <c r="E3" s="202"/>
      <c r="F3" s="23"/>
      <c r="G3" s="23"/>
      <c r="H3" s="23"/>
      <c r="I3" s="23"/>
      <c r="J3" s="23"/>
    </row>
    <row r="4" spans="1:24" s="38" customFormat="1">
      <c r="A4" s="139" t="s">
        <v>67</v>
      </c>
      <c r="B4" s="199" t="s">
        <v>331</v>
      </c>
      <c r="C4" s="199"/>
      <c r="D4" s="199"/>
      <c r="E4" s="39"/>
      <c r="F4" s="39"/>
      <c r="G4" s="39"/>
      <c r="H4" s="40"/>
      <c r="I4" s="40"/>
      <c r="X4" s="38" t="s">
        <v>94</v>
      </c>
    </row>
    <row r="5" spans="1:24" s="38" customFormat="1" ht="144.75" customHeight="1">
      <c r="A5" s="139" t="s">
        <v>62</v>
      </c>
      <c r="B5" s="198" t="s">
        <v>95</v>
      </c>
      <c r="C5" s="199"/>
      <c r="D5" s="199"/>
      <c r="E5" s="39"/>
      <c r="F5" s="39"/>
      <c r="G5" s="39"/>
      <c r="H5" s="40"/>
      <c r="I5" s="40"/>
      <c r="X5" s="38" t="s">
        <v>96</v>
      </c>
    </row>
    <row r="6" spans="1:24" s="38" customFormat="1">
      <c r="A6" s="139" t="s">
        <v>97</v>
      </c>
      <c r="B6" s="198" t="s">
        <v>98</v>
      </c>
      <c r="C6" s="199"/>
      <c r="D6" s="199"/>
      <c r="E6" s="39"/>
      <c r="F6" s="39"/>
      <c r="G6" s="39"/>
      <c r="H6" s="40"/>
      <c r="I6" s="40"/>
    </row>
    <row r="7" spans="1:24" s="38" customFormat="1">
      <c r="A7" s="139" t="s">
        <v>99</v>
      </c>
      <c r="B7" s="199" t="s">
        <v>100</v>
      </c>
      <c r="C7" s="199"/>
      <c r="D7" s="199"/>
      <c r="E7" s="39"/>
      <c r="F7" s="39"/>
      <c r="G7" s="39"/>
      <c r="H7" s="41"/>
      <c r="I7" s="40"/>
      <c r="X7" s="42"/>
    </row>
    <row r="8" spans="1:24" s="43" customFormat="1">
      <c r="A8" s="139" t="s">
        <v>101</v>
      </c>
      <c r="B8" s="200">
        <v>40850</v>
      </c>
      <c r="C8" s="200"/>
      <c r="D8" s="200"/>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6.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102</v>
      </c>
      <c r="G16" s="206"/>
      <c r="H16" s="207"/>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193" t="s">
        <v>115</v>
      </c>
      <c r="C18" s="194"/>
      <c r="D18" s="195"/>
      <c r="E18" s="67"/>
      <c r="F18" s="68"/>
      <c r="G18" s="68"/>
      <c r="H18" s="68"/>
      <c r="I18" s="67"/>
    </row>
    <row r="19" spans="1:9" s="45" customFormat="1" ht="61.5">
      <c r="A19" s="52">
        <v>1</v>
      </c>
      <c r="B19" s="52" t="s">
        <v>116</v>
      </c>
      <c r="C19" s="52" t="s">
        <v>117</v>
      </c>
      <c r="D19" s="53" t="s">
        <v>118</v>
      </c>
      <c r="E19" s="54" t="s">
        <v>119</v>
      </c>
      <c r="F19" s="52" t="s">
        <v>41</v>
      </c>
      <c r="G19" s="52" t="s">
        <v>41</v>
      </c>
      <c r="H19" s="52" t="s">
        <v>41</v>
      </c>
      <c r="I19" s="55"/>
    </row>
    <row r="20" spans="1:9" s="45" customFormat="1" ht="36.9">
      <c r="A20" s="58">
        <v>2</v>
      </c>
      <c r="B20" s="52" t="s">
        <v>120</v>
      </c>
      <c r="C20" s="52" t="s">
        <v>121</v>
      </c>
      <c r="D20" s="59" t="s">
        <v>122</v>
      </c>
      <c r="E20" s="54" t="s">
        <v>123</v>
      </c>
      <c r="F20" s="52" t="s">
        <v>41</v>
      </c>
      <c r="G20" s="52" t="s">
        <v>105</v>
      </c>
      <c r="H20" s="52" t="s">
        <v>41</v>
      </c>
      <c r="I20" s="55"/>
    </row>
    <row r="21" spans="1:9" s="45" customFormat="1" ht="36.9">
      <c r="A21" s="58">
        <v>3</v>
      </c>
      <c r="B21" s="52" t="s">
        <v>124</v>
      </c>
      <c r="C21" s="52" t="s">
        <v>125</v>
      </c>
      <c r="D21" s="60" t="s">
        <v>126</v>
      </c>
      <c r="E21" s="54" t="s">
        <v>123</v>
      </c>
      <c r="F21" s="52" t="s">
        <v>41</v>
      </c>
      <c r="G21" s="52" t="s">
        <v>41</v>
      </c>
      <c r="H21" s="52" t="s">
        <v>41</v>
      </c>
      <c r="I21" s="55"/>
    </row>
    <row r="22" spans="1:9" s="48" customFormat="1" ht="86.1">
      <c r="A22" s="58">
        <v>4</v>
      </c>
      <c r="B22" s="52" t="s">
        <v>127</v>
      </c>
      <c r="C22" s="52" t="s">
        <v>128</v>
      </c>
      <c r="D22" s="54" t="s">
        <v>129</v>
      </c>
      <c r="E22" s="54" t="s">
        <v>130</v>
      </c>
      <c r="F22" s="52" t="s">
        <v>41</v>
      </c>
      <c r="G22" s="52" t="s">
        <v>41</v>
      </c>
      <c r="H22" s="52" t="s">
        <v>41</v>
      </c>
      <c r="I22" s="61"/>
    </row>
    <row r="23" spans="1:9" s="48" customFormat="1" ht="98.4">
      <c r="A23" s="58">
        <v>5</v>
      </c>
      <c r="B23" s="52" t="s">
        <v>131</v>
      </c>
      <c r="C23" s="52" t="s">
        <v>132</v>
      </c>
      <c r="D23" s="54" t="s">
        <v>133</v>
      </c>
      <c r="E23" s="54" t="s">
        <v>134</v>
      </c>
      <c r="F23" s="52" t="s">
        <v>41</v>
      </c>
      <c r="G23" s="52" t="s">
        <v>41</v>
      </c>
      <c r="H23" s="52" t="s">
        <v>43</v>
      </c>
      <c r="I23" s="61" t="s">
        <v>332</v>
      </c>
    </row>
    <row r="24" spans="1:9" s="48" customFormat="1" ht="73.8">
      <c r="A24" s="58">
        <v>6</v>
      </c>
      <c r="B24" s="52" t="s">
        <v>135</v>
      </c>
      <c r="C24" s="52" t="s">
        <v>136</v>
      </c>
      <c r="D24" s="60" t="s">
        <v>137</v>
      </c>
      <c r="E24" s="54" t="s">
        <v>138</v>
      </c>
      <c r="F24" s="52" t="s">
        <v>41</v>
      </c>
      <c r="G24" s="52" t="s">
        <v>41</v>
      </c>
      <c r="H24" s="52" t="s">
        <v>41</v>
      </c>
      <c r="I24" s="61"/>
    </row>
    <row r="25" spans="1:9" s="48" customFormat="1" ht="123">
      <c r="A25" s="58">
        <v>7</v>
      </c>
      <c r="B25" s="52" t="s">
        <v>139</v>
      </c>
      <c r="C25" s="52" t="s">
        <v>140</v>
      </c>
      <c r="D25" s="54" t="s">
        <v>141</v>
      </c>
      <c r="E25" s="54" t="s">
        <v>142</v>
      </c>
      <c r="F25" s="52" t="s">
        <v>41</v>
      </c>
      <c r="G25" s="52" t="s">
        <v>41</v>
      </c>
      <c r="H25" s="52" t="s">
        <v>41</v>
      </c>
      <c r="I25" s="61"/>
    </row>
    <row r="26" spans="1:9" s="48" customFormat="1" ht="123">
      <c r="A26" s="58">
        <v>8</v>
      </c>
      <c r="B26" s="52" t="s">
        <v>143</v>
      </c>
      <c r="C26" s="52" t="s">
        <v>144</v>
      </c>
      <c r="D26" s="54" t="s">
        <v>145</v>
      </c>
      <c r="E26" s="54" t="s">
        <v>146</v>
      </c>
      <c r="F26" s="52" t="s">
        <v>41</v>
      </c>
      <c r="G26" s="52" t="s">
        <v>41</v>
      </c>
      <c r="H26" s="52" t="s">
        <v>41</v>
      </c>
      <c r="I26" s="61"/>
    </row>
    <row r="27" spans="1:9" s="48" customFormat="1" ht="73.8">
      <c r="A27" s="58">
        <v>9</v>
      </c>
      <c r="B27" s="52" t="s">
        <v>148</v>
      </c>
      <c r="C27" s="52" t="s">
        <v>149</v>
      </c>
      <c r="D27" s="54" t="s">
        <v>150</v>
      </c>
      <c r="E27" s="54" t="s">
        <v>123</v>
      </c>
      <c r="F27" s="52" t="s">
        <v>41</v>
      </c>
      <c r="G27" s="52" t="s">
        <v>41</v>
      </c>
      <c r="H27" s="52" t="s">
        <v>41</v>
      </c>
      <c r="I27" s="61"/>
    </row>
    <row r="28" spans="1:9" s="48" customFormat="1" ht="86.1">
      <c r="A28" s="58">
        <v>10</v>
      </c>
      <c r="B28" s="52" t="s">
        <v>151</v>
      </c>
      <c r="C28" s="52" t="s">
        <v>152</v>
      </c>
      <c r="D28" s="54" t="s">
        <v>153</v>
      </c>
      <c r="E28" s="54" t="s">
        <v>154</v>
      </c>
      <c r="F28" s="52" t="s">
        <v>41</v>
      </c>
      <c r="G28" s="52" t="s">
        <v>41</v>
      </c>
      <c r="H28" s="52" t="s">
        <v>41</v>
      </c>
      <c r="I28" s="61"/>
    </row>
    <row r="29" spans="1:9" s="48" customFormat="1" ht="13.8">
      <c r="A29" s="77"/>
      <c r="B29" s="193" t="s">
        <v>155</v>
      </c>
      <c r="C29" s="194"/>
      <c r="D29" s="195"/>
      <c r="E29" s="69"/>
      <c r="F29" s="66"/>
      <c r="G29" s="66"/>
      <c r="H29" s="66"/>
      <c r="I29" s="69"/>
    </row>
    <row r="30" spans="1:9" s="48" customFormat="1" ht="147.6">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61.5">
      <c r="A32" s="62">
        <f t="shared" ca="1" si="0"/>
        <v>13</v>
      </c>
      <c r="B32" s="52" t="s">
        <v>163</v>
      </c>
      <c r="C32" s="52" t="s">
        <v>164</v>
      </c>
      <c r="D32" s="53" t="s">
        <v>165</v>
      </c>
      <c r="E32" s="54" t="s">
        <v>123</v>
      </c>
      <c r="F32" s="52" t="s">
        <v>41</v>
      </c>
      <c r="G32" s="52" t="s">
        <v>41</v>
      </c>
      <c r="H32" s="52" t="s">
        <v>41</v>
      </c>
      <c r="I32" s="62"/>
    </row>
    <row r="33" spans="1:9" s="48" customFormat="1" ht="135.30000000000001">
      <c r="A33" s="62">
        <f t="shared" ca="1" si="0"/>
        <v>14</v>
      </c>
      <c r="B33" s="52" t="s">
        <v>166</v>
      </c>
      <c r="C33" s="52" t="s">
        <v>167</v>
      </c>
      <c r="D33" s="60" t="s">
        <v>168</v>
      </c>
      <c r="E33" s="54" t="s">
        <v>169</v>
      </c>
      <c r="F33" s="52" t="s">
        <v>41</v>
      </c>
      <c r="G33" s="52" t="s">
        <v>41</v>
      </c>
      <c r="H33" s="52" t="s">
        <v>41</v>
      </c>
      <c r="I33" s="62"/>
    </row>
    <row r="34" spans="1:9" s="48" customFormat="1" ht="159.9">
      <c r="A34" s="62">
        <f t="shared" ca="1" si="0"/>
        <v>15</v>
      </c>
      <c r="B34" s="52" t="s">
        <v>170</v>
      </c>
      <c r="C34" s="52" t="s">
        <v>171</v>
      </c>
      <c r="D34" s="54" t="s">
        <v>172</v>
      </c>
      <c r="E34" s="54" t="s">
        <v>173</v>
      </c>
      <c r="F34" s="52" t="s">
        <v>41</v>
      </c>
      <c r="G34" s="52" t="s">
        <v>41</v>
      </c>
      <c r="H34" s="52" t="s">
        <v>41</v>
      </c>
      <c r="I34" s="62"/>
    </row>
    <row r="35" spans="1:9" s="48" customFormat="1" ht="13.8">
      <c r="A35" s="77"/>
      <c r="B35" s="193" t="s">
        <v>174</v>
      </c>
      <c r="C35" s="194"/>
      <c r="D35" s="195"/>
      <c r="E35" s="69"/>
      <c r="F35" s="66"/>
      <c r="G35" s="66"/>
      <c r="H35" s="66"/>
      <c r="I35" s="69"/>
    </row>
    <row r="36" spans="1:9" s="48" customFormat="1" ht="86.1">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3.8">
      <c r="A37" s="77"/>
      <c r="B37" s="193" t="s">
        <v>178</v>
      </c>
      <c r="C37" s="194"/>
      <c r="D37" s="195"/>
      <c r="E37" s="69"/>
      <c r="F37" s="66"/>
      <c r="G37" s="66"/>
      <c r="H37" s="66"/>
      <c r="I37" s="69"/>
    </row>
    <row r="38" spans="1:9" s="49" customFormat="1" ht="61.5">
      <c r="A38" s="63">
        <f t="shared" ca="1" si="1"/>
        <v>17</v>
      </c>
      <c r="B38" s="52" t="s">
        <v>179</v>
      </c>
      <c r="C38" s="52" t="s">
        <v>180</v>
      </c>
      <c r="D38" s="53" t="s">
        <v>181</v>
      </c>
      <c r="E38" s="54" t="s">
        <v>119</v>
      </c>
      <c r="F38" s="52" t="s">
        <v>41</v>
      </c>
      <c r="G38" s="52" t="s">
        <v>41</v>
      </c>
      <c r="H38" s="52" t="s">
        <v>41</v>
      </c>
      <c r="I38" s="63"/>
    </row>
    <row r="39" spans="1:9" s="48" customFormat="1" ht="86.1">
      <c r="A39" s="62">
        <f t="shared" ca="1" si="1"/>
        <v>18</v>
      </c>
      <c r="B39" s="52" t="s">
        <v>182</v>
      </c>
      <c r="C39" s="52" t="s">
        <v>183</v>
      </c>
      <c r="D39" s="54" t="s">
        <v>184</v>
      </c>
      <c r="E39" s="54" t="s">
        <v>185</v>
      </c>
      <c r="F39" s="52" t="s">
        <v>41</v>
      </c>
      <c r="G39" s="52" t="s">
        <v>41</v>
      </c>
      <c r="H39" s="52" t="s">
        <v>41</v>
      </c>
      <c r="I39" s="62"/>
    </row>
    <row r="40" spans="1:9" s="48" customFormat="1" ht="73.8">
      <c r="A40" s="62">
        <f t="shared" ca="1" si="1"/>
        <v>19</v>
      </c>
      <c r="B40" s="52" t="s">
        <v>186</v>
      </c>
      <c r="C40" s="52" t="s">
        <v>187</v>
      </c>
      <c r="D40" s="54" t="s">
        <v>188</v>
      </c>
      <c r="E40" s="54" t="s">
        <v>189</v>
      </c>
      <c r="F40" s="52" t="s">
        <v>41</v>
      </c>
      <c r="G40" s="52" t="s">
        <v>41</v>
      </c>
      <c r="H40" s="52" t="s">
        <v>41</v>
      </c>
      <c r="I40" s="62"/>
    </row>
    <row r="41" spans="1:9" s="48" customFormat="1" ht="73.8">
      <c r="A41" s="62">
        <f t="shared" ca="1" si="1"/>
        <v>20</v>
      </c>
      <c r="B41" s="52" t="s">
        <v>190</v>
      </c>
      <c r="C41" s="52" t="s">
        <v>191</v>
      </c>
      <c r="D41" s="54" t="s">
        <v>192</v>
      </c>
      <c r="E41" s="60" t="s">
        <v>193</v>
      </c>
      <c r="F41" s="52" t="s">
        <v>41</v>
      </c>
      <c r="G41" s="52" t="s">
        <v>41</v>
      </c>
      <c r="H41" s="52" t="s">
        <v>41</v>
      </c>
      <c r="I41" s="62"/>
    </row>
    <row r="42" spans="1:9" s="48" customFormat="1" ht="159.9">
      <c r="A42" s="62">
        <f t="shared" ca="1" si="1"/>
        <v>21</v>
      </c>
      <c r="B42" s="52" t="s">
        <v>194</v>
      </c>
      <c r="C42" s="52" t="s">
        <v>195</v>
      </c>
      <c r="D42" s="54" t="s">
        <v>196</v>
      </c>
      <c r="E42" s="54" t="s">
        <v>197</v>
      </c>
      <c r="F42" s="52" t="s">
        <v>43</v>
      </c>
      <c r="G42" s="52" t="s">
        <v>41</v>
      </c>
      <c r="H42" s="52" t="s">
        <v>41</v>
      </c>
      <c r="I42" s="62"/>
    </row>
    <row r="43" spans="1:9" s="48" customFormat="1" ht="172.2">
      <c r="A43" s="62">
        <f t="shared" ca="1" si="1"/>
        <v>22</v>
      </c>
      <c r="B43" s="52" t="s">
        <v>198</v>
      </c>
      <c r="C43" s="52" t="s">
        <v>199</v>
      </c>
      <c r="D43" s="54" t="s">
        <v>200</v>
      </c>
      <c r="E43" s="54" t="s">
        <v>201</v>
      </c>
      <c r="F43" s="52" t="s">
        <v>43</v>
      </c>
      <c r="G43" s="52" t="s">
        <v>41</v>
      </c>
      <c r="H43" s="52" t="s">
        <v>41</v>
      </c>
      <c r="I43" s="62"/>
    </row>
    <row r="44" spans="1:9" s="48" customFormat="1" ht="172.2">
      <c r="A44" s="62">
        <f t="shared" ca="1" si="1"/>
        <v>23</v>
      </c>
      <c r="B44" s="52" t="s">
        <v>202</v>
      </c>
      <c r="C44" s="52" t="s">
        <v>203</v>
      </c>
      <c r="D44" s="54" t="s">
        <v>204</v>
      </c>
      <c r="E44" s="54" t="s">
        <v>205</v>
      </c>
      <c r="F44" s="52" t="s">
        <v>41</v>
      </c>
      <c r="G44" s="52" t="s">
        <v>41</v>
      </c>
      <c r="H44" s="52" t="s">
        <v>41</v>
      </c>
      <c r="I44" s="62"/>
    </row>
    <row r="45" spans="1:9" s="48" customFormat="1" ht="98.4">
      <c r="A45" s="62">
        <f ca="1">IF(OFFSET(A45,-1,0) ="",OFFSET(A45,-2,0)+1,OFFSET(A45,-1,0)+1 )</f>
        <v>24</v>
      </c>
      <c r="B45" s="52" t="s">
        <v>206</v>
      </c>
      <c r="C45" s="52" t="s">
        <v>207</v>
      </c>
      <c r="D45" s="54" t="s">
        <v>208</v>
      </c>
      <c r="E45" s="54" t="s">
        <v>209</v>
      </c>
      <c r="F45" s="52" t="s">
        <v>43</v>
      </c>
      <c r="G45" s="52" t="s">
        <v>41</v>
      </c>
      <c r="H45" s="52" t="s">
        <v>41</v>
      </c>
      <c r="I45" s="62"/>
    </row>
    <row r="46" spans="1:9" s="48" customFormat="1" ht="61.5">
      <c r="A46" s="62">
        <f t="shared" ca="1" si="1"/>
        <v>25</v>
      </c>
      <c r="B46" s="52" t="s">
        <v>210</v>
      </c>
      <c r="C46" s="52" t="s">
        <v>211</v>
      </c>
      <c r="D46" s="60" t="s">
        <v>212</v>
      </c>
      <c r="E46" s="54" t="s">
        <v>213</v>
      </c>
      <c r="F46" s="52" t="s">
        <v>41</v>
      </c>
      <c r="G46" s="52" t="s">
        <v>41</v>
      </c>
      <c r="H46" s="52" t="s">
        <v>41</v>
      </c>
      <c r="I46" s="62"/>
    </row>
    <row r="47" spans="1:9" s="48" customFormat="1" ht="13.8">
      <c r="A47" s="77"/>
      <c r="B47" s="193" t="s">
        <v>214</v>
      </c>
      <c r="C47" s="194"/>
      <c r="D47" s="195"/>
      <c r="E47" s="69"/>
      <c r="F47" s="66"/>
      <c r="G47" s="66"/>
      <c r="H47" s="66"/>
      <c r="I47" s="69"/>
    </row>
    <row r="48" spans="1:9" s="48" customFormat="1" ht="73.8">
      <c r="A48" s="62">
        <f t="shared" ca="1" si="1"/>
        <v>26</v>
      </c>
      <c r="B48" s="52" t="s">
        <v>215</v>
      </c>
      <c r="C48" s="52" t="s">
        <v>216</v>
      </c>
      <c r="D48" s="53" t="s">
        <v>217</v>
      </c>
      <c r="E48" s="54" t="s">
        <v>119</v>
      </c>
      <c r="F48" s="52" t="s">
        <v>41</v>
      </c>
      <c r="G48" s="52" t="s">
        <v>41</v>
      </c>
      <c r="H48" s="52" t="s">
        <v>41</v>
      </c>
      <c r="I48" s="62"/>
    </row>
    <row r="49" spans="1:9" s="48" customFormat="1" ht="135.30000000000001">
      <c r="A49" s="62">
        <f t="shared" ca="1" si="1"/>
        <v>27</v>
      </c>
      <c r="B49" s="52" t="s">
        <v>218</v>
      </c>
      <c r="C49" s="52" t="s">
        <v>219</v>
      </c>
      <c r="D49" s="54" t="s">
        <v>220</v>
      </c>
      <c r="E49" s="54" t="s">
        <v>221</v>
      </c>
      <c r="F49" s="52" t="s">
        <v>41</v>
      </c>
      <c r="G49" s="52" t="s">
        <v>41</v>
      </c>
      <c r="H49" s="52" t="s">
        <v>41</v>
      </c>
      <c r="I49" s="62"/>
    </row>
    <row r="50" spans="1:9" s="48" customFormat="1" ht="147.6">
      <c r="A50" s="62">
        <f t="shared" ca="1" si="1"/>
        <v>28</v>
      </c>
      <c r="B50" s="52" t="s">
        <v>222</v>
      </c>
      <c r="C50" s="52" t="s">
        <v>223</v>
      </c>
      <c r="D50" s="54" t="s">
        <v>200</v>
      </c>
      <c r="E50" s="54" t="s">
        <v>224</v>
      </c>
      <c r="F50" s="52" t="s">
        <v>41</v>
      </c>
      <c r="G50" s="52" t="s">
        <v>41</v>
      </c>
      <c r="H50" s="52" t="s">
        <v>41</v>
      </c>
      <c r="I50" s="62"/>
    </row>
    <row r="51" spans="1:9" s="48" customFormat="1" ht="86.1">
      <c r="A51" s="62">
        <f t="shared" ca="1" si="1"/>
        <v>29</v>
      </c>
      <c r="B51" s="52" t="s">
        <v>225</v>
      </c>
      <c r="C51" s="52" t="s">
        <v>226</v>
      </c>
      <c r="D51" s="54" t="s">
        <v>227</v>
      </c>
      <c r="E51" s="54" t="s">
        <v>228</v>
      </c>
      <c r="F51" s="52" t="s">
        <v>41</v>
      </c>
      <c r="G51" s="52" t="s">
        <v>41</v>
      </c>
      <c r="H51" s="52" t="s">
        <v>41</v>
      </c>
      <c r="I51" s="62"/>
    </row>
    <row r="52" spans="1:9" s="48" customFormat="1" ht="13.8">
      <c r="A52" s="77"/>
      <c r="B52" s="193" t="s">
        <v>229</v>
      </c>
      <c r="C52" s="194"/>
      <c r="D52" s="195"/>
      <c r="E52" s="69"/>
      <c r="F52" s="66"/>
      <c r="G52" s="66"/>
      <c r="H52" s="66"/>
      <c r="I52" s="69"/>
    </row>
    <row r="53" spans="1:9" s="48" customFormat="1" ht="49.2">
      <c r="A53" s="62">
        <f t="shared" ca="1" si="1"/>
        <v>30</v>
      </c>
      <c r="B53" s="52" t="s">
        <v>230</v>
      </c>
      <c r="C53" s="52" t="s">
        <v>231</v>
      </c>
      <c r="D53" s="53" t="s">
        <v>232</v>
      </c>
      <c r="E53" s="54" t="s">
        <v>119</v>
      </c>
      <c r="F53" s="52" t="s">
        <v>41</v>
      </c>
      <c r="G53" s="52" t="s">
        <v>41</v>
      </c>
      <c r="H53" s="52" t="s">
        <v>41</v>
      </c>
      <c r="I53" s="62"/>
    </row>
    <row r="54" spans="1:9" s="48" customFormat="1" ht="98.4">
      <c r="A54" s="62">
        <f t="shared" ca="1" si="1"/>
        <v>31</v>
      </c>
      <c r="B54" s="52" t="s">
        <v>233</v>
      </c>
      <c r="C54" s="52" t="s">
        <v>234</v>
      </c>
      <c r="D54" s="54" t="s">
        <v>235</v>
      </c>
      <c r="E54" s="60" t="s">
        <v>236</v>
      </c>
      <c r="F54" s="52" t="s">
        <v>41</v>
      </c>
      <c r="G54" s="52" t="s">
        <v>41</v>
      </c>
      <c r="H54" s="52" t="s">
        <v>41</v>
      </c>
      <c r="I54" s="62"/>
    </row>
    <row r="55" spans="1:9" s="48" customFormat="1" ht="61.5">
      <c r="A55" s="62">
        <f t="shared" ca="1" si="1"/>
        <v>32</v>
      </c>
      <c r="B55" s="52" t="s">
        <v>237</v>
      </c>
      <c r="C55" s="52" t="s">
        <v>238</v>
      </c>
      <c r="D55" s="60" t="s">
        <v>239</v>
      </c>
      <c r="E55" s="54" t="s">
        <v>240</v>
      </c>
      <c r="F55" s="52" t="s">
        <v>41</v>
      </c>
      <c r="G55" s="52" t="s">
        <v>41</v>
      </c>
      <c r="H55" s="52" t="s">
        <v>41</v>
      </c>
      <c r="I55" s="62"/>
    </row>
    <row r="56" spans="1:9" s="48" customFormat="1" ht="13.8">
      <c r="A56" s="77"/>
      <c r="B56" s="193" t="s">
        <v>241</v>
      </c>
      <c r="C56" s="194"/>
      <c r="D56" s="195"/>
      <c r="E56" s="69"/>
      <c r="F56" s="66"/>
      <c r="G56" s="66"/>
      <c r="H56" s="66"/>
      <c r="I56" s="69"/>
    </row>
    <row r="57" spans="1:9" s="48" customFormat="1" ht="61.5">
      <c r="A57" s="62">
        <f t="shared" ca="1" si="1"/>
        <v>33</v>
      </c>
      <c r="B57" s="52" t="s">
        <v>242</v>
      </c>
      <c r="C57" s="52" t="s">
        <v>243</v>
      </c>
      <c r="D57" s="53" t="s">
        <v>244</v>
      </c>
      <c r="E57" s="54" t="s">
        <v>119</v>
      </c>
      <c r="F57" s="52" t="s">
        <v>41</v>
      </c>
      <c r="G57" s="52" t="s">
        <v>41</v>
      </c>
      <c r="H57" s="52" t="s">
        <v>41</v>
      </c>
      <c r="I57" s="62"/>
    </row>
    <row r="58" spans="1:9" s="48" customFormat="1" ht="98.4">
      <c r="A58" s="62">
        <f t="shared" ca="1" si="1"/>
        <v>34</v>
      </c>
      <c r="B58" s="52" t="s">
        <v>245</v>
      </c>
      <c r="C58" s="52" t="s">
        <v>246</v>
      </c>
      <c r="D58" s="54" t="s">
        <v>247</v>
      </c>
      <c r="E58" s="60" t="s">
        <v>248</v>
      </c>
      <c r="F58" s="52" t="s">
        <v>43</v>
      </c>
      <c r="G58" s="52" t="s">
        <v>43</v>
      </c>
      <c r="H58" s="52" t="s">
        <v>41</v>
      </c>
      <c r="I58" s="62"/>
    </row>
    <row r="59" spans="1:9" s="48" customFormat="1" ht="98.4">
      <c r="A59" s="62">
        <f t="shared" ca="1" si="1"/>
        <v>35</v>
      </c>
      <c r="B59" s="52" t="s">
        <v>249</v>
      </c>
      <c r="C59" s="52" t="s">
        <v>250</v>
      </c>
      <c r="D59" s="54" t="s">
        <v>251</v>
      </c>
      <c r="E59" s="60" t="s">
        <v>123</v>
      </c>
      <c r="F59" s="52" t="s">
        <v>43</v>
      </c>
      <c r="G59" s="52" t="s">
        <v>43</v>
      </c>
      <c r="H59" s="52" t="s">
        <v>41</v>
      </c>
      <c r="I59" s="62"/>
    </row>
    <row r="60" spans="1:9" s="48" customFormat="1" ht="86.1">
      <c r="A60" s="62">
        <f t="shared" ca="1" si="1"/>
        <v>36</v>
      </c>
      <c r="B60" s="52" t="s">
        <v>252</v>
      </c>
      <c r="C60" s="52" t="s">
        <v>253</v>
      </c>
      <c r="D60" s="54" t="s">
        <v>254</v>
      </c>
      <c r="E60" s="60" t="s">
        <v>255</v>
      </c>
      <c r="F60" s="52" t="s">
        <v>41</v>
      </c>
      <c r="G60" s="52" t="s">
        <v>41</v>
      </c>
      <c r="H60" s="52" t="s">
        <v>41</v>
      </c>
      <c r="I60" s="62"/>
    </row>
    <row r="61" spans="1:9" s="48" customFormat="1" ht="98.4">
      <c r="A61" s="62">
        <f t="shared" ca="1" si="1"/>
        <v>37</v>
      </c>
      <c r="B61" s="52" t="s">
        <v>256</v>
      </c>
      <c r="C61" s="52" t="s">
        <v>257</v>
      </c>
      <c r="D61" s="54" t="s">
        <v>258</v>
      </c>
      <c r="E61" s="54" t="s">
        <v>259</v>
      </c>
      <c r="F61" s="52" t="s">
        <v>41</v>
      </c>
      <c r="G61" s="52" t="s">
        <v>41</v>
      </c>
      <c r="H61" s="52" t="s">
        <v>41</v>
      </c>
      <c r="I61" s="62"/>
    </row>
    <row r="62" spans="1:9" s="48" customFormat="1" ht="86.1">
      <c r="A62" s="62">
        <f t="shared" ca="1" si="1"/>
        <v>38</v>
      </c>
      <c r="B62" s="52" t="s">
        <v>260</v>
      </c>
      <c r="C62" s="52" t="s">
        <v>261</v>
      </c>
      <c r="D62" s="54" t="s">
        <v>262</v>
      </c>
      <c r="E62" s="54" t="s">
        <v>263</v>
      </c>
      <c r="F62" s="52" t="s">
        <v>41</v>
      </c>
      <c r="G62" s="52" t="s">
        <v>41</v>
      </c>
      <c r="H62" s="52" t="s">
        <v>41</v>
      </c>
      <c r="I62" s="62"/>
    </row>
    <row r="63" spans="1:9" s="48" customFormat="1" ht="86.1">
      <c r="A63" s="62">
        <f t="shared" ca="1" si="1"/>
        <v>39</v>
      </c>
      <c r="B63" s="52" t="s">
        <v>264</v>
      </c>
      <c r="C63" s="52" t="s">
        <v>265</v>
      </c>
      <c r="D63" s="60" t="s">
        <v>266</v>
      </c>
      <c r="E63" s="54" t="s">
        <v>267</v>
      </c>
      <c r="F63" s="52" t="s">
        <v>41</v>
      </c>
      <c r="G63" s="52" t="s">
        <v>41</v>
      </c>
      <c r="H63" s="52" t="s">
        <v>41</v>
      </c>
      <c r="I63" s="62"/>
    </row>
    <row r="64" spans="1:9" s="48" customFormat="1" ht="61.5">
      <c r="A64" s="62">
        <f t="shared" ca="1" si="1"/>
        <v>40</v>
      </c>
      <c r="B64" s="52" t="s">
        <v>268</v>
      </c>
      <c r="C64" s="52" t="s">
        <v>269</v>
      </c>
      <c r="D64" s="60" t="s">
        <v>270</v>
      </c>
      <c r="E64" s="54" t="s">
        <v>271</v>
      </c>
      <c r="F64" s="52" t="s">
        <v>43</v>
      </c>
      <c r="G64" s="52" t="s">
        <v>43</v>
      </c>
      <c r="H64" s="52" t="s">
        <v>41</v>
      </c>
      <c r="I64" s="62"/>
    </row>
    <row r="65" spans="1:9" s="48" customFormat="1" ht="86.1">
      <c r="A65" s="62">
        <f t="shared" ca="1" si="1"/>
        <v>41</v>
      </c>
      <c r="B65" s="52" t="s">
        <v>272</v>
      </c>
      <c r="C65" s="52" t="s">
        <v>273</v>
      </c>
      <c r="D65" s="60" t="s">
        <v>274</v>
      </c>
      <c r="E65" s="54" t="s">
        <v>275</v>
      </c>
      <c r="F65" s="52" t="s">
        <v>41</v>
      </c>
      <c r="G65" s="52" t="s">
        <v>41</v>
      </c>
      <c r="H65" s="52" t="s">
        <v>41</v>
      </c>
      <c r="I65" s="62"/>
    </row>
    <row r="66" spans="1:9" s="48" customFormat="1" ht="110.7">
      <c r="A66" s="62">
        <f t="shared" ca="1" si="1"/>
        <v>42</v>
      </c>
      <c r="B66" s="52" t="s">
        <v>276</v>
      </c>
      <c r="C66" s="52" t="s">
        <v>277</v>
      </c>
      <c r="D66" s="54" t="s">
        <v>278</v>
      </c>
      <c r="E66" s="60" t="s">
        <v>279</v>
      </c>
      <c r="F66" s="52" t="s">
        <v>41</v>
      </c>
      <c r="G66" s="52" t="s">
        <v>41</v>
      </c>
      <c r="H66" s="52" t="s">
        <v>41</v>
      </c>
      <c r="I66" s="62"/>
    </row>
    <row r="67" spans="1:9" s="48" customFormat="1" ht="110.7">
      <c r="A67" s="62">
        <f t="shared" ca="1" si="1"/>
        <v>43</v>
      </c>
      <c r="B67" s="52" t="s">
        <v>280</v>
      </c>
      <c r="C67" s="52" t="s">
        <v>281</v>
      </c>
      <c r="D67" s="54" t="s">
        <v>282</v>
      </c>
      <c r="E67" s="60" t="s">
        <v>279</v>
      </c>
      <c r="F67" s="52" t="s">
        <v>43</v>
      </c>
      <c r="G67" s="52" t="s">
        <v>41</v>
      </c>
      <c r="H67" s="52" t="s">
        <v>41</v>
      </c>
      <c r="I67" s="62"/>
    </row>
    <row r="68" spans="1:9" s="48" customFormat="1" ht="13.8">
      <c r="A68" s="77"/>
      <c r="B68" s="193" t="s">
        <v>283</v>
      </c>
      <c r="C68" s="194"/>
      <c r="D68" s="195"/>
      <c r="E68" s="69"/>
      <c r="F68" s="66"/>
      <c r="G68" s="66"/>
      <c r="H68" s="66"/>
      <c r="I68" s="69"/>
    </row>
    <row r="69" spans="1:9" s="48" customFormat="1" ht="49.2">
      <c r="A69" s="62">
        <f t="shared" ca="1" si="1"/>
        <v>44</v>
      </c>
      <c r="B69" s="52" t="s">
        <v>284</v>
      </c>
      <c r="C69" s="52" t="s">
        <v>285</v>
      </c>
      <c r="D69" s="53" t="s">
        <v>286</v>
      </c>
      <c r="E69" s="54" t="s">
        <v>119</v>
      </c>
      <c r="F69" s="52" t="s">
        <v>41</v>
      </c>
      <c r="G69" s="52" t="s">
        <v>41</v>
      </c>
      <c r="H69" s="52" t="s">
        <v>41</v>
      </c>
      <c r="I69" s="62"/>
    </row>
    <row r="70" spans="1:9" s="48" customFormat="1" ht="73.8">
      <c r="A70" s="62">
        <f t="shared" ca="1" si="1"/>
        <v>45</v>
      </c>
      <c r="B70" s="52" t="s">
        <v>287</v>
      </c>
      <c r="C70" s="52" t="s">
        <v>288</v>
      </c>
      <c r="D70" s="60" t="s">
        <v>289</v>
      </c>
      <c r="E70" s="60" t="s">
        <v>123</v>
      </c>
      <c r="F70" s="52" t="s">
        <v>41</v>
      </c>
      <c r="G70" s="52" t="s">
        <v>41</v>
      </c>
      <c r="H70" s="52" t="s">
        <v>41</v>
      </c>
      <c r="I70" s="62"/>
    </row>
    <row r="71" spans="1:9" s="48" customFormat="1" ht="61.5">
      <c r="A71" s="62">
        <f t="shared" ca="1" si="1"/>
        <v>46</v>
      </c>
      <c r="B71" s="52" t="s">
        <v>290</v>
      </c>
      <c r="C71" s="52" t="s">
        <v>291</v>
      </c>
      <c r="D71" s="60" t="s">
        <v>292</v>
      </c>
      <c r="E71" s="60" t="s">
        <v>123</v>
      </c>
      <c r="F71" s="52" t="s">
        <v>41</v>
      </c>
      <c r="G71" s="52" t="s">
        <v>41</v>
      </c>
      <c r="H71" s="52" t="s">
        <v>41</v>
      </c>
      <c r="I71" s="62"/>
    </row>
    <row r="72" spans="1:9" s="48" customFormat="1" ht="13.8">
      <c r="A72" s="77"/>
      <c r="B72" s="193" t="s">
        <v>293</v>
      </c>
      <c r="C72" s="194"/>
      <c r="D72" s="195"/>
      <c r="E72" s="69"/>
      <c r="F72" s="66"/>
      <c r="G72" s="66"/>
      <c r="H72" s="66"/>
      <c r="I72" s="69"/>
    </row>
    <row r="73" spans="1:9" s="48" customFormat="1" ht="110.7">
      <c r="A73" s="62">
        <f t="shared" ca="1" si="1"/>
        <v>47</v>
      </c>
      <c r="B73" s="52" t="s">
        <v>294</v>
      </c>
      <c r="C73" s="52" t="s">
        <v>295</v>
      </c>
      <c r="D73" s="54" t="s">
        <v>296</v>
      </c>
      <c r="E73" s="54" t="s">
        <v>297</v>
      </c>
      <c r="F73" s="52" t="s">
        <v>41</v>
      </c>
      <c r="G73" s="52" t="s">
        <v>41</v>
      </c>
      <c r="H73" s="52" t="s">
        <v>41</v>
      </c>
      <c r="I73" s="62"/>
    </row>
    <row r="74" spans="1:9" s="48" customFormat="1" ht="135.30000000000001">
      <c r="A74" s="62">
        <f t="shared" ca="1" si="1"/>
        <v>48</v>
      </c>
      <c r="B74" s="52" t="s">
        <v>298</v>
      </c>
      <c r="C74" s="52" t="s">
        <v>295</v>
      </c>
      <c r="D74" s="54" t="s">
        <v>299</v>
      </c>
      <c r="E74" s="54" t="s">
        <v>300</v>
      </c>
      <c r="F74" s="52" t="s">
        <v>41</v>
      </c>
      <c r="G74" s="52" t="s">
        <v>41</v>
      </c>
      <c r="H74" s="52" t="s">
        <v>41</v>
      </c>
      <c r="I74" s="62"/>
    </row>
    <row r="75" spans="1:9" s="48" customFormat="1" ht="73.8">
      <c r="A75" s="62">
        <f t="shared" ca="1" si="1"/>
        <v>49</v>
      </c>
      <c r="B75" s="52" t="s">
        <v>301</v>
      </c>
      <c r="C75" s="52" t="s">
        <v>295</v>
      </c>
      <c r="D75" s="54" t="s">
        <v>302</v>
      </c>
      <c r="E75" s="54" t="s">
        <v>303</v>
      </c>
      <c r="F75" s="52" t="s">
        <v>41</v>
      </c>
      <c r="G75" s="52" t="s">
        <v>41</v>
      </c>
      <c r="H75" s="52" t="s">
        <v>41</v>
      </c>
      <c r="I75" s="62"/>
    </row>
    <row r="76" spans="1:9" s="48" customFormat="1" ht="14.25" customHeight="1">
      <c r="A76" s="77"/>
      <c r="B76" s="193" t="s">
        <v>304</v>
      </c>
      <c r="C76" s="194"/>
      <c r="D76" s="195"/>
      <c r="E76" s="69"/>
      <c r="F76" s="66"/>
      <c r="G76" s="66"/>
      <c r="H76" s="66"/>
      <c r="I76" s="69"/>
    </row>
    <row r="77" spans="1:9" s="48" customFormat="1" ht="184.5">
      <c r="A77" s="62">
        <f t="shared" ca="1" si="1"/>
        <v>50</v>
      </c>
      <c r="B77" s="52" t="s">
        <v>305</v>
      </c>
      <c r="C77" s="52" t="s">
        <v>306</v>
      </c>
      <c r="D77" s="54" t="s">
        <v>307</v>
      </c>
      <c r="E77" s="60" t="s">
        <v>308</v>
      </c>
      <c r="F77" s="52" t="s">
        <v>41</v>
      </c>
      <c r="G77" s="52" t="s">
        <v>41</v>
      </c>
      <c r="H77" s="52" t="s">
        <v>41</v>
      </c>
      <c r="I77" s="62"/>
    </row>
    <row r="78" spans="1:9" s="48" customFormat="1" ht="73.8">
      <c r="A78" s="62">
        <f t="shared" ca="1" si="1"/>
        <v>51</v>
      </c>
      <c r="B78" s="52" t="s">
        <v>309</v>
      </c>
      <c r="C78" s="52" t="s">
        <v>306</v>
      </c>
      <c r="D78" s="60" t="s">
        <v>310</v>
      </c>
      <c r="E78" s="60" t="s">
        <v>311</v>
      </c>
      <c r="F78" s="52" t="s">
        <v>41</v>
      </c>
      <c r="G78" s="52" t="s">
        <v>41</v>
      </c>
      <c r="H78" s="52" t="s">
        <v>41</v>
      </c>
      <c r="I78" s="62"/>
    </row>
    <row r="79" spans="1:9" s="48" customFormat="1" ht="14.25" customHeight="1">
      <c r="A79" s="77"/>
      <c r="B79" s="193" t="s">
        <v>312</v>
      </c>
      <c r="C79" s="194"/>
      <c r="D79" s="195"/>
      <c r="E79" s="69"/>
      <c r="F79" s="66"/>
      <c r="G79" s="66"/>
      <c r="H79" s="66"/>
      <c r="I79" s="69"/>
    </row>
    <row r="80" spans="1:9" s="48" customFormat="1" ht="73.8">
      <c r="A80" s="62">
        <f t="shared" ca="1" si="1"/>
        <v>52</v>
      </c>
      <c r="B80" s="52" t="s">
        <v>313</v>
      </c>
      <c r="C80" s="52" t="s">
        <v>314</v>
      </c>
      <c r="D80" s="53" t="s">
        <v>315</v>
      </c>
      <c r="E80" s="54" t="s">
        <v>119</v>
      </c>
      <c r="F80" s="52" t="s">
        <v>41</v>
      </c>
      <c r="G80" s="52" t="s">
        <v>41</v>
      </c>
      <c r="H80" s="52" t="s">
        <v>41</v>
      </c>
      <c r="I80" s="62"/>
    </row>
    <row r="81" spans="1:9" s="48" customFormat="1" ht="98.4">
      <c r="A81" s="62">
        <f t="shared" ca="1" si="1"/>
        <v>53</v>
      </c>
      <c r="B81" s="52" t="s">
        <v>316</v>
      </c>
      <c r="C81" s="52" t="s">
        <v>317</v>
      </c>
      <c r="D81" s="60" t="s">
        <v>318</v>
      </c>
      <c r="E81" s="54" t="s">
        <v>319</v>
      </c>
      <c r="F81" s="52" t="s">
        <v>41</v>
      </c>
      <c r="G81" s="52" t="s">
        <v>41</v>
      </c>
      <c r="H81" s="52" t="s">
        <v>41</v>
      </c>
      <c r="I81" s="62"/>
    </row>
    <row r="82" spans="1:9" s="48" customFormat="1" ht="61.5">
      <c r="A82" s="62">
        <f t="shared" ca="1" si="1"/>
        <v>54</v>
      </c>
      <c r="B82" s="52" t="s">
        <v>320</v>
      </c>
      <c r="C82" s="52" t="s">
        <v>321</v>
      </c>
      <c r="D82" s="60" t="s">
        <v>322</v>
      </c>
      <c r="E82" s="54" t="s">
        <v>323</v>
      </c>
      <c r="F82" s="52" t="s">
        <v>43</v>
      </c>
      <c r="G82" s="52" t="s">
        <v>41</v>
      </c>
      <c r="H82" s="52" t="s">
        <v>41</v>
      </c>
      <c r="I82" s="62"/>
    </row>
    <row r="83" spans="1:9" s="48" customFormat="1" ht="73.8">
      <c r="A83" s="62">
        <f t="shared" ca="1" si="1"/>
        <v>55</v>
      </c>
      <c r="B83" s="52" t="s">
        <v>324</v>
      </c>
      <c r="C83" s="52" t="s">
        <v>325</v>
      </c>
      <c r="D83" s="60" t="s">
        <v>326</v>
      </c>
      <c r="E83" s="54" t="s">
        <v>327</v>
      </c>
      <c r="F83" s="52" t="s">
        <v>41</v>
      </c>
      <c r="G83" s="52" t="s">
        <v>41</v>
      </c>
      <c r="H83" s="52" t="s">
        <v>41</v>
      </c>
      <c r="I83" s="62"/>
    </row>
    <row r="84" spans="1:9" s="48" customFormat="1" ht="73.8">
      <c r="A84" s="62">
        <f t="shared" ca="1" si="1"/>
        <v>56</v>
      </c>
      <c r="B84" s="52" t="s">
        <v>328</v>
      </c>
      <c r="C84" s="52" t="s">
        <v>329</v>
      </c>
      <c r="D84" s="60" t="s">
        <v>330</v>
      </c>
      <c r="E84" s="54" t="s">
        <v>327</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5625" defaultRowHeight="13.8"/>
  <cols>
    <col min="1" max="1" width="4" style="79" customWidth="1"/>
    <col min="2" max="2" width="16.15625" style="80" customWidth="1"/>
    <col min="3" max="3" width="19" style="80" customWidth="1"/>
    <col min="4" max="4" width="20.41796875" style="80" customWidth="1"/>
    <col min="5" max="5" width="16.26171875" style="80" customWidth="1"/>
    <col min="6" max="6" width="19" style="80" customWidth="1"/>
    <col min="7" max="7" width="15" style="82" customWidth="1"/>
    <col min="8" max="8" width="23.578125" style="82" customWidth="1"/>
    <col min="9" max="9" width="25.41796875" style="82" customWidth="1"/>
    <col min="10" max="10" width="21" style="82" customWidth="1"/>
    <col min="11" max="11" width="11.41796875" style="82" customWidth="1"/>
    <col min="12" max="12" width="17.26171875" style="82" customWidth="1"/>
    <col min="13" max="13" width="17.26171875" style="80" customWidth="1"/>
    <col min="14" max="14" width="14.15625" style="80" customWidth="1"/>
    <col min="15" max="15" width="18.41796875" style="80" customWidth="1"/>
    <col min="16" max="16384" width="9.15625" style="80"/>
  </cols>
  <sheetData>
    <row r="1" spans="1:12" ht="14.1">
      <c r="G1" s="81" t="s">
        <v>333</v>
      </c>
    </row>
    <row r="2" spans="1:12" s="84" customFormat="1" ht="25.2">
      <c r="A2" s="83"/>
      <c r="C2" s="210" t="s">
        <v>334</v>
      </c>
      <c r="D2" s="210"/>
      <c r="E2" s="210"/>
      <c r="F2" s="210"/>
      <c r="G2" s="210"/>
      <c r="H2" s="85" t="s">
        <v>335</v>
      </c>
      <c r="I2" s="86"/>
      <c r="J2" s="86"/>
      <c r="K2" s="86"/>
      <c r="L2" s="86"/>
    </row>
    <row r="3" spans="1:12" s="84" customFormat="1" ht="22.5">
      <c r="A3" s="83"/>
      <c r="C3" s="211" t="s">
        <v>336</v>
      </c>
      <c r="D3" s="211"/>
      <c r="E3" s="157"/>
      <c r="F3" s="212" t="s">
        <v>337</v>
      </c>
      <c r="G3" s="212"/>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13" t="s">
        <v>338</v>
      </c>
      <c r="C6" s="213"/>
      <c r="D6" s="94"/>
      <c r="E6" s="94"/>
      <c r="F6" s="94"/>
      <c r="G6" s="95"/>
      <c r="H6" s="95"/>
    </row>
    <row r="7" spans="1:12">
      <c r="B7" s="96" t="s">
        <v>339</v>
      </c>
      <c r="C7" s="97"/>
      <c r="D7" s="97"/>
      <c r="E7" s="97"/>
      <c r="F7" s="97"/>
      <c r="G7" s="98"/>
    </row>
    <row r="8" spans="1:12">
      <c r="A8" s="99" t="s">
        <v>58</v>
      </c>
      <c r="B8" s="160" t="s">
        <v>340</v>
      </c>
      <c r="C8" s="160" t="s">
        <v>341</v>
      </c>
      <c r="D8" s="160" t="s">
        <v>342</v>
      </c>
      <c r="E8" s="160" t="s">
        <v>343</v>
      </c>
      <c r="F8" s="160" t="s">
        <v>344</v>
      </c>
      <c r="G8" s="160" t="s">
        <v>345</v>
      </c>
      <c r="H8" s="160" t="s">
        <v>346</v>
      </c>
      <c r="I8" s="159" t="s">
        <v>347</v>
      </c>
      <c r="L8" s="80"/>
    </row>
    <row r="9" spans="1:12" s="125" customFormat="1" ht="14.1">
      <c r="A9" s="121"/>
      <c r="B9" s="122" t="s">
        <v>348</v>
      </c>
      <c r="C9" s="122" t="s">
        <v>349</v>
      </c>
      <c r="D9" s="122" t="s">
        <v>350</v>
      </c>
      <c r="E9" s="122" t="s">
        <v>351</v>
      </c>
      <c r="F9" s="122" t="s">
        <v>352</v>
      </c>
      <c r="G9" s="122" t="s">
        <v>353</v>
      </c>
      <c r="H9" s="122" t="s">
        <v>354</v>
      </c>
      <c r="I9" s="123"/>
      <c r="J9" s="124"/>
      <c r="K9" s="124"/>
    </row>
    <row r="10" spans="1:12">
      <c r="A10" s="100">
        <v>1</v>
      </c>
      <c r="B10" s="101" t="s">
        <v>66</v>
      </c>
      <c r="C10" s="101" t="s">
        <v>355</v>
      </c>
      <c r="D10" s="101" t="s">
        <v>356</v>
      </c>
      <c r="E10" s="101" t="s">
        <v>357</v>
      </c>
      <c r="F10" s="101" t="s">
        <v>358</v>
      </c>
      <c r="G10" s="101" t="s">
        <v>359</v>
      </c>
      <c r="H10" s="101" t="s">
        <v>359</v>
      </c>
      <c r="I10" s="102"/>
      <c r="L10" s="80"/>
    </row>
    <row r="11" spans="1:12" ht="20.25" customHeight="1">
      <c r="A11" s="100">
        <v>2</v>
      </c>
      <c r="B11" s="101" t="s">
        <v>67</v>
      </c>
      <c r="C11" s="101" t="s">
        <v>360</v>
      </c>
      <c r="D11" s="101" t="s">
        <v>361</v>
      </c>
      <c r="E11" s="101" t="s">
        <v>362</v>
      </c>
      <c r="F11" s="101" t="s">
        <v>358</v>
      </c>
      <c r="G11" s="101" t="s">
        <v>359</v>
      </c>
      <c r="H11" s="101" t="s">
        <v>363</v>
      </c>
      <c r="I11" s="102" t="s">
        <v>364</v>
      </c>
      <c r="L11" s="80"/>
    </row>
    <row r="12" spans="1:12" ht="20.25" customHeight="1">
      <c r="A12" s="100">
        <v>3</v>
      </c>
      <c r="B12" s="101" t="s">
        <v>365</v>
      </c>
      <c r="C12" s="101" t="s">
        <v>366</v>
      </c>
      <c r="D12" s="101" t="s">
        <v>361</v>
      </c>
      <c r="E12" s="101" t="s">
        <v>357</v>
      </c>
      <c r="F12" s="101" t="s">
        <v>367</v>
      </c>
      <c r="G12" s="101" t="s">
        <v>359</v>
      </c>
      <c r="H12" s="101" t="s">
        <v>359</v>
      </c>
      <c r="I12" s="102"/>
      <c r="L12" s="80"/>
    </row>
    <row r="13" spans="1:12" ht="15" customHeight="1">
      <c r="B13" s="103"/>
      <c r="C13" s="97"/>
      <c r="D13" s="97"/>
      <c r="E13" s="97"/>
      <c r="F13" s="97"/>
      <c r="G13" s="98"/>
    </row>
    <row r="14" spans="1:12" ht="21.75" customHeight="1">
      <c r="B14" s="213" t="s">
        <v>368</v>
      </c>
      <c r="C14" s="213"/>
      <c r="D14" s="213"/>
      <c r="E14" s="94"/>
      <c r="F14" s="94"/>
      <c r="G14" s="95"/>
      <c r="H14" s="95"/>
    </row>
    <row r="15" spans="1:12">
      <c r="B15" s="96" t="s">
        <v>369</v>
      </c>
      <c r="C15" s="97"/>
      <c r="D15" s="97"/>
      <c r="E15" s="97"/>
      <c r="F15" s="97"/>
      <c r="G15" s="98"/>
    </row>
    <row r="16" spans="1:12" ht="31.5" customHeight="1">
      <c r="A16" s="99" t="s">
        <v>58</v>
      </c>
      <c r="B16" s="160" t="s">
        <v>370</v>
      </c>
      <c r="C16" s="160" t="s">
        <v>41</v>
      </c>
      <c r="D16" s="160" t="s">
        <v>43</v>
      </c>
      <c r="E16" s="160" t="s">
        <v>363</v>
      </c>
      <c r="F16" s="160" t="s">
        <v>45</v>
      </c>
      <c r="G16" s="160" t="s">
        <v>371</v>
      </c>
      <c r="L16" s="80"/>
    </row>
    <row r="17" spans="1:12" s="125" customFormat="1" ht="37.799999999999997">
      <c r="A17" s="121"/>
      <c r="B17" s="122" t="s">
        <v>348</v>
      </c>
      <c r="C17" s="126" t="s">
        <v>372</v>
      </c>
      <c r="D17" s="126" t="s">
        <v>373</v>
      </c>
      <c r="E17" s="126" t="s">
        <v>374</v>
      </c>
      <c r="F17" s="126" t="s">
        <v>375</v>
      </c>
      <c r="G17" s="126" t="s">
        <v>376</v>
      </c>
      <c r="H17" s="124"/>
      <c r="I17" s="124"/>
      <c r="J17" s="124"/>
      <c r="K17" s="124"/>
    </row>
    <row r="18" spans="1:12">
      <c r="A18" s="100">
        <v>1</v>
      </c>
      <c r="B18" s="101" t="s">
        <v>66</v>
      </c>
      <c r="C18" s="104">
        <f>'User Story 1'!D11</f>
        <v>41</v>
      </c>
      <c r="D18" s="104">
        <f>'User Story 1'!D12</f>
        <v>0</v>
      </c>
      <c r="E18" s="104">
        <f>'User Story 1'!D14</f>
        <v>0</v>
      </c>
      <c r="F18" s="104">
        <f>'User Story 1'!D13</f>
        <v>0</v>
      </c>
      <c r="G18" s="104">
        <f>'User Story 1'!D15</f>
        <v>0</v>
      </c>
      <c r="L18" s="80"/>
    </row>
    <row r="19" spans="1:12" ht="20.25" customHeight="1">
      <c r="A19" s="100">
        <v>2</v>
      </c>
      <c r="B19" s="101" t="s">
        <v>365</v>
      </c>
      <c r="C19" s="104">
        <f>'User Story 3'!D11</f>
        <v>55</v>
      </c>
      <c r="D19" s="104">
        <f>'User Story 3'!D12</f>
        <v>1</v>
      </c>
      <c r="E19" s="104">
        <f>'User Story 3'!D14</f>
        <v>0</v>
      </c>
      <c r="F19" s="104">
        <f>'User Story 3'!D13</f>
        <v>0</v>
      </c>
      <c r="G19" s="104">
        <f>'User Story 3'!D15</f>
        <v>0</v>
      </c>
      <c r="L19" s="80"/>
    </row>
    <row r="20" spans="1:12" ht="20.25" customHeight="1">
      <c r="A20" s="100">
        <v>3</v>
      </c>
      <c r="B20" s="101" t="s">
        <v>103</v>
      </c>
      <c r="C20" s="104">
        <f>SUM(C18:C19)</f>
        <v>96</v>
      </c>
      <c r="D20" s="104">
        <f t="shared" ref="D20:G20" si="0">SUM(D18:D19)</f>
        <v>1</v>
      </c>
      <c r="E20" s="104">
        <f t="shared" si="0"/>
        <v>0</v>
      </c>
      <c r="F20" s="104">
        <f t="shared" si="0"/>
        <v>0</v>
      </c>
      <c r="G20" s="104">
        <f t="shared" si="0"/>
        <v>0</v>
      </c>
      <c r="L20" s="80"/>
    </row>
    <row r="21" spans="1:12" ht="20.25" customHeight="1">
      <c r="A21" s="106"/>
      <c r="B21" s="107"/>
      <c r="C21" s="120" t="s">
        <v>377</v>
      </c>
      <c r="D21" s="119">
        <f>SUM(C20,D20,G20)/SUM(C20:G20)</f>
        <v>1</v>
      </c>
      <c r="E21" s="108"/>
      <c r="F21" s="108"/>
      <c r="G21" s="108"/>
      <c r="L21" s="80"/>
    </row>
    <row r="22" spans="1:12">
      <c r="B22" s="103"/>
      <c r="C22" s="97"/>
      <c r="D22" s="97"/>
      <c r="E22" s="97"/>
      <c r="F22" s="97"/>
      <c r="G22" s="98"/>
    </row>
    <row r="23" spans="1:12" ht="21.75" customHeight="1">
      <c r="B23" s="213" t="s">
        <v>378</v>
      </c>
      <c r="C23" s="213"/>
      <c r="D23" s="213"/>
      <c r="E23" s="94"/>
      <c r="F23" s="94"/>
      <c r="G23" s="95"/>
      <c r="H23" s="95"/>
    </row>
    <row r="24" spans="1:12" ht="21.75" customHeight="1">
      <c r="B24" s="96" t="s">
        <v>379</v>
      </c>
      <c r="C24" s="158"/>
      <c r="D24" s="158"/>
      <c r="E24" s="94"/>
      <c r="F24" s="94"/>
      <c r="G24" s="95"/>
      <c r="H24" s="95"/>
    </row>
    <row r="25" spans="1:12" ht="14.4">
      <c r="B25" s="105" t="s">
        <v>380</v>
      </c>
      <c r="C25" s="97"/>
      <c r="D25" s="97"/>
      <c r="E25" s="97"/>
      <c r="F25" s="97"/>
      <c r="G25" s="98"/>
    </row>
    <row r="26" spans="1:12" ht="18.75" customHeight="1">
      <c r="A26" s="99" t="s">
        <v>58</v>
      </c>
      <c r="B26" s="160" t="s">
        <v>381</v>
      </c>
      <c r="C26" s="160" t="s">
        <v>382</v>
      </c>
      <c r="D26" s="160" t="s">
        <v>383</v>
      </c>
      <c r="E26" s="160" t="s">
        <v>384</v>
      </c>
      <c r="F26" s="160" t="s">
        <v>385</v>
      </c>
      <c r="G26" s="214" t="s">
        <v>114</v>
      </c>
      <c r="H26" s="215"/>
    </row>
    <row r="27" spans="1:12">
      <c r="A27" s="100">
        <v>1</v>
      </c>
      <c r="B27" s="101" t="s">
        <v>386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08"/>
      <c r="H27" s="209"/>
    </row>
    <row r="28" spans="1:12" ht="20.25" customHeight="1">
      <c r="A28" s="100">
        <v>2</v>
      </c>
      <c r="B28" s="101" t="s">
        <v>387</v>
      </c>
      <c r="C28" s="104" t="e">
        <f>COUNTIFS(#REF!, "*Major*",#REF!,"*Open*")</f>
        <v>#REF!</v>
      </c>
      <c r="D28" s="104" t="e">
        <f>COUNTIFS(#REF!, "*Major*",#REF!,"*Resolved*")</f>
        <v>#REF!</v>
      </c>
      <c r="E28" s="104" t="e">
        <f>COUNTIFS(#REF!, "*Major*",#REF!,"*Reopened*")</f>
        <v>#REF!</v>
      </c>
      <c r="F28" s="104" t="e">
        <f>COUNTIFS(#REF!, "*Major*",#REF!,"*Closed*") + COUNTIFS(#REF!, "*Major*",#REF!,"*Ready for client test*")</f>
        <v>#REF!</v>
      </c>
      <c r="G28" s="208"/>
      <c r="H28" s="209"/>
    </row>
    <row r="29" spans="1:12" ht="20.25" customHeight="1">
      <c r="A29" s="100">
        <v>3</v>
      </c>
      <c r="B29" s="101" t="s">
        <v>388</v>
      </c>
      <c r="C29" s="104" t="e">
        <f>COUNTIFS(#REF!, "*Normal*",#REF!,"*Open*")</f>
        <v>#REF!</v>
      </c>
      <c r="D29" s="104" t="e">
        <f>COUNTIFS(#REF!, "*Normal*",#REF!,"*Resolved*")</f>
        <v>#REF!</v>
      </c>
      <c r="E29" s="104" t="e">
        <f>COUNTIFS(#REF!, "*Normal*",#REF!,"*Reopened*")</f>
        <v>#REF!</v>
      </c>
      <c r="F29" s="104" t="e">
        <f>COUNTIFS(#REF!, "*Normal*",#REF!,"*Closed*") + COUNTIFS(#REF!, "*Normal*",#REF!,"*Ready for client test*")</f>
        <v>#REF!</v>
      </c>
      <c r="G29" s="208"/>
      <c r="H29" s="209"/>
    </row>
    <row r="30" spans="1:12" ht="20.25" customHeight="1">
      <c r="A30" s="100">
        <v>4</v>
      </c>
      <c r="B30" s="101" t="s">
        <v>389</v>
      </c>
      <c r="C30" s="104" t="e">
        <f>COUNTIFS(#REF!, "*Minor*",#REF!,"*Open*")</f>
        <v>#REF!</v>
      </c>
      <c r="D30" s="104" t="e">
        <f>COUNTIFS(#REF!, "*Minor*",#REF!,"*Resolved*")</f>
        <v>#REF!</v>
      </c>
      <c r="E30" s="104" t="e">
        <f>COUNTIFS(#REF!, "*Minor*",#REF!,"*Reopened*")</f>
        <v>#REF!</v>
      </c>
      <c r="F30" s="104" t="e">
        <f>COUNTIFS(#REF!, "*Minor*",#REF!,"*Closed*") + COUNTIFS(#REF!, "*Minor*",#REF!,"*Ready for client test*")</f>
        <v>#REF!</v>
      </c>
      <c r="G30" s="208"/>
      <c r="H30" s="209"/>
    </row>
    <row r="31" spans="1:12" ht="20.25" customHeight="1">
      <c r="A31" s="100"/>
      <c r="B31" s="99" t="s">
        <v>103</v>
      </c>
      <c r="C31" s="99" t="e">
        <f>SUM(C27:C30)</f>
        <v>#REF!</v>
      </c>
      <c r="D31" s="99">
        <v>0</v>
      </c>
      <c r="E31" s="99">
        <v>0</v>
      </c>
      <c r="F31" s="99" t="e">
        <f>SUM(F27:F30)</f>
        <v>#REF!</v>
      </c>
      <c r="G31" s="208"/>
      <c r="H31" s="209"/>
    </row>
    <row r="32" spans="1:12" ht="20.25" customHeight="1">
      <c r="A32" s="106"/>
      <c r="B32" s="107"/>
      <c r="C32" s="108"/>
      <c r="D32" s="108"/>
      <c r="E32" s="108"/>
      <c r="F32" s="108"/>
      <c r="G32" s="108"/>
      <c r="H32" s="108"/>
    </row>
    <row r="33" spans="1:12" ht="14.4">
      <c r="B33" s="105" t="s">
        <v>390</v>
      </c>
      <c r="C33" s="97"/>
      <c r="D33" s="97"/>
      <c r="E33" s="97"/>
      <c r="F33" s="97"/>
      <c r="G33" s="98"/>
    </row>
    <row r="34" spans="1:12" ht="18.75" customHeight="1">
      <c r="A34" s="99" t="s">
        <v>58</v>
      </c>
      <c r="B34" s="160" t="s">
        <v>391</v>
      </c>
      <c r="C34" s="160" t="s">
        <v>392</v>
      </c>
      <c r="D34" s="160" t="s">
        <v>393</v>
      </c>
      <c r="E34" s="160" t="s">
        <v>344</v>
      </c>
      <c r="F34" s="216" t="s">
        <v>347</v>
      </c>
      <c r="G34" s="217"/>
    </row>
    <row r="35" spans="1:12" s="125" customFormat="1" ht="14.1">
      <c r="A35" s="121"/>
      <c r="B35" s="122" t="s">
        <v>394</v>
      </c>
      <c r="C35" s="126" t="s">
        <v>395</v>
      </c>
      <c r="D35" s="126" t="s">
        <v>396</v>
      </c>
      <c r="E35" s="126" t="s">
        <v>352</v>
      </c>
      <c r="F35" s="219"/>
      <c r="G35" s="220"/>
      <c r="H35" s="124"/>
      <c r="I35" s="124"/>
      <c r="J35" s="124"/>
      <c r="K35" s="124"/>
      <c r="L35" s="124"/>
    </row>
    <row r="36" spans="1:12">
      <c r="A36" s="100">
        <v>1</v>
      </c>
      <c r="B36" s="101" t="s">
        <v>332</v>
      </c>
      <c r="C36" s="104" t="s">
        <v>397</v>
      </c>
      <c r="D36" s="104" t="s">
        <v>389</v>
      </c>
      <c r="E36" s="104" t="s">
        <v>358</v>
      </c>
      <c r="F36" s="208"/>
      <c r="G36" s="209"/>
    </row>
    <row r="37" spans="1:12" ht="20.25" customHeight="1">
      <c r="A37" s="100">
        <v>2</v>
      </c>
      <c r="B37" s="101" t="s">
        <v>147</v>
      </c>
      <c r="C37" s="104" t="s">
        <v>398</v>
      </c>
      <c r="D37" s="104" t="s">
        <v>389</v>
      </c>
      <c r="E37" s="104" t="s">
        <v>358</v>
      </c>
      <c r="F37" s="208"/>
      <c r="G37" s="209"/>
    </row>
    <row r="38" spans="1:12" ht="20.25" customHeight="1">
      <c r="A38" s="106"/>
      <c r="B38" s="107"/>
      <c r="C38" s="108"/>
      <c r="D38" s="108"/>
      <c r="E38" s="108"/>
      <c r="F38" s="108"/>
      <c r="G38" s="108"/>
      <c r="H38" s="108"/>
    </row>
    <row r="39" spans="1:12" ht="21.75" customHeight="1">
      <c r="B39" s="213" t="s">
        <v>399</v>
      </c>
      <c r="C39" s="213"/>
      <c r="D39" s="94"/>
      <c r="E39" s="94"/>
      <c r="F39" s="94"/>
      <c r="G39" s="95"/>
      <c r="H39" s="95"/>
    </row>
    <row r="40" spans="1:12">
      <c r="B40" s="96" t="s">
        <v>400</v>
      </c>
      <c r="C40" s="97"/>
      <c r="D40" s="97"/>
      <c r="E40" s="97"/>
      <c r="F40" s="97"/>
      <c r="G40" s="98"/>
    </row>
    <row r="41" spans="1:12" ht="18.75" customHeight="1">
      <c r="A41" s="99" t="s">
        <v>58</v>
      </c>
      <c r="B41" s="160" t="s">
        <v>62</v>
      </c>
      <c r="C41" s="218" t="s">
        <v>401</v>
      </c>
      <c r="D41" s="218"/>
      <c r="E41" s="218" t="s">
        <v>402</v>
      </c>
      <c r="F41" s="218"/>
      <c r="G41" s="218"/>
      <c r="H41" s="99" t="s">
        <v>403</v>
      </c>
    </row>
    <row r="42" spans="1:12" ht="34.5" customHeight="1">
      <c r="A42" s="100">
        <v>1</v>
      </c>
      <c r="B42" s="161" t="s">
        <v>404</v>
      </c>
      <c r="C42" s="221" t="s">
        <v>405</v>
      </c>
      <c r="D42" s="221"/>
      <c r="E42" s="221" t="s">
        <v>406</v>
      </c>
      <c r="F42" s="221"/>
      <c r="G42" s="221"/>
      <c r="H42" s="109"/>
    </row>
    <row r="43" spans="1:12" ht="34.5" customHeight="1">
      <c r="A43" s="100">
        <v>2</v>
      </c>
      <c r="B43" s="161" t="s">
        <v>404</v>
      </c>
      <c r="C43" s="221" t="s">
        <v>405</v>
      </c>
      <c r="D43" s="221"/>
      <c r="E43" s="221" t="s">
        <v>406</v>
      </c>
      <c r="F43" s="221"/>
      <c r="G43" s="221"/>
      <c r="H43" s="109"/>
    </row>
    <row r="44" spans="1:12" ht="34.5" customHeight="1">
      <c r="A44" s="100">
        <v>3</v>
      </c>
      <c r="B44" s="161" t="s">
        <v>404</v>
      </c>
      <c r="C44" s="221" t="s">
        <v>405</v>
      </c>
      <c r="D44" s="221"/>
      <c r="E44" s="221" t="s">
        <v>406</v>
      </c>
      <c r="F44" s="221"/>
      <c r="G44" s="221"/>
      <c r="H44" s="109"/>
    </row>
    <row r="45" spans="1:12">
      <c r="B45" s="110"/>
      <c r="C45" s="110"/>
      <c r="D45" s="110"/>
      <c r="E45" s="111"/>
      <c r="F45" s="97"/>
      <c r="G45" s="98"/>
    </row>
    <row r="46" spans="1:12" ht="21.75" customHeight="1">
      <c r="B46" s="213" t="s">
        <v>407</v>
      </c>
      <c r="C46" s="213"/>
      <c r="D46" s="94"/>
      <c r="E46" s="94"/>
      <c r="F46" s="94"/>
      <c r="G46" s="95"/>
      <c r="H46" s="95"/>
    </row>
    <row r="47" spans="1:12">
      <c r="B47" s="96" t="s">
        <v>408</v>
      </c>
      <c r="C47" s="110"/>
      <c r="D47" s="110"/>
      <c r="E47" s="111"/>
      <c r="F47" s="97"/>
      <c r="G47" s="98"/>
    </row>
    <row r="48" spans="1:12" s="113" customFormat="1" ht="21" customHeight="1">
      <c r="A48" s="224" t="s">
        <v>58</v>
      </c>
      <c r="B48" s="226" t="s">
        <v>409</v>
      </c>
      <c r="C48" s="216" t="s">
        <v>410</v>
      </c>
      <c r="D48" s="228"/>
      <c r="E48" s="228"/>
      <c r="F48" s="217"/>
      <c r="G48" s="229" t="s">
        <v>377</v>
      </c>
      <c r="H48" s="229" t="s">
        <v>409</v>
      </c>
      <c r="I48" s="222" t="s">
        <v>411</v>
      </c>
      <c r="J48" s="112"/>
      <c r="K48" s="112"/>
      <c r="L48" s="112"/>
    </row>
    <row r="49" spans="1:9">
      <c r="A49" s="225"/>
      <c r="B49" s="227"/>
      <c r="C49" s="114" t="s">
        <v>386</v>
      </c>
      <c r="D49" s="114" t="s">
        <v>387</v>
      </c>
      <c r="E49" s="115" t="s">
        <v>388</v>
      </c>
      <c r="F49" s="115" t="s">
        <v>389</v>
      </c>
      <c r="G49" s="230"/>
      <c r="H49" s="230"/>
      <c r="I49" s="223"/>
    </row>
    <row r="50" spans="1:9" ht="25.2">
      <c r="A50" s="225"/>
      <c r="B50" s="227"/>
      <c r="C50" s="128" t="s">
        <v>412</v>
      </c>
      <c r="D50" s="128" t="s">
        <v>413</v>
      </c>
      <c r="E50" s="128" t="s">
        <v>414</v>
      </c>
      <c r="F50" s="128" t="s">
        <v>415</v>
      </c>
      <c r="G50" s="127" t="s">
        <v>416</v>
      </c>
      <c r="H50" s="127" t="s">
        <v>417</v>
      </c>
      <c r="I50" s="127" t="s">
        <v>417</v>
      </c>
    </row>
    <row r="51" spans="1:9" ht="25.2">
      <c r="A51" s="100">
        <v>1</v>
      </c>
      <c r="B51" s="121" t="s">
        <v>418</v>
      </c>
      <c r="C51" s="128" t="s">
        <v>412</v>
      </c>
      <c r="D51" s="128" t="s">
        <v>413</v>
      </c>
      <c r="E51" s="128" t="s">
        <v>414</v>
      </c>
      <c r="F51" s="128" t="s">
        <v>415</v>
      </c>
      <c r="G51" s="116" t="s">
        <v>416</v>
      </c>
      <c r="H51" s="116" t="s">
        <v>417</v>
      </c>
      <c r="I51" s="116" t="s">
        <v>417</v>
      </c>
    </row>
    <row r="52" spans="1:9">
      <c r="A52" s="100">
        <v>2</v>
      </c>
      <c r="B52" s="100" t="s">
        <v>65</v>
      </c>
      <c r="C52" s="116">
        <v>0</v>
      </c>
      <c r="D52" s="116">
        <v>0</v>
      </c>
      <c r="E52" s="116">
        <v>0</v>
      </c>
      <c r="F52" s="116" t="e">
        <f>SUM(C31:E31)</f>
        <v>#REF!</v>
      </c>
      <c r="G52" s="129">
        <f>D21</f>
        <v>1</v>
      </c>
      <c r="H52" s="116" t="s">
        <v>417</v>
      </c>
      <c r="I52" s="116" t="s">
        <v>417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cabca498-5e2a-459c-ade0-601c6a98c846"/>
    <ds:schemaRef ds:uri="044e8ed5-b60c-40cd-b477-04c240ccf9c3"/>
    <ds:schemaRef ds:uri="http://purl.org/dc/elements/1.1/"/>
    <ds:schemaRef ds:uri="http://schemas.microsoft.com/office/infopath/2007/PartnerControls"/>
    <ds:schemaRef ds:uri="http://www.w3.org/XML/1998/namespace"/>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Precision 5510</cp:lastModifiedBy>
  <cp:revision/>
  <dcterms:created xsi:type="dcterms:W3CDTF">2016-08-15T09:08:57Z</dcterms:created>
  <dcterms:modified xsi:type="dcterms:W3CDTF">2022-10-10T06:17:05Z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