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840" activeTab="6"/>
  </bookViews>
  <sheets>
    <sheet name="Record of Change" sheetId="4" r:id="rId1"/>
    <sheet name="Instruction" sheetId="5" r:id="rId2"/>
    <sheet name="Cover" sheetId="6" r:id="rId3"/>
    <sheet name="Common checklist" sheetId="7" r:id="rId4"/>
    <sheet name="Assignment 1 " sheetId="8" r:id="rId5"/>
    <sheet name="Assignment 2 " sheetId="9" r:id="rId6"/>
    <sheet name="Assignment 3 "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5" l="1"/>
  <c r="A20" i="15" s="1"/>
  <c r="A21" i="15" s="1"/>
  <c r="A22" i="15" s="1"/>
  <c r="A23" i="15" s="1"/>
  <c r="A25" i="15" s="1"/>
  <c r="A26" i="15" s="1"/>
  <c r="A27" i="15" s="1"/>
  <c r="A28" i="15" s="1"/>
  <c r="A21" i="9"/>
  <c r="A29" i="15" l="1"/>
  <c r="A31" i="15" s="1"/>
  <c r="A32" i="15" s="1"/>
  <c r="A33" i="15" s="1"/>
  <c r="A34" i="15" s="1"/>
  <c r="A22" i="9"/>
  <c r="A24" i="9" s="1"/>
  <c r="A25" i="9" s="1"/>
  <c r="A26" i="9" s="1"/>
  <c r="A111" i="9"/>
  <c r="A36" i="15" l="1"/>
  <c r="A38" i="15" s="1"/>
  <c r="A39" i="15" s="1"/>
  <c r="A40" i="15" s="1"/>
  <c r="A42" i="15" s="1"/>
  <c r="A52" i="8"/>
  <c r="A43" i="15" l="1"/>
  <c r="A45" i="15" s="1"/>
  <c r="A46" i="15" s="1"/>
  <c r="A47" i="15" s="1"/>
  <c r="A48" i="15" s="1"/>
  <c r="A49" i="15" s="1"/>
  <c r="A50" i="15" s="1"/>
  <c r="A51" i="15" s="1"/>
  <c r="A52" i="15" s="1"/>
  <c r="A21" i="8"/>
  <c r="A53" i="15" l="1"/>
  <c r="A54" i="15" s="1"/>
  <c r="A55" i="15" s="1"/>
  <c r="A56" i="15" s="1"/>
  <c r="A58" i="15" s="1"/>
  <c r="A59" i="15" s="1"/>
  <c r="A22" i="8"/>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4" i="8" l="1"/>
  <c r="A55" i="8" s="1"/>
  <c r="A56" i="8" s="1"/>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112" i="9" l="1"/>
  <c r="A113" i="9" s="1"/>
  <c r="A114" i="9" l="1"/>
  <c r="A115" i="9" l="1"/>
  <c r="A116" i="9" s="1"/>
  <c r="A118" i="9" s="1"/>
  <c r="A120" i="9" s="1"/>
  <c r="A122" i="9" s="1"/>
  <c r="A27" i="9"/>
  <c r="A28" i="9" s="1"/>
  <c r="A29" i="9" s="1"/>
  <c r="A30" i="9" s="1"/>
  <c r="A31" i="9" s="1"/>
  <c r="A32" i="9" s="1"/>
  <c r="A33" i="9" s="1"/>
  <c r="A34" i="9" s="1"/>
  <c r="A35" i="9" s="1"/>
  <c r="A37" i="9" s="1"/>
  <c r="A38" i="9" s="1"/>
  <c r="A39" i="9" s="1"/>
  <c r="A40" i="9" s="1"/>
  <c r="A41" i="9" s="1"/>
  <c r="A42" i="9" s="1"/>
  <c r="A43" i="9" s="1"/>
  <c r="A44" i="9" s="1"/>
  <c r="A45" i="9" s="1"/>
  <c r="A46" i="9" s="1"/>
  <c r="A47" i="9" s="1"/>
  <c r="A48" i="9" s="1"/>
  <c r="A49" i="9" s="1"/>
  <c r="A51" i="9" s="1"/>
  <c r="A52" i="9" s="1"/>
  <c r="A53" i="9" s="1"/>
  <c r="A54" i="9" s="1"/>
  <c r="A55" i="9" s="1"/>
  <c r="A56" i="9" s="1"/>
  <c r="A57" i="9" s="1"/>
  <c r="A58" i="9" s="1"/>
  <c r="A59" i="9" l="1"/>
  <c r="A60" i="9" s="1"/>
  <c r="A61" i="9" s="1"/>
  <c r="A62" i="9" s="1"/>
  <c r="A63" i="9" s="1"/>
  <c r="A64" i="9" s="1"/>
  <c r="A65" i="9" s="1"/>
  <c r="A66" i="9" s="1"/>
  <c r="A68" i="9" s="1"/>
  <c r="A70" i="9" s="1"/>
  <c r="A71" i="9" s="1"/>
  <c r="A72" i="9" s="1"/>
  <c r="A73" i="9" s="1"/>
  <c r="A74" i="9" s="1"/>
  <c r="A75" i="9" s="1"/>
  <c r="A76" i="9" s="1"/>
  <c r="A77" i="9" s="1"/>
  <c r="A79" i="9" s="1"/>
  <c r="A80" i="9" s="1"/>
  <c r="A81" i="9" s="1"/>
  <c r="A82" i="9" s="1"/>
  <c r="A83" i="9" s="1"/>
  <c r="A84" i="9" s="1"/>
  <c r="A85" i="9" s="1"/>
  <c r="A87" i="9" s="1"/>
  <c r="A88" i="9" s="1"/>
  <c r="A89" i="9" s="1"/>
  <c r="A90" i="9" s="1"/>
  <c r="A91" i="9" s="1"/>
  <c r="A92" i="9" s="1"/>
  <c r="A93" i="9" s="1"/>
  <c r="A94" i="9" s="1"/>
  <c r="A95" i="9" s="1"/>
  <c r="A96" i="9" s="1"/>
  <c r="A97" i="9" s="1"/>
  <c r="A98" i="9" s="1"/>
  <c r="A99" i="9" s="1"/>
  <c r="A101" i="9" s="1"/>
  <c r="A102" i="9" s="1"/>
  <c r="A103" i="9" s="1"/>
  <c r="A105" i="9" s="1"/>
  <c r="A107"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2" authorId="1" shapeId="0">
      <text>
        <r>
          <rPr>
            <b/>
            <sz val="9"/>
            <color indexed="81"/>
            <rFont val="Tahoma"/>
            <family val="2"/>
          </rPr>
          <t>Nguyen Dao Thi Binh:</t>
        </r>
        <r>
          <rPr>
            <sz val="9"/>
            <color indexed="81"/>
            <rFont val="Tahoma"/>
            <family val="2"/>
          </rPr>
          <t xml:space="preserve">
Bug ID: 13050</t>
        </r>
      </text>
    </comment>
    <comment ref="F122" authorId="1" shapeId="0">
      <text>
        <r>
          <rPr>
            <b/>
            <sz val="9"/>
            <color indexed="81"/>
            <rFont val="Tahoma"/>
            <family val="2"/>
          </rPr>
          <t>Nguyen Dao Thi Binh:</t>
        </r>
        <r>
          <rPr>
            <sz val="9"/>
            <color indexed="81"/>
            <rFont val="Tahoma"/>
            <family val="2"/>
          </rPr>
          <t xml:space="preserve">
Bug ID: 13057</t>
        </r>
      </text>
    </comment>
    <comment ref="F123" authorId="1" shapeId="0">
      <text>
        <r>
          <rPr>
            <b/>
            <sz val="9"/>
            <color indexed="81"/>
            <rFont val="Tahoma"/>
            <family val="2"/>
          </rPr>
          <t>Nguyen Dao Thi Binh:</t>
        </r>
        <r>
          <rPr>
            <sz val="9"/>
            <color indexed="81"/>
            <rFont val="Tahoma"/>
            <family val="2"/>
          </rPr>
          <t xml:space="preserve">
Bug ID: 13057</t>
        </r>
      </text>
    </comment>
    <comment ref="F125" authorId="1" shapeId="0">
      <text>
        <r>
          <rPr>
            <b/>
            <sz val="9"/>
            <color indexed="81"/>
            <rFont val="Tahoma"/>
            <family val="2"/>
          </rPr>
          <t>Nguyen Dao Thi Binh:</t>
        </r>
        <r>
          <rPr>
            <sz val="9"/>
            <color indexed="81"/>
            <rFont val="Tahoma"/>
            <family val="2"/>
          </rPr>
          <t xml:space="preserve">
Bug ID: 13057</t>
        </r>
      </text>
    </comment>
    <comment ref="F138" authorId="1" shapeId="0">
      <text>
        <r>
          <rPr>
            <b/>
            <sz val="9"/>
            <color indexed="81"/>
            <rFont val="Tahoma"/>
            <family val="2"/>
          </rPr>
          <t>Nguyen Dao Thi Binh:</t>
        </r>
        <r>
          <rPr>
            <sz val="9"/>
            <color indexed="81"/>
            <rFont val="Tahoma"/>
            <family val="2"/>
          </rPr>
          <t xml:space="preserve">
Bug ID: 13051</t>
        </r>
      </text>
    </comment>
    <comment ref="G138" authorId="1" shapeId="0">
      <text>
        <r>
          <rPr>
            <b/>
            <sz val="9"/>
            <color indexed="81"/>
            <rFont val="Tahoma"/>
            <family val="2"/>
          </rPr>
          <t>Nguyen Dao Thi Binh:</t>
        </r>
        <r>
          <rPr>
            <sz val="9"/>
            <color indexed="81"/>
            <rFont val="Tahoma"/>
            <family val="2"/>
          </rPr>
          <t xml:space="preserve">
Bug ID: 13051</t>
        </r>
      </text>
    </comment>
    <comment ref="F139" authorId="1" shapeId="0">
      <text>
        <r>
          <rPr>
            <b/>
            <sz val="9"/>
            <color indexed="81"/>
            <rFont val="Tahoma"/>
            <family val="2"/>
          </rPr>
          <t>Nguyen Dao Thi Binh:</t>
        </r>
        <r>
          <rPr>
            <sz val="9"/>
            <color indexed="81"/>
            <rFont val="Tahoma"/>
            <family val="2"/>
          </rPr>
          <t xml:space="preserve">
Bug ID: 13059</t>
        </r>
      </text>
    </comment>
    <comment ref="G139" authorId="1" shapeId="0">
      <text>
        <r>
          <rPr>
            <b/>
            <sz val="9"/>
            <color indexed="81"/>
            <rFont val="Tahoma"/>
            <family val="2"/>
          </rPr>
          <t>Nguyen Dao Thi Binh:</t>
        </r>
        <r>
          <rPr>
            <sz val="9"/>
            <color indexed="81"/>
            <rFont val="Tahoma"/>
            <family val="2"/>
          </rPr>
          <t xml:space="preserve">
Bug ID: 13059</t>
        </r>
      </text>
    </comment>
    <comment ref="F144" authorId="1" shapeId="0">
      <text>
        <r>
          <rPr>
            <b/>
            <sz val="9"/>
            <color indexed="81"/>
            <rFont val="Tahoma"/>
            <family val="2"/>
          </rPr>
          <t>Nguyen Dao Thi Binh:</t>
        </r>
        <r>
          <rPr>
            <sz val="9"/>
            <color indexed="81"/>
            <rFont val="Tahoma"/>
            <family val="2"/>
          </rPr>
          <t xml:space="preserve">
Bug ID: 13059</t>
        </r>
      </text>
    </comment>
    <comment ref="G144" authorId="1" shapeId="0">
      <text>
        <r>
          <rPr>
            <b/>
            <sz val="9"/>
            <color indexed="81"/>
            <rFont val="Tahoma"/>
            <family val="2"/>
          </rPr>
          <t>Nguyen Dao Thi Binh:</t>
        </r>
        <r>
          <rPr>
            <sz val="9"/>
            <color indexed="81"/>
            <rFont val="Tahoma"/>
            <family val="2"/>
          </rPr>
          <t xml:space="preserve">
Bug ID: 13059</t>
        </r>
      </text>
    </comment>
    <comment ref="F147" authorId="1" shapeId="0">
      <text>
        <r>
          <rPr>
            <b/>
            <sz val="9"/>
            <color indexed="81"/>
            <rFont val="Tahoma"/>
            <family val="2"/>
          </rPr>
          <t>Nguyen Dao Thi Binh:</t>
        </r>
        <r>
          <rPr>
            <sz val="9"/>
            <color indexed="81"/>
            <rFont val="Tahoma"/>
            <family val="2"/>
          </rPr>
          <t xml:space="preserve">
Bug ID: 13051</t>
        </r>
      </text>
    </comment>
    <comment ref="F162" authorId="1" shapeId="0">
      <text>
        <r>
          <rPr>
            <b/>
            <sz val="9"/>
            <color indexed="81"/>
            <rFont val="Tahoma"/>
            <family val="2"/>
          </rPr>
          <t>Nguyen Dao Thi Binh:</t>
        </r>
        <r>
          <rPr>
            <sz val="9"/>
            <color indexed="81"/>
            <rFont val="Tahoma"/>
            <family val="2"/>
          </rPr>
          <t xml:space="preserve">
Bug ID: 13159</t>
        </r>
      </text>
    </comment>
    <comment ref="F16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1"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13057</t>
        </r>
      </text>
    </comment>
    <comment ref="F64" authorId="1" shapeId="0">
      <text>
        <r>
          <rPr>
            <b/>
            <sz val="9"/>
            <color indexed="81"/>
            <rFont val="Tahoma"/>
            <family val="2"/>
          </rPr>
          <t>Nguyen Dao Thi Binh:</t>
        </r>
        <r>
          <rPr>
            <sz val="9"/>
            <color indexed="81"/>
            <rFont val="Tahoma"/>
            <family val="2"/>
          </rPr>
          <t xml:space="preserve">
Bug ID: 13057</t>
        </r>
      </text>
    </comment>
    <comment ref="F77" authorId="1" shapeId="0">
      <text>
        <r>
          <rPr>
            <b/>
            <sz val="9"/>
            <color indexed="81"/>
            <rFont val="Tahoma"/>
            <family val="2"/>
          </rPr>
          <t>Nguyen Dao Thi Binh:</t>
        </r>
        <r>
          <rPr>
            <sz val="9"/>
            <color indexed="81"/>
            <rFont val="Tahoma"/>
            <family val="2"/>
          </rPr>
          <t xml:space="preserve">
Bug ID: 13051</t>
        </r>
      </text>
    </comment>
    <comment ref="G77" authorId="1" shapeId="0">
      <text>
        <r>
          <rPr>
            <b/>
            <sz val="9"/>
            <color indexed="81"/>
            <rFont val="Tahoma"/>
            <family val="2"/>
          </rPr>
          <t>Nguyen Dao Thi Binh:</t>
        </r>
        <r>
          <rPr>
            <sz val="9"/>
            <color indexed="81"/>
            <rFont val="Tahoma"/>
            <family val="2"/>
          </rPr>
          <t xml:space="preserve">
Bug ID: 13051</t>
        </r>
      </text>
    </comment>
    <comment ref="F78" authorId="1" shapeId="0">
      <text>
        <r>
          <rPr>
            <b/>
            <sz val="9"/>
            <color indexed="81"/>
            <rFont val="Tahoma"/>
            <family val="2"/>
          </rPr>
          <t>Nguyen Dao Thi Binh:</t>
        </r>
        <r>
          <rPr>
            <sz val="9"/>
            <color indexed="81"/>
            <rFont val="Tahoma"/>
            <family val="2"/>
          </rPr>
          <t xml:space="preserve">
Bug ID: 13059</t>
        </r>
      </text>
    </comment>
    <comment ref="G78" authorId="1" shapeId="0">
      <text>
        <r>
          <rPr>
            <b/>
            <sz val="9"/>
            <color indexed="81"/>
            <rFont val="Tahoma"/>
            <family val="2"/>
          </rPr>
          <t>Nguyen Dao Thi Binh:</t>
        </r>
        <r>
          <rPr>
            <sz val="9"/>
            <color indexed="81"/>
            <rFont val="Tahoma"/>
            <family val="2"/>
          </rPr>
          <t xml:space="preserve">
Bug ID: 13059</t>
        </r>
      </text>
    </comment>
    <comment ref="F83" authorId="1" shapeId="0">
      <text>
        <r>
          <rPr>
            <b/>
            <sz val="9"/>
            <color indexed="81"/>
            <rFont val="Tahoma"/>
            <family val="2"/>
          </rPr>
          <t>Nguyen Dao Thi Binh:</t>
        </r>
        <r>
          <rPr>
            <sz val="9"/>
            <color indexed="81"/>
            <rFont val="Tahoma"/>
            <family val="2"/>
          </rPr>
          <t xml:space="preserve">
Bug ID: 13059</t>
        </r>
      </text>
    </comment>
    <comment ref="G83" authorId="1" shapeId="0">
      <text>
        <r>
          <rPr>
            <b/>
            <sz val="9"/>
            <color indexed="81"/>
            <rFont val="Tahoma"/>
            <family val="2"/>
          </rPr>
          <t>Nguyen Dao Thi Binh:</t>
        </r>
        <r>
          <rPr>
            <sz val="9"/>
            <color indexed="81"/>
            <rFont val="Tahoma"/>
            <family val="2"/>
          </rPr>
          <t xml:space="preserve">
Bug ID: 13059</t>
        </r>
      </text>
    </comment>
    <comment ref="F86" authorId="1" shapeId="0">
      <text>
        <r>
          <rPr>
            <b/>
            <sz val="9"/>
            <color indexed="81"/>
            <rFont val="Tahoma"/>
            <family val="2"/>
          </rPr>
          <t>Nguyen Dao Thi Binh:</t>
        </r>
        <r>
          <rPr>
            <sz val="9"/>
            <color indexed="81"/>
            <rFont val="Tahoma"/>
            <family val="2"/>
          </rPr>
          <t xml:space="preserve">
Bug ID: 13051</t>
        </r>
      </text>
    </comment>
    <comment ref="F101" authorId="1" shapeId="0">
      <text>
        <r>
          <rPr>
            <b/>
            <sz val="9"/>
            <color indexed="81"/>
            <rFont val="Tahoma"/>
            <family val="2"/>
          </rPr>
          <t>Nguyen Dao Thi Binh:</t>
        </r>
        <r>
          <rPr>
            <sz val="9"/>
            <color indexed="81"/>
            <rFont val="Tahoma"/>
            <family val="2"/>
          </rPr>
          <t xml:space="preserve">
Bug ID: 13159</t>
        </r>
      </text>
    </comment>
    <comment ref="F103"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<sst xmlns="http://schemas.openxmlformats.org/spreadsheetml/2006/main" count="872" uniqueCount="635">
  <si>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</si>
  <si>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</si>
  <si>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</si>
  <si>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</si>
  <si>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</si>
  <si>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</si>
  <si>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</si>
  <si>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</si>
  <si>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</si>
  <si>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</si>
  <si>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</si>
  <si>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</si>
  <si>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</si>
  <si>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</si>
  <si>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</si>
  <si>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</si>
  <si>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</si>
  <si>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</si>
  <si>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</si>
  <si>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</si>
  <si>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</si>
  <si>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</si>
  <si>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</si>
  <si>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</si>
  <si>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</si>
  <si>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</si>
  <si>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</si>
  <si>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</si>
  <si>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</si>
  <si>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</si>
  <si>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</si>
  <si>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</si>
  <si>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</si>
  <si>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</si>
  <si>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</si>
  <si>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</si>
  <si>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</si>
  <si>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</si>
  <si>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</si>
  <si>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</si>
  <si>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</si>
  <si>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</si>
  <si>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</si>
  <si>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</si>
  <si>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</si>
  <si>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</si>
  <si>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</si>
  <si>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</si>
  <si>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</si>
  <si>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</si>
  <si>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</si>
  <si>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</si>
  <si>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</si>
  <si>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</si>
  <si>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</si>
  <si>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</si>
  <si>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</si>
  <si>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</si>
  <si>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</si>
  <si>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</si>
  <si>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</si>
  <si>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</si>
  <si>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</si>
  <si>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</si>
  <si>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</si>
  <si>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</si>
  <si>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</si>
  <si>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</si>
  <si>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</si>
  <si>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</si>
  <si>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</si>
  <si>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</si>
  <si>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</si>
  <si>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</si>
  <si>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</si>
  <si>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</si>
  <si>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</si>
  <si>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</si>
  <si>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</si>
  <si>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</si>
  <si>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</si>
  <si>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</si>
  <si>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</si>
  <si>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</si>
  <si>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</si>
  <si>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</si>
  <si>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</si>
  <si>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</si>
  <si>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</si>
  <si>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</si>
  <si>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</si>
  <si>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</si>
  <si>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</si>
  <si>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</si>
  <si>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</si>
  <si>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</si>
  <si>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</si>
  <si>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</si>
  <si>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</si>
  <si>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</si>
  <si>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</si>
  <si>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</si>
  <si>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</si>
  <si>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</si>
  <si>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</si>
  <si>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</si>
  <si>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</si>
  <si>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</si>
  <si>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</si>
  <si>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</si>
  <si>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</si>
  <si>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</si>
  <si>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</si>
  <si>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</si>
  <si>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</si>
  <si>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</si>
  <si>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</si>
  <si>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</si>
  <si>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</si>
  <si>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</si>
  <si>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</si>
  <si>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</si>
  <si>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</si>
  <si>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</si>
  <si>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</si>
  <si>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</si>
  <si>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</si>
  <si>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</si>
  <si>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</si>
  <si>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</si>
  <si>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</si>
  <si>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</si>
  <si>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</si>
  <si>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</si>
  <si>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</si>
  <si>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</si>
  <si>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</si>
  <si>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</si>
  <si>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</si>
  <si>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</si>
  <si>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</si>
  <si>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</si>
  <si>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</si>
  <si>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</si>
  <si>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</si>
  <si>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</si>
  <si>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</si>
  <si>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</si>
  <si>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</si>
  <si>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</si>
  <si>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</si>
  <si>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</si>
  <si>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</si>
  <si>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</si>
  <si>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</si>
  <si>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</si>
  <si>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</si>
  <si>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</si>
  <si>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</si>
  <si>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</si>
  <si>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</si>
  <si>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</si>
  <si>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</si>
  <si>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</si>
  <si>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</si>
  <si>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</si>
  <si>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</si>
  <si>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</si>
  <si>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</si>
  <si>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</si>
  <si>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</si>
  <si>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</si>
  <si>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</si>
  <si>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</si>
  <si>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</si>
  <si>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</si>
  <si>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</si>
  <si>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</si>
  <si>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</si>
  <si>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</si>
  <si>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</si>
  <si>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</si>
  <si>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</si>
  <si>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</si>
  <si>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</si>
  <si>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</si>
  <si>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</si>
  <si>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</si>
  <si>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</si>
  <si>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</si>
  <si>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</si>
  <si>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</si>
  <si>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</si>
  <si>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</si>
  <si>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</si>
  <si>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</si>
  <si>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</si>
  <si>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</si>
  <si>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</si>
  <si>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</si>
  <si>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</si>
  <si>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</si>
  <si>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</si>
  <si>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</si>
  <si>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</si>
  <si>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</si>
  <si>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</si>
  <si>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</si>
  <si>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</si>
  <si>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</si>
  <si>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</si>
  <si>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</si>
  <si>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</si>
  <si>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</si>
  <si>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</si>
  <si>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</si>
  <si>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</si>
  <si>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</si>
  <si>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</si>
  <si>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</si>
  <si>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</si>
  <si>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</si>
  <si>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</si>
  <si>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</si>
  <si>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</si>
  <si>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</si>
  <si>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</si>
  <si>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</si>
  <si>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</si>
  <si>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</si>
  <si>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</si>
  <si>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</si>
  <si>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</si>
  <si>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</si>
  <si>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</si>
  <si>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</si>
  <si>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</si>
  <si>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</si>
  <si>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</si>
  <si>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</si>
  <si>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</si>
  <si>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</si>
  <si>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</si>
  <si>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</si>
  <si>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</si>
  <si>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</si>
  <si>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</si>
  <si>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</si>
  <si>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</si>
  <si>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</si>
  <si>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</si>
  <si>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</si>
  <si>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</si>
  <si>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</si>
  <si>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</si>
  <si>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</si>
  <si>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</si>
  <si>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</si>
  <si>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</si>
  <si>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</si>
  <si>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</si>
  <si>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</si>
  <si>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</si>
  <si>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</si>
  <si>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</si>
  <si>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</si>
  <si>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</si>
  <si>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</si>
  <si>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</si>
  <si>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</si>
  <si>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</si>
  <si>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</si>
  <si>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</si>
  <si>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</si>
  <si>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</si>
  <si>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</si>
  <si>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</si>
  <si>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</si>
  <si>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</si>
  <si>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</si>
  <si>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</si>
  <si>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</si>
  <si>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</si>
  <si>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</si>
  <si>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</si>
  <si>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</si>
  <si>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</si>
  <si>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</si>
  <si>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</si>
  <si>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</si>
  <si>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</si>
  <si>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</si>
  <si>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</si>
  <si>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</si>
  <si>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</si>
  <si>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</si>
  <si>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</si>
  <si>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</si>
  <si>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</si>
  <si>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</si>
  <si>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</si>
  <si>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</si>
  <si>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</si>
  <si>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</si>
  <si>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</si>
  <si>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</si>
  <si>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</si>
  <si>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</si>
  <si>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</si>
  <si>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</si>
  <si>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</si>
  <si>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</si>
  <si>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</si>
  <si>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</si>
  <si>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</si>
  <si>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 xml:space="preserve">SMS Verification Code </t>
  </si>
  <si>
    <t xml:space="preserve">Password </t>
  </si>
  <si>
    <t>Phone number has 10 numbers</t>
  </si>
  <si>
    <t xml:space="preserve">Phone number has more than 10 numbers </t>
  </si>
  <si>
    <t xml:space="preserve">Phone number has special characters </t>
  </si>
  <si>
    <t>Verfication code has 6 digits</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</si>
  <si>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</si>
  <si>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</si>
  <si>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</si>
  <si>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</si>
  <si>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doesn't contain numberic </t>
  </si>
  <si>
    <t>Password doesn't contain alphabetic</t>
  </si>
  <si>
    <t xml:space="preserve">Birthday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</si>
  <si>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</si>
  <si>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</si>
  <si>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</si>
  <si>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</si>
  <si>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</si>
  <si>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</si>
  <si>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</si>
  <si>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</si>
  <si>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</si>
  <si>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</si>
  <si>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contains numberic </t>
  </si>
  <si>
    <t>CheckBox</t>
  </si>
  <si>
    <t xml:space="preserve">Unfill the box </t>
  </si>
  <si>
    <t xml:space="preserve">Function test </t>
  </si>
  <si>
    <t xml:space="preserve">Sign up Phone Number </t>
  </si>
  <si>
    <t xml:space="preserve">All the box filled in correctly </t>
  </si>
  <si>
    <t xml:space="preserve">Users choose to sign up with Google </t>
  </si>
  <si>
    <t xml:space="preserve">Users choose to sign up with Facebook </t>
  </si>
  <si>
    <t>Users choose to sign up with Email</t>
  </si>
  <si>
    <t>Sign up with Facebook</t>
  </si>
  <si>
    <t>Sign Up with Email</t>
  </si>
  <si>
    <t xml:space="preserve">Users Click "Signup" button </t>
  </si>
  <si>
    <t>Terms and conditions</t>
  </si>
  <si>
    <t>Privacy Policy</t>
  </si>
  <si>
    <t>Users Slide "SMS Verification Box"</t>
  </si>
  <si>
    <t xml:space="preserve">Verification code is valid </t>
  </si>
  <si>
    <t xml:space="preserve">Verification code is invalid </t>
  </si>
  <si>
    <t xml:space="preserve">Verfication code is expired </t>
  </si>
  <si>
    <t xml:space="preserve">"X" button </t>
  </si>
  <si>
    <t>Verifcation code copied from message</t>
  </si>
  <si>
    <t>Default status of Verfication Code box</t>
  </si>
  <si>
    <t xml:space="preserve">Default status of Phone Number box </t>
  </si>
  <si>
    <t xml:space="preserve">Phone Number is valid </t>
  </si>
  <si>
    <t xml:space="preserve">Phone Number is existed </t>
  </si>
  <si>
    <t xml:space="preserve">"X" button in the box </t>
  </si>
  <si>
    <t xml:space="preserve">Phone Number is pasted to the box </t>
  </si>
  <si>
    <t xml:space="preserve">Trim function in the Phone Number box </t>
  </si>
  <si>
    <t xml:space="preserve">Password contains special character </t>
  </si>
  <si>
    <t xml:space="preserve">Password meets the policy </t>
  </si>
  <si>
    <t xml:space="preserve">"Eye" button in Password box </t>
  </si>
  <si>
    <t xml:space="preserve">Password is invalid </t>
  </si>
  <si>
    <t xml:space="preserve">Password is pasted to the box </t>
  </si>
  <si>
    <t xml:space="preserve">"X" button in Password box </t>
  </si>
  <si>
    <t xml:space="preserve">Trim function in Password box </t>
  </si>
  <si>
    <t>Day</t>
  </si>
  <si>
    <t xml:space="preserve">Default status of the Bitrhday fields </t>
  </si>
  <si>
    <t>Drop down button in "Day" fields</t>
  </si>
  <si>
    <t xml:space="preserve">Scroll bar to select day </t>
  </si>
  <si>
    <t xml:space="preserve">Enter Day from keyboard </t>
  </si>
  <si>
    <t xml:space="preserve">Select valid Day </t>
  </si>
  <si>
    <t xml:space="preserve">Select invalid Day </t>
  </si>
  <si>
    <t xml:space="preserve">Select future date </t>
  </si>
  <si>
    <t>"Day" not selected</t>
  </si>
  <si>
    <t>Default status of Gender field</t>
  </si>
  <si>
    <t>Drop down button Gender field</t>
  </si>
  <si>
    <t>Scroll Bar to Select Gender</t>
  </si>
  <si>
    <t xml:space="preserve">Gender not selected </t>
  </si>
  <si>
    <t xml:space="preserve">Users  types Valid Full Name </t>
  </si>
  <si>
    <t xml:space="preserve">Full Name pasted to the box </t>
  </si>
  <si>
    <t xml:space="preserve">Trim function in Full Name  box </t>
  </si>
  <si>
    <t xml:space="preserve">The box is checkable </t>
  </si>
  <si>
    <t xml:space="preserve">Users click on "Terms Of Use" hyperlink </t>
  </si>
  <si>
    <t>Users click on "Privacy Policy" hyperlink</t>
  </si>
  <si>
    <t xml:space="preserve">Phone Number has placeholder </t>
  </si>
  <si>
    <t xml:space="preserve">Verification Code box has placeholder  </t>
  </si>
  <si>
    <t xml:space="preserve">Password box has placholder </t>
  </si>
  <si>
    <t xml:space="preserve">Day box has placholder </t>
  </si>
  <si>
    <t xml:space="preserve">Gendet box has placholder </t>
  </si>
  <si>
    <t xml:space="preserve">Full Name box has placholder </t>
  </si>
  <si>
    <t>Required Fileds Signification</t>
  </si>
  <si>
    <t xml:space="preserve">* symbol in Full Name </t>
  </si>
  <si>
    <t xml:space="preserve">* symbol in Phone Number </t>
  </si>
  <si>
    <t xml:space="preserve">* symbol in Password </t>
  </si>
  <si>
    <t>Verify that * is displayed in next to the name of required fields</t>
  </si>
  <si>
    <t xml:space="preserve">Leave the box empty </t>
  </si>
  <si>
    <t>Error message 1: The length of Phone number
should be 10 characters.</t>
  </si>
  <si>
    <t xml:space="preserve">Error message 2: Please enter Phone number </t>
  </si>
  <si>
    <t xml:space="preserve">Error message: Please enter a valid Phone Number </t>
  </si>
  <si>
    <t>Error message: This number is existed</t>
  </si>
  <si>
    <t xml:space="preserve">Verfication code has less than 6 digits </t>
  </si>
  <si>
    <t>Error message 1: Please enter only 6 digits</t>
  </si>
  <si>
    <t>Verify that all content in the box cleared</t>
  </si>
  <si>
    <t xml:space="preserve">Verify that users can check the box </t>
  </si>
  <si>
    <t xml:space="preserve">Verify that place holder "First Last " appear when Full Name haven't typed  </t>
  </si>
  <si>
    <t xml:space="preserve">Default status of Full Name box </t>
  </si>
  <si>
    <t xml:space="preserve">Verify that the box is empty with place holder when loading the page </t>
  </si>
  <si>
    <t xml:space="preserve">Full Name in the range of 6 to 50 characters </t>
  </si>
  <si>
    <t xml:space="preserve">Verify that Full Name can be pasted to the box </t>
  </si>
  <si>
    <t xml:space="preserve">Verify that the text "Male " appear in the Gender box </t>
  </si>
  <si>
    <t xml:space="preserve">Verify that the text "Female " appear in the Gender box </t>
  </si>
  <si>
    <t>Verify that options appears when user click on Drop down button</t>
  </si>
  <si>
    <t xml:space="preserve">Verify that all the box is empty with place holder when loading page </t>
  </si>
  <si>
    <t xml:space="preserve">Verify that the next or previous options appears when users use the scroll bar </t>
  </si>
  <si>
    <t xml:space="preserve">Verify that Phone Number can be pasted to the box </t>
  </si>
  <si>
    <t xml:space="preserve">Verify that Verification code can be pasted to the box </t>
  </si>
  <si>
    <t xml:space="preserve">Verify that this box turn back to default status </t>
  </si>
  <si>
    <t xml:space="preserve">'Verify that place holder appear when Full Name haven't typed  </t>
  </si>
  <si>
    <t xml:space="preserve">'Verify that place holder  appear when Verification Code haven't typed  </t>
  </si>
  <si>
    <t xml:space="preserve">Verify that the box is empty with place holder when loading the page  </t>
  </si>
  <si>
    <t>Verify that Phone Number displayed in the box without showing any error message</t>
  </si>
  <si>
    <t>Error message 2: Please enter SMS Verification Code</t>
  </si>
  <si>
    <t>Verify that Verifcation Code dispalyed without showing any error message</t>
  </si>
  <si>
    <t xml:space="preserve">Error message: Verification Code is invalid </t>
  </si>
  <si>
    <t xml:space="preserve">Verify that Password can be pasted to the box </t>
  </si>
  <si>
    <t xml:space="preserve">Error message 2: Please enter Password value </t>
  </si>
  <si>
    <t>Error message 1: The length of Password should be
6-50 characters.</t>
  </si>
  <si>
    <t>Error message: Password should contain alphabetic and numeric characters.</t>
  </si>
  <si>
    <t>Verify that Password displayed when users clicked the button</t>
  </si>
  <si>
    <t xml:space="preserve">Verufy that error messages displayed when users type invalid password </t>
  </si>
  <si>
    <t xml:space="preserve">Verify that users cannot enter day from keyboard </t>
  </si>
  <si>
    <t xml:space="preserve">'Verify that place holder appear when Gender haven't selected  </t>
  </si>
  <si>
    <t xml:space="preserve">Verify that place holder appear when Year haven't selected  </t>
  </si>
  <si>
    <t>Error Mesage : Wrong Birthday format</t>
  </si>
  <si>
    <t xml:space="preserve">Password is encrypted </t>
  </si>
  <si>
    <t xml:space="preserve">Verify that password is encrypted </t>
  </si>
  <si>
    <t>Verify that Password displayed in the box witthout showing any error message</t>
  </si>
  <si>
    <t>Verify that no problem occur when the box is unchecked</t>
  </si>
  <si>
    <t>'Verify that no problem occur when the box not selected</t>
  </si>
  <si>
    <t>Verify that no error message display</t>
  </si>
  <si>
    <t>Error message 2: Please enter Full Name</t>
  </si>
  <si>
    <t>Error message 1: The name length should be 6 - 50
characters</t>
  </si>
  <si>
    <t>Verify that Full Name dispalyed without showing any error message</t>
  </si>
  <si>
    <t>verify that ‘SMS Verification Code' is sent when Enter valid phone number and click on ‘Slide to get SMS code’ button</t>
  </si>
  <si>
    <t>verify that show no erroor message when input valid Verification Code</t>
  </si>
  <si>
    <t>Verify that account can not created successfully when Enter incorrect SMS Verification Code, Other mandatory fields and Click on ‘Sign up’ button. User can not login with user is being create</t>
  </si>
  <si>
    <t xml:space="preserve">SMS Verification Code send to Phone Number </t>
  </si>
  <si>
    <t xml:space="preserve">verify field ‘ Verification Code' is sent to SMS when the Phone Number is valid and users slide to get Verification Code </t>
  </si>
  <si>
    <t xml:space="preserve">Verify that users are linked to "Terms of Use " Page </t>
  </si>
  <si>
    <t xml:space="preserve">Verify that users are linked to "Privacy Policy" Page </t>
  </si>
  <si>
    <t xml:space="preserve">All the mandatory box filled in correctly </t>
  </si>
  <si>
    <t xml:space="preserve">Verify that users sign up succesfully </t>
  </si>
  <si>
    <t xml:space="preserve">Verify that the box is checked when loading the page </t>
  </si>
  <si>
    <t>Default Status</t>
  </si>
  <si>
    <t xml:space="preserve">SMS code expried and all box filled correctly </t>
  </si>
  <si>
    <t xml:space="preserve">SMS code inccorect and all box filled correctly </t>
  </si>
  <si>
    <t>1, Go to Sign Up page 
2, Fill in all the boxes correctly 
3, Click on Sign Up button</t>
  </si>
  <si>
    <t>1, Go to Sign Up page 
2, Fill in all mandatory boxes correctly 
3, Click on Sign Up button</t>
  </si>
  <si>
    <t xml:space="preserve">1, Go to Sign Up page 
2, Fill in valid Phone Number 
3, Slide "Slide to get SMS Verification code" button </t>
  </si>
  <si>
    <t xml:space="preserve">1, Go to Sign Up page 
2, Fill in valid Phone Number 
3, Slide "Slide to get SMS Verification code" button 
4, Wait over 5 minutes to let the code expried 
5, Filled in all the manatorybox correctly 
6, Click Sign Up button </t>
  </si>
  <si>
    <t xml:space="preserve">1, Go to Sign Up page 
2, Fill in valid Phone Number 
3, Slide "Slide to get SMS Verification code" button 
4, Type in the inccorect code 
5, Filled in all the manatorybox correctly 
6, Click Sign Up button </t>
  </si>
  <si>
    <t xml:space="preserve">1, Go to Sign Up page 
2, Slide "Slide to get SMS Verification code" button </t>
  </si>
  <si>
    <t xml:space="preserve">1, Go to Sign Up page 
2, Fill in valid Phone Number 
3, Slide "Slide to get SMS Verification code" button 
4, Enter Verifcation Code 
5, Click on "X" button </t>
  </si>
  <si>
    <t xml:space="preserve">1, Go to Sign Up page 
2, Fill in valid Phone Number 
3, Slide "Slide to get SMS Verification code" button 
4, Type more than 6 digits number to the box 
5, Unfocus the box </t>
  </si>
  <si>
    <t xml:space="preserve">1, Go to Sign Up page 
2, Fill in valid Phone Number 
3, Slide "Slide to get SMS Verification code" button 
4, Wait over 5 minutes to let the code expried </t>
  </si>
  <si>
    <t xml:space="preserve">1, Go to Sign Up page 
2, Fill in valid Phone Number 
3, Slide "Slide to get SMS Verification code" button 
4, Copy from the message and paste to the box </t>
  </si>
  <si>
    <t xml:space="preserve">1, Go to Sign Up page 
2, Fill in valid Phone Number 
3, Slide "Slide to get SMS Verification code" button 
4, Type special characters to the box 
</t>
  </si>
  <si>
    <t xml:space="preserve">Reload the Sign Up  page </t>
  </si>
  <si>
    <t xml:space="preserve">1, Go to Sign Up page 
2, Uncheck the box   
</t>
  </si>
  <si>
    <t xml:space="preserve">1, Go to Sign Up page 
2, Focus the box 
</t>
  </si>
  <si>
    <t xml:space="preserve">1, Go to Sign Up page 
2, Click on "Terms Of Use" hyperlink
</t>
  </si>
  <si>
    <t xml:space="preserve">1, Go to Sign Up page 
2, Click on "Privacy Policy" hyperlink
</t>
  </si>
  <si>
    <t>Phone number has less than 10 number</t>
  </si>
  <si>
    <t xml:space="preserve">1, Go to Sign Up page 
2, focus on Phone Number Box  
</t>
  </si>
  <si>
    <t xml:space="preserve">1, Go to Sign Up page 
2, focus on Phone Number Box  
3, Types in Phone Number
4, Click "X" button
</t>
  </si>
  <si>
    <t xml:space="preserve">1, Go to Sign Up page 
2, focus on Phone Number Box  
3, Paste number to the box 
</t>
  </si>
  <si>
    <t xml:space="preserve">1, Go to Sign Up page 
2, focus on SMS Verification box 
</t>
  </si>
  <si>
    <t xml:space="preserve">1, Go to Sign Up page 
2, focus on Password Box  
3, Types in password that contain less than 6 characters
</t>
  </si>
  <si>
    <t xml:space="preserve">1, Go to Sign Up page 
2, focus on Password Box  
3, Types in password that contain 6 characters
</t>
  </si>
  <si>
    <t xml:space="preserve">1, Go to Sign Up page 
2, focus on Password Box  
3, Types in password that contain 50 characters
</t>
  </si>
  <si>
    <t xml:space="preserve">1, Go to Sign Up page 
2, focus on Password Box  
3, Types in password that contain more than 50 characters
</t>
  </si>
  <si>
    <t xml:space="preserve">1, Go to Sign Up page 
2, focus on Password Box  
3, Types in password that doesn't contain numberic 
</t>
  </si>
  <si>
    <t xml:space="preserve">1, Go to Sign Up page 
2, focus on Password Box  
3, Types in password that doesn't contain alphabetic  
</t>
  </si>
  <si>
    <t xml:space="preserve">1, Go to Sign Up page 
2, focus on Password Box  
3, Types in password that contain specical characters 
</t>
  </si>
  <si>
    <t xml:space="preserve">1, Go to Sign Up page 
2, focus on Password Box  
3, Type in Password 
</t>
  </si>
  <si>
    <t xml:space="preserve">1, Go to Sign Up page 
2, focus on Password Box  
3, Type in Password 
4, Click the Eye button on the right side of the box
</t>
  </si>
  <si>
    <t xml:space="preserve">1, Go to Sign Up page 
2, focus on Password Box  
</t>
  </si>
  <si>
    <t xml:space="preserve">1, Go to Sign Up page 
2, focus on Password Box  
3, Type in Password 
4, Click the X button on the right side of the box
</t>
  </si>
  <si>
    <t xml:space="preserve">1, Go to Sign Up page 
2, focus on Day Box  
3, Click on drop down button  
</t>
  </si>
  <si>
    <t xml:space="preserve">1, Go to Sign Up page 
2, focus on Day Box  
3, Click on drop down button  
4, Scoll Bar up and down to select Day 
</t>
  </si>
  <si>
    <t xml:space="preserve">1, Go to Sign Up page 
2, focus on Day Box  
3, Click on drop down button  
4, Scoll Bar up and down to select Day 
5, Select a Day 
</t>
  </si>
  <si>
    <t xml:space="preserve">1, Go to Sign Up page 
2, focus on Day Box  
3, Click on drop down button  
4, Enter a date from keyboard 
</t>
  </si>
  <si>
    <t xml:space="preserve">1, Go to Sign Up page 
2, focus on Day Box  
3, Click on drop down button  
4, Loose focus the box
</t>
  </si>
  <si>
    <t xml:space="preserve">1, Go to Sign Up page 
2, focus on Day Box  
3, Click on drop down button  
4, Scoll Bar up and down to select Day 
5, Select a Day in the Future 
</t>
  </si>
  <si>
    <t xml:space="preserve">1, Go to Sign Up page 
2, focus on Gender Box   
</t>
  </si>
  <si>
    <t xml:space="preserve">1, Go to Sign Up page 
2, focus on Gender Box  
3, Click on drop down button  
</t>
  </si>
  <si>
    <t xml:space="preserve">1, Go to Sign Up page 
2, focus on Gender Box  
3, Click on drop down button  
4, Scoll Bar up and down to select Gender 
</t>
  </si>
  <si>
    <t xml:space="preserve">1, Go to Sign Up page 
2, focus on Gender Box  
3, Click on drop down button  
4, Scoll Bar up and down to select Gender 
5, Select Male
</t>
  </si>
  <si>
    <t xml:space="preserve">1, Go to Sign Up page 
2, focus on Gender Box  
3, Click on drop down button  
4, Scoll Bar up and down to select Gender 
5, Select Female
</t>
  </si>
  <si>
    <t xml:space="preserve">1, Go to Sign Up page 
2, focus on Gender Box  
3, Click on drop down button  
4, Loose focus the box 
</t>
  </si>
  <si>
    <t xml:space="preserve">1, Go to Sign Up page 
2, focus on Full Name Box  
3, Loose focus the box 
</t>
  </si>
  <si>
    <t xml:space="preserve">1, Go to Sign Up page 
2, focus on Full Name Box  
</t>
  </si>
  <si>
    <t xml:space="preserve">1, Go to Sign Up page 
2, focus on Full Name Box  
3, Types in Full Name that contain less than 6 characters
</t>
  </si>
  <si>
    <t xml:space="preserve">1, Go to Sign Up page 
2, focus on Full Name Box  
3, Types in Full Name that contain 6 characters
</t>
  </si>
  <si>
    <t xml:space="preserve">1, Go to Sign Up page 
2, focus on Full Name Box  
3, Types in Full Name that contain 50 characters
</t>
  </si>
  <si>
    <t xml:space="preserve">1, Go to Sign Up page 
2, focus on Full Name Box  
3, Types in Full Name that contain more than 50 characters
</t>
  </si>
  <si>
    <t xml:space="preserve">1, Go to Sign Up page 
2, focus on Full Name Box  
3, Types in Full Name that contain numberic
</t>
  </si>
  <si>
    <t xml:space="preserve">1, Go to Sign Up page 
2, focus on Full Name Box  
3, Types in Full Name 
</t>
  </si>
  <si>
    <t xml:space="preserve">1, Go to Sign Up page 
2, focus on Full Name Box  
3, Paste a name to Full Name box
</t>
  </si>
  <si>
    <t xml:space="preserve">1, Go to Sign Up page 
2, focus on Full Name Box  
3, Types in Full Name 
4, Click "X" button 
</t>
  </si>
  <si>
    <t>Verify that the input is not trimmed</t>
  </si>
  <si>
    <t xml:space="preserve">1. Search Suggestion </t>
  </si>
  <si>
    <t xml:space="preserve">Default Status of the box </t>
  </si>
  <si>
    <t xml:space="preserve">Users search witthout entering any character </t>
  </si>
  <si>
    <t xml:space="preserve">Comparing result in Upercase and Lowercase </t>
  </si>
  <si>
    <t xml:space="preserve">Search result contain special character </t>
  </si>
  <si>
    <t>Search result with a blank before keyword ( "  car" )</t>
  </si>
  <si>
    <t xml:space="preserve">Serach Suggetion when users enter a random keyword </t>
  </si>
  <si>
    <t>Serach Suggetion when users enter remove  keywords</t>
  </si>
  <si>
    <t>Serach Suggetion when users enter more  keywords</t>
  </si>
  <si>
    <t xml:space="preserve">2, Search history </t>
  </si>
  <si>
    <t xml:space="preserve">Search History when the page is in default status </t>
  </si>
  <si>
    <t xml:space="preserve">Delete Search History </t>
  </si>
  <si>
    <t xml:space="preserve">Search history when users search several time </t>
  </si>
  <si>
    <t>3, If search criteria is not match, page will display message “Search No Result”</t>
  </si>
  <si>
    <t xml:space="preserve">No search result displayed when criteria not match </t>
  </si>
  <si>
    <t>4,User can search product by entering Product Name/Category Name/Brand Name/Supplier Name</t>
  </si>
  <si>
    <t xml:space="preserve">Users search for a product by Product Name </t>
  </si>
  <si>
    <t xml:space="preserve">Users search for a product by Category Name </t>
  </si>
  <si>
    <t xml:space="preserve">Users search for a product by Brand Name </t>
  </si>
  <si>
    <t xml:space="preserve">Users search for a product by Supplier Name </t>
  </si>
  <si>
    <t>5, Results can be displayed in pagination –10 items per page</t>
  </si>
  <si>
    <t xml:space="preserve">When the result has 10 product </t>
  </si>
  <si>
    <t xml:space="preserve">When the result has more than 10 product </t>
  </si>
  <si>
    <t>6, Product sorting "High to Low " and "Low to High"</t>
  </si>
  <si>
    <t>x</t>
  </si>
  <si>
    <t>User click "&gt;" button</t>
  </si>
  <si>
    <t>User click "&lt;" button</t>
  </si>
  <si>
    <t xml:space="preserve">Users click product page number </t>
  </si>
  <si>
    <t>Search result ascending when users choose "Price Low to High"</t>
  </si>
  <si>
    <t>Search result descending when users choose "Price High to Low "</t>
  </si>
  <si>
    <t>1, Go to Sign Up page 
2, Focus on the box 
3, Loose focus  the box</t>
  </si>
  <si>
    <t>1, Go to Sign Up page 
2, Focus on the box 
3, Loose focus the box</t>
  </si>
  <si>
    <t>1, Go to Sign Up page 
2, Fill in valid Phone Number 
3, Slide "Slide to get SMS Verification code" button 
4, Focus on the box 
5, Loose focus the box</t>
  </si>
  <si>
    <t xml:space="preserve">1, Go to Sign Up page 
2, Fill in valid Phone Number 
3, Slide "Slide to get SMS Verification code" button 
4, Type 4 digits number to the box 
5, Loose focus the box </t>
  </si>
  <si>
    <t xml:space="preserve">1, Go to Sign Up page 
2, Fill in valid Phone Number 
3, Slide "Slide to get SMS Verification code" button 
4, Type 6 digits number to the box 
5, Loose focus the box </t>
  </si>
  <si>
    <t xml:space="preserve">1, Go to Sign Up page 
2, focus on Password Box  
3, Loose focus on Password box 
</t>
  </si>
  <si>
    <t>Verify that place holder appear when password haven’t typed</t>
  </si>
  <si>
    <t xml:space="preserve">cho vào case initial </t>
  </si>
  <si>
    <t>1, Go to Sign Up page 
2, Focus on the box
3, Loose focus the box</t>
  </si>
  <si>
    <t xml:space="preserve">1, Go to Sign Up page 
2, Types in Phone Number that less than 10 numbers
</t>
  </si>
  <si>
    <t xml:space="preserve">1, Go to Sign Up page 
2, Types in Phone Number that contain 10 numbers
</t>
  </si>
  <si>
    <t xml:space="preserve">1, Go to Sign Up page 
2, Types in Phone Number that contain more than 10 numbers </t>
  </si>
  <si>
    <t xml:space="preserve">1, Go to Sign Up page 
2, Types in Phone Number that contain 50 characters
</t>
  </si>
  <si>
    <t xml:space="preserve">1, Go to Sign Up page 
2, Types in valid Phone NumberPhone Number 
</t>
  </si>
  <si>
    <t xml:space="preserve">1, Go to Sign Up page 
2, focus on Phone Number Box  
3, Types in existed Phone Number
4, Enter all valid data
5, Sign Up account 
</t>
  </si>
  <si>
    <t xml:space="preserve">1, Go to Sign Up page 
2, focus on Phone Number Box  
3, Types in Phone Number et
4, Provide a space between numbers
</t>
  </si>
  <si>
    <t xml:space="preserve">1, Go to Sign Up page 
2, Fill in valid Phone Number 
3, Slide "Slide to get SMS Verification code" button 
4, Type invalid number to the box 
5, Loose focus the box </t>
  </si>
  <si>
    <t>"Resend" button appeared</t>
  </si>
  <si>
    <t>Verification slided when phone number is empty</t>
  </si>
  <si>
    <t xml:space="preserve">When the result has less than 10 product </t>
  </si>
  <si>
    <t xml:space="preserve">Pasting image to Search Box </t>
  </si>
  <si>
    <t xml:space="preserve">Users search for a product by entering Product Name/Category Name/Brand Name/Supplier Name </t>
  </si>
  <si>
    <t xml:space="preserve">"&lt;" button disabled in the first page </t>
  </si>
  <si>
    <t xml:space="preserve">"&gt;" button enabled in the last page </t>
  </si>
  <si>
    <t xml:space="preserve">Click "…" to see the next 5 pages </t>
  </si>
  <si>
    <t xml:space="preserve">Click "…" to see the last 5 pages </t>
  </si>
  <si>
    <t xml:space="preserve">1, Go to the Website 
2,Focus on the Search box </t>
  </si>
  <si>
    <t xml:space="preserve">1, Go to the Website 
2,Users click Search button </t>
  </si>
  <si>
    <t>Verify that the box is empty with place holder "Search in Lazada" when the page is loaded</t>
  </si>
  <si>
    <t xml:space="preserve">1, Go to the Website 
2,Copy a random picture 
3, Paste to the chat box  </t>
  </si>
  <si>
    <t xml:space="preserve">1, Go to the Website 
2,Type in keyword "car" in both upercase and lowercase 
3,User clicks Search button </t>
  </si>
  <si>
    <t xml:space="preserve">Verify that the results in both case are the same </t>
  </si>
  <si>
    <t xml:space="preserve">1, Go to the Website 
2,Type in a special character 
3,User clicks Search button </t>
  </si>
  <si>
    <t>Verify that the return results is error message "No Search Result"</t>
  </si>
  <si>
    <t xml:space="preserve">1, Go to the Website 
2,Type in keyword "car" with a blank before the keyword 
3,User clicks Search button </t>
  </si>
  <si>
    <t>Verify that the results as same as without blank</t>
  </si>
  <si>
    <t>Search Suggestion when the Search box is empty</t>
  </si>
  <si>
    <t xml:space="preserve">1, Go to the Website 
2,Type in keyword "e" 
3,User clicks Search button </t>
  </si>
  <si>
    <t xml:space="preserve">Verify that there is no suggestion </t>
  </si>
  <si>
    <t xml:space="preserve">Verify that the suggestion contain that keyword  </t>
  </si>
  <si>
    <t xml:space="preserve">1, Go to the Website 
2,Type in keyword "emc" 
3,User clicks Search button </t>
  </si>
  <si>
    <t xml:space="preserve">1, Go to the Website 
2,Type in keyword "em" 
3,User clicks Search button </t>
  </si>
  <si>
    <t xml:space="preserve">1, Go to the Website 
2, Search several keywords
3, Focus on the Search box </t>
  </si>
  <si>
    <t xml:space="preserve">Verify that Search history is clear </t>
  </si>
  <si>
    <t xml:space="preserve">1, Go to the Website 
2,Type in keyword "1/24" 
3,User clicks Search button </t>
  </si>
  <si>
    <t xml:space="preserve">1, Go to the Website 
2,Type in keyword "maisto" 
3,User clicks Search button </t>
  </si>
  <si>
    <t xml:space="preserve">1, Go to the Website 
2,Type in keyword "Mykingdom" 
3,User clicks Search button </t>
  </si>
  <si>
    <t xml:space="preserve">1, Go to the Website 
2,Type in keyword " car 1/24 Maisto mykingdom" 
3,User clicks Search button </t>
  </si>
  <si>
    <t>Users search for a product by entering Category Name/Supplier Name/Brand Name/Product Name but reanrange the order</t>
  </si>
  <si>
    <t xml:space="preserve">Verify that the return result is that product </t>
  </si>
  <si>
    <t xml:space="preserve">Verify that the return result contain the category name </t>
  </si>
  <si>
    <t xml:space="preserve">Verify that the return result contain the brand  name </t>
  </si>
  <si>
    <t xml:space="preserve">Verify that the return result contain the supplier name </t>
  </si>
  <si>
    <t xml:space="preserve">1, Go to the Website 
2,Type in keyword "1:24 Lamborghini Urus " 
3,User clicks Search button </t>
  </si>
  <si>
    <t xml:space="preserve">1, Go to the Website 
2,Type in keyword "1/24 mykingdom maisto 1:24 Lamborghini Urus" 
3,User clicks Search button </t>
  </si>
  <si>
    <t>1, Go to the Website 
2,Type in keyword "1:24 Lamborghini Urus " 
3,User clicks Search button 
4, Choose "Price High to Low" option in Sort box</t>
  </si>
  <si>
    <t>1, Go to the Website 
2,Type in keyword "1:24 Lamborghini Urus " 
3,User clicks Search button 
4, Choose "Price Low to High" option in Sort box</t>
  </si>
  <si>
    <t>Verify that search results return in ascending order</t>
  </si>
  <si>
    <t>Verify that search results return in descending order</t>
  </si>
  <si>
    <t xml:space="preserve">Search with option that displayed in Search History </t>
  </si>
  <si>
    <t xml:space="preserve">1, Go to the Website 
2, Focus on the Search box
3, Select an option in Search History </t>
  </si>
  <si>
    <t>Verify that Search history show all previous searches</t>
  </si>
  <si>
    <t>Verify that user can select option from Search History</t>
  </si>
  <si>
    <t>Verify that user can select option from Search Suggestion</t>
  </si>
  <si>
    <t xml:space="preserve">Search with options that displayed in Search Suggestion </t>
  </si>
  <si>
    <t>1, Go to the Website 
2,Type in keyword "em" 
3,Select an option in Search Suggestion</t>
  </si>
  <si>
    <t xml:space="preserve">Verify that the "&lt;" button is disabled in the first page </t>
  </si>
  <si>
    <t xml:space="preserve">Verify that the "&gt;" button is disabled in the last page </t>
  </si>
  <si>
    <t xml:space="preserve">Verify that users moved directly to the next page </t>
  </si>
  <si>
    <t xml:space="preserve">Verify that users moved directly to the previous page </t>
  </si>
  <si>
    <t xml:space="preserve">Verify that users moved directly to the next 5 pages </t>
  </si>
  <si>
    <t xml:space="preserve">The display of "…" button in the first page </t>
  </si>
  <si>
    <t xml:space="preserve">The display of "…" button in the last page </t>
  </si>
  <si>
    <t xml:space="preserve">Verify that the "..." button next to the first page is disabled </t>
  </si>
  <si>
    <t xml:space="preserve">Verify that the "..." button next to the last page is disabled </t>
  </si>
  <si>
    <t xml:space="preserve">Verify that users moved directly to that page </t>
  </si>
  <si>
    <t xml:space="preserve">1, Go to the Website 
2,Type in keyword that return less than 10 products  
3,User clicks Search button </t>
  </si>
  <si>
    <t xml:space="preserve">1, Go to the Website 
2,Type in keyword that return 10 products  
3,User clicks Search button </t>
  </si>
  <si>
    <t xml:space="preserve">1, Go to the Website 
2,Type in keyword that return more than 10 products  
3,User clicks Search button </t>
  </si>
  <si>
    <t>1, Go to the Website 
2,Type in keyword "maisto" 
3,User clicks Search button 
4, Choose several criteria in Filter options</t>
  </si>
  <si>
    <t>1, Go to the Website 
2,Type in keyword "maisto" 
3,User clicks Search button
4, User click "&lt;" button</t>
  </si>
  <si>
    <t>1, Go to the Website 
2,Type in keyword "maisto" 
3,User clicks Search button
4, User click "&gt;" button</t>
  </si>
  <si>
    <t xml:space="preserve">1, Go to the Website 
2,Type in keyword "maisto" 
3,User clicks Search button
4, User click "…" button see the next 5 pages </t>
  </si>
  <si>
    <t>1, Go to the Website 
2,Type in keyword "maisto" 
3,User clicks Search button
4, User click page number button</t>
  </si>
  <si>
    <t xml:space="preserve">Verify that there is no pagination </t>
  </si>
  <si>
    <t xml:space="preserve">Verify that pagination is available </t>
  </si>
  <si>
    <t>1, Go to the Website 
2, Search several keywords  
3, Click "Delete" in the Search Suggestion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</si>
</sst>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
      <sz val="10"/>
      <name val="Arial"/>
      <family val="2"/>
      <charset val="1"/>
    </font>
    <font>
      <sz val="10"/>
      <color rgb="FF000000"/>
      <name val="Arial"/>
      <family val="2"/>
    </font>
    <font>
      <sz val="11"/>
      <name val="Calibri"/>
      <family val="2"/>
      <scheme val="minor"/>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
      <patternFill patternType="solid">
        <fgColor rgb="FFFFFFFF"/>
        <bgColor rgb="FFF2F2F2"/>
      </patternFill>
    </fill>
    <fill>
      <patternFill patternType="solid">
        <fgColor theme="6" tint="0.59999389629810485"/>
        <bgColor indexed="64"/>
      </patternFill>
    </fill>
    <fill>
      <patternFill patternType="solid">
        <fgColor theme="6" tint="0.59999389629810485"/>
        <bgColor indexed="26"/>
      </patternFill>
    </fill>
    <fill>
      <patternFill patternType="solid">
        <fgColor rgb="FFBFBFBF"/>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1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1" fillId="32" borderId="6" xfId="0" applyFont="1" applyFill="1" applyBorder="1" applyAlignment="1">
      <alignment horizontal="left"/>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67" fillId="6" borderId="6" xfId="5" applyFont="1" applyFill="1" applyBorder="1" applyAlignment="1">
      <alignment horizontal="left" vertical="top"/>
    </xf>
    <xf numFmtId="0" fontId="68" fillId="38" borderId="6" xfId="5" applyFont="1" applyFill="1" applyBorder="1" applyAlignment="1" applyProtection="1">
      <alignment horizontal="left" vertical="top" wrapText="1"/>
    </xf>
    <xf numFmtId="0" fontId="1" fillId="39" borderId="6" xfId="0" applyFont="1" applyFill="1" applyBorder="1" applyAlignment="1">
      <alignment horizontal="left"/>
    </xf>
    <xf numFmtId="0" fontId="3" fillId="41" borderId="6" xfId="5" applyFont="1" applyFill="1" applyBorder="1" applyAlignment="1">
      <alignment horizontal="left" vertical="center"/>
    </xf>
    <xf numFmtId="0" fontId="1" fillId="6"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26" fillId="6" borderId="11" xfId="0" applyFont="1" applyFill="1" applyBorder="1" applyAlignment="1">
      <alignment vertical="top" wrapText="1"/>
    </xf>
    <xf numFmtId="0" fontId="1" fillId="36" borderId="6" xfId="5" applyFont="1" applyFill="1" applyBorder="1" applyAlignment="1">
      <alignment horizontal="left" vertical="top" wrapText="1"/>
    </xf>
    <xf numFmtId="0" fontId="69" fillId="0" borderId="2" xfId="0" applyFont="1" applyBorder="1" applyAlignment="1">
      <alignment vertical="center" wrapText="1"/>
    </xf>
    <xf numFmtId="0" fontId="70" fillId="9" borderId="7"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6" xfId="5"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0" borderId="0" xfId="0" applyFont="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6" fillId="0" borderId="0" xfId="0" applyFont="1" applyAlignment="1">
      <alignment horizontal="right" vertical="center"/>
    </xf>
    <xf numFmtId="0" fontId="52" fillId="24" borderId="15"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7" fillId="36" borderId="15" xfId="5" applyFont="1" applyFill="1" applyBorder="1" applyAlignment="1">
      <alignment horizontal="center" vertical="top" wrapText="1"/>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41" borderId="15" xfId="5" applyFont="1" applyFill="1" applyBorder="1" applyAlignment="1">
      <alignment horizontal="center" vertical="center"/>
    </xf>
    <xf numFmtId="0" fontId="3" fillId="41" borderId="16" xfId="5" applyFont="1" applyFill="1" applyBorder="1" applyAlignment="1">
      <alignment horizontal="center" vertical="center"/>
    </xf>
    <xf numFmtId="0" fontId="3" fillId="41" borderId="11" xfId="5" applyFont="1" applyFill="1" applyBorder="1" applyAlignment="1">
      <alignment horizontal="center"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3" borderId="15" xfId="5" applyFont="1" applyFill="1" applyBorder="1" applyAlignment="1">
      <alignment horizontal="center" vertical="top" wrapText="1"/>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1" fillId="40" borderId="15" xfId="5" applyFont="1" applyFill="1" applyBorder="1" applyAlignment="1">
      <alignment horizontal="center" vertical="top" wrapText="1"/>
    </xf>
    <xf numFmtId="0" fontId="1" fillId="40" borderId="16" xfId="5" applyFont="1" applyFill="1" applyBorder="1" applyAlignment="1">
      <alignment horizontal="center" vertical="top" wrapText="1"/>
    </xf>
    <xf numFmtId="0" fontId="1" fillId="40" borderId="11" xfId="5" applyFont="1" applyFill="1" applyBorder="1" applyAlignment="1">
      <alignment horizontal="center"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217" t="s">
        <v>2</v>
      </c>
      <c r="B4" s="218"/>
      <c r="C4" s="218"/>
      <c r="D4" s="218"/>
      <c r="E4" s="219"/>
      <c r="F4" s="18"/>
    </row>
    <row r="5" spans="1:6">
      <c r="A5" s="220" t="s">
        <v>3</v>
      </c>
      <c r="B5" s="220"/>
      <c r="C5" s="221" t="s">
        <v>4</v>
      </c>
      <c r="D5" s="221"/>
      <c r="E5" s="221"/>
      <c r="F5" s="18"/>
    </row>
    <row r="6" spans="1:6" ht="29.25" customHeight="1">
      <c r="A6" s="222" t="s">
        <v>5</v>
      </c>
      <c r="B6" s="223"/>
      <c r="C6" s="216" t="s">
        <v>6</v>
      </c>
      <c r="D6" s="216"/>
      <c r="E6" s="216"/>
      <c r="F6" s="18"/>
    </row>
    <row r="7" spans="1:6" ht="29.25" customHeight="1">
      <c r="A7" s="145"/>
      <c r="B7" s="145"/>
      <c r="C7" s="146"/>
      <c r="D7" s="146"/>
      <c r="E7" s="146"/>
      <c r="F7" s="18"/>
    </row>
    <row r="8" spans="1:6" s="147" customFormat="1" ht="29.25" customHeight="1">
      <c r="A8" s="214" t="s">
        <v>7</v>
      </c>
      <c r="B8" s="215"/>
      <c r="C8" s="215"/>
      <c r="D8" s="215"/>
      <c r="E8" s="215"/>
      <c r="F8" s="215"/>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216" t="s">
        <v>23</v>
      </c>
      <c r="B13" s="216"/>
      <c r="C13" s="216"/>
      <c r="D13" s="216"/>
      <c r="E13" s="216"/>
      <c r="F13" s="21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229" t="s">
        <v>25</v>
      </c>
      <c r="C2" s="229"/>
      <c r="D2" s="229"/>
      <c r="E2" s="229"/>
      <c r="F2" s="229"/>
      <c r="G2" s="229"/>
      <c r="H2" s="229"/>
      <c r="I2" s="229"/>
      <c r="J2" s="227" t="s">
        <v>26</v>
      </c>
      <c r="K2" s="227"/>
    </row>
    <row r="3" spans="1:11" ht="28.5" customHeight="1">
      <c r="B3" s="230" t="s">
        <v>27</v>
      </c>
      <c r="C3" s="230"/>
      <c r="D3" s="230"/>
      <c r="E3" s="230"/>
      <c r="F3" s="228" t="s">
        <v>28</v>
      </c>
      <c r="G3" s="228"/>
      <c r="H3" s="228"/>
      <c r="I3" s="228"/>
      <c r="J3" s="227"/>
      <c r="K3" s="227"/>
    </row>
    <row r="4" spans="1:11" ht="18" customHeight="1">
      <c r="B4" s="153"/>
      <c r="C4" s="153"/>
      <c r="D4" s="153"/>
      <c r="E4" s="153"/>
      <c r="F4" s="152"/>
      <c r="G4" s="152"/>
      <c r="H4" s="152"/>
      <c r="I4" s="152"/>
      <c r="J4" s="151"/>
      <c r="K4" s="151"/>
    </row>
    <row r="6" spans="1:11" ht="22.5">
      <c r="A6" s="4" t="s">
        <v>29</v>
      </c>
    </row>
    <row r="7" spans="1:11">
      <c r="A7" s="234" t="s">
        <v>30</v>
      </c>
      <c r="B7" s="234"/>
      <c r="C7" s="234"/>
      <c r="D7" s="234"/>
      <c r="E7" s="234"/>
      <c r="F7" s="234"/>
      <c r="G7" s="234"/>
      <c r="H7" s="234"/>
      <c r="I7" s="234"/>
    </row>
    <row r="8" spans="1:11" ht="20.25" customHeight="1">
      <c r="A8" s="234"/>
      <c r="B8" s="234"/>
      <c r="C8" s="234"/>
      <c r="D8" s="234"/>
      <c r="E8" s="234"/>
      <c r="F8" s="234"/>
      <c r="G8" s="234"/>
      <c r="H8" s="234"/>
      <c r="I8" s="234"/>
    </row>
    <row r="9" spans="1:11">
      <c r="A9" s="234" t="s">
        <v>31</v>
      </c>
      <c r="B9" s="234"/>
      <c r="C9" s="234"/>
      <c r="D9" s="234"/>
      <c r="E9" s="234"/>
      <c r="F9" s="234"/>
      <c r="G9" s="234"/>
      <c r="H9" s="234"/>
      <c r="I9" s="234"/>
    </row>
    <row r="10" spans="1:11" ht="21" customHeight="1">
      <c r="A10" s="234"/>
      <c r="B10" s="234"/>
      <c r="C10" s="234"/>
      <c r="D10" s="234"/>
      <c r="E10" s="234"/>
      <c r="F10" s="234"/>
      <c r="G10" s="234"/>
      <c r="H10" s="234"/>
      <c r="I10" s="234"/>
    </row>
    <row r="11" spans="1:11" ht="13.8">
      <c r="A11" s="235" t="s">
        <v>32</v>
      </c>
      <c r="B11" s="235"/>
      <c r="C11" s="235"/>
      <c r="D11" s="235"/>
      <c r="E11" s="235"/>
      <c r="F11" s="235"/>
      <c r="G11" s="235"/>
      <c r="H11" s="235"/>
      <c r="I11" s="235"/>
    </row>
    <row r="12" spans="1:11">
      <c r="A12" s="3"/>
      <c r="B12" s="3"/>
      <c r="C12" s="3"/>
      <c r="D12" s="3"/>
      <c r="E12" s="3"/>
      <c r="F12" s="3"/>
      <c r="G12" s="3"/>
      <c r="H12" s="3"/>
      <c r="I12" s="3"/>
    </row>
    <row r="13" spans="1:11" ht="22.5">
      <c r="A13" s="4" t="s">
        <v>33</v>
      </c>
    </row>
    <row r="14" spans="1:11">
      <c r="A14" s="134" t="s">
        <v>34</v>
      </c>
      <c r="B14" s="231" t="s">
        <v>35</v>
      </c>
      <c r="C14" s="232"/>
      <c r="D14" s="232"/>
      <c r="E14" s="232"/>
      <c r="F14" s="232"/>
      <c r="G14" s="232"/>
      <c r="H14" s="232"/>
      <c r="I14" s="232"/>
      <c r="J14" s="232"/>
      <c r="K14" s="233"/>
    </row>
    <row r="15" spans="1:11" ht="14.25" customHeight="1">
      <c r="A15" s="134" t="s">
        <v>36</v>
      </c>
      <c r="B15" s="231" t="s">
        <v>37</v>
      </c>
      <c r="C15" s="232"/>
      <c r="D15" s="232"/>
      <c r="E15" s="232"/>
      <c r="F15" s="232"/>
      <c r="G15" s="232"/>
      <c r="H15" s="232"/>
      <c r="I15" s="232"/>
      <c r="J15" s="232"/>
      <c r="K15" s="233"/>
    </row>
    <row r="16" spans="1:11" ht="14.25" customHeight="1">
      <c r="A16" s="134"/>
      <c r="B16" s="231" t="s">
        <v>38</v>
      </c>
      <c r="C16" s="232"/>
      <c r="D16" s="232"/>
      <c r="E16" s="232"/>
      <c r="F16" s="232"/>
      <c r="G16" s="232"/>
      <c r="H16" s="232"/>
      <c r="I16" s="232"/>
      <c r="J16" s="232"/>
      <c r="K16" s="233"/>
    </row>
    <row r="17" spans="1:14" ht="14.25" customHeight="1">
      <c r="A17" s="134"/>
      <c r="B17" s="231" t="s">
        <v>39</v>
      </c>
      <c r="C17" s="232"/>
      <c r="D17" s="232"/>
      <c r="E17" s="232"/>
      <c r="F17" s="232"/>
      <c r="G17" s="232"/>
      <c r="H17" s="232"/>
      <c r="I17" s="232"/>
      <c r="J17" s="232"/>
      <c r="K17" s="233"/>
    </row>
    <row r="19" spans="1:14" ht="22.5">
      <c r="A19" s="4" t="s">
        <v>40</v>
      </c>
    </row>
    <row r="20" spans="1:14">
      <c r="A20" s="134" t="s">
        <v>41</v>
      </c>
      <c r="B20" s="231" t="s">
        <v>42</v>
      </c>
      <c r="C20" s="232"/>
      <c r="D20" s="232"/>
      <c r="E20" s="232"/>
      <c r="F20" s="232"/>
      <c r="G20" s="233"/>
    </row>
    <row r="21" spans="1:14" ht="12.75" customHeight="1">
      <c r="A21" s="134" t="s">
        <v>43</v>
      </c>
      <c r="B21" s="231" t="s">
        <v>44</v>
      </c>
      <c r="C21" s="232"/>
      <c r="D21" s="232"/>
      <c r="E21" s="232"/>
      <c r="F21" s="232"/>
      <c r="G21" s="233"/>
    </row>
    <row r="22" spans="1:14" ht="12.75" customHeight="1">
      <c r="A22" s="134" t="s">
        <v>45</v>
      </c>
      <c r="B22" s="231" t="s">
        <v>46</v>
      </c>
      <c r="C22" s="232"/>
      <c r="D22" s="232"/>
      <c r="E22" s="232"/>
      <c r="F22" s="232"/>
      <c r="G22" s="233"/>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4" t="s">
        <v>51</v>
      </c>
      <c r="C29" s="225"/>
      <c r="D29" s="226"/>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36" t="s">
        <v>56</v>
      </c>
      <c r="B2" s="236"/>
      <c r="C2" s="236"/>
      <c r="D2" s="236"/>
      <c r="E2" s="236"/>
      <c r="F2" s="236"/>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39" t="s">
        <v>70</v>
      </c>
      <c r="B2" s="239"/>
      <c r="C2" s="239"/>
      <c r="D2" s="239"/>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37" t="s">
        <v>91</v>
      </c>
      <c r="B16" s="237"/>
      <c r="C16" s="30"/>
      <c r="D16" s="31"/>
    </row>
    <row r="17" spans="1:4" ht="13.8">
      <c r="A17" s="238" t="s">
        <v>92</v>
      </c>
      <c r="B17" s="23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A49" zoomScale="120" zoomScaleNormal="120" workbookViewId="0">
      <selection activeCell="A53" sqref="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43"/>
      <c r="B1" s="243"/>
      <c r="C1" s="243"/>
      <c r="D1" s="243"/>
      <c r="E1" s="34"/>
      <c r="F1" s="34"/>
      <c r="G1" s="34"/>
      <c r="H1" s="34"/>
      <c r="I1" s="34"/>
      <c r="J1" s="34"/>
    </row>
    <row r="2" spans="1:24" s="1" customFormat="1" ht="31.5" customHeight="1">
      <c r="A2" s="244" t="s">
        <v>70</v>
      </c>
      <c r="B2" s="244"/>
      <c r="C2" s="244"/>
      <c r="D2" s="244"/>
      <c r="E2" s="252"/>
      <c r="F2" s="23"/>
      <c r="G2" s="23"/>
      <c r="H2" s="23"/>
      <c r="I2" s="23"/>
      <c r="J2" s="23"/>
    </row>
    <row r="3" spans="1:24" s="1" customFormat="1" ht="31.5" customHeight="1">
      <c r="A3" s="47"/>
      <c r="C3" s="262"/>
      <c r="D3" s="262"/>
      <c r="E3" s="252"/>
      <c r="F3" s="23"/>
      <c r="G3" s="23"/>
      <c r="H3" s="23"/>
      <c r="I3" s="23"/>
      <c r="J3" s="23"/>
    </row>
    <row r="4" spans="1:24" s="38" customFormat="1" ht="16.5" customHeight="1">
      <c r="A4" s="139" t="s">
        <v>66</v>
      </c>
      <c r="B4" s="246" t="s">
        <v>93</v>
      </c>
      <c r="C4" s="246"/>
      <c r="D4" s="246"/>
      <c r="E4" s="39"/>
      <c r="F4" s="39"/>
      <c r="G4" s="39"/>
      <c r="H4" s="40"/>
      <c r="I4" s="40"/>
      <c r="X4" s="38" t="s">
        <v>94</v>
      </c>
    </row>
    <row r="5" spans="1:24" s="38" customFormat="1" ht="144.75" customHeight="1">
      <c r="A5" s="139" t="s">
        <v>62</v>
      </c>
      <c r="B5" s="245" t="s">
        <v>95</v>
      </c>
      <c r="C5" s="246"/>
      <c r="D5" s="246"/>
      <c r="E5" s="39"/>
      <c r="F5" s="39"/>
      <c r="G5" s="39"/>
      <c r="H5" s="40"/>
      <c r="I5" s="40"/>
      <c r="X5" s="38" t="s">
        <v>96</v>
      </c>
    </row>
    <row r="6" spans="1:24" s="38" customFormat="1" ht="24.6">
      <c r="A6" s="139" t="s">
        <v>97</v>
      </c>
      <c r="B6" s="245" t="s">
        <v>98</v>
      </c>
      <c r="C6" s="246"/>
      <c r="D6" s="246"/>
      <c r="E6" s="39"/>
      <c r="F6" s="39"/>
      <c r="G6" s="39"/>
      <c r="H6" s="40"/>
      <c r="I6" s="40"/>
    </row>
    <row r="7" spans="1:24" s="38" customFormat="1">
      <c r="A7" s="139" t="s">
        <v>99</v>
      </c>
      <c r="B7" s="246" t="s">
        <v>100</v>
      </c>
      <c r="C7" s="246"/>
      <c r="D7" s="246"/>
      <c r="E7" s="39"/>
      <c r="F7" s="39"/>
      <c r="G7" s="39"/>
      <c r="H7" s="41"/>
      <c r="I7" s="40"/>
      <c r="X7" s="42"/>
    </row>
    <row r="8" spans="1:24" s="43" customFormat="1">
      <c r="A8" s="139" t="s">
        <v>101</v>
      </c>
      <c r="B8" s="247">
        <v>40850</v>
      </c>
      <c r="C8" s="247"/>
      <c r="D8" s="247"/>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51" t="s">
        <v>102</v>
      </c>
      <c r="G16" s="251"/>
      <c r="H16" s="251"/>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204</v>
      </c>
      <c r="B18" s="248" t="s">
        <v>206</v>
      </c>
      <c r="C18" s="249"/>
      <c r="D18" s="249"/>
      <c r="E18" s="249"/>
      <c r="F18" s="249"/>
      <c r="G18" s="249"/>
      <c r="H18" s="249"/>
      <c r="I18" s="250"/>
    </row>
    <row r="19" spans="1:9" s="45" customFormat="1" ht="27.6" customHeight="1">
      <c r="A19" s="52">
        <v>1</v>
      </c>
      <c r="B19" s="52" t="s">
        <v>207</v>
      </c>
      <c r="C19" s="52" t="s">
        <v>283</v>
      </c>
      <c r="D19" s="53" t="s">
        <v>215</v>
      </c>
      <c r="E19" s="54" t="s">
        <v>210</v>
      </c>
      <c r="F19" s="52"/>
      <c r="G19" s="52"/>
      <c r="H19" s="52"/>
      <c r="I19" s="55"/>
    </row>
    <row r="20" spans="1:9" s="45" customFormat="1">
      <c r="A20" s="168"/>
      <c r="B20" s="256" t="s">
        <v>219</v>
      </c>
      <c r="C20" s="257"/>
      <c r="D20" s="257"/>
      <c r="E20" s="257"/>
      <c r="F20" s="257"/>
      <c r="G20" s="257"/>
      <c r="H20" s="257"/>
      <c r="I20" s="258"/>
    </row>
    <row r="21" spans="1:9" s="45" customFormat="1" ht="20.7" customHeight="1">
      <c r="A21" s="58">
        <f ca="1">IF(OFFSET(A21,-1,0) ="",OFFSET(A21,-2,0)+1,OFFSET(A21,-1,0)+1 )</f>
        <v>2</v>
      </c>
      <c r="B21" s="52" t="s">
        <v>211</v>
      </c>
      <c r="C21" s="52" t="s">
        <v>284</v>
      </c>
      <c r="D21" s="60" t="s">
        <v>212</v>
      </c>
      <c r="E21" s="54" t="s">
        <v>213</v>
      </c>
      <c r="F21" s="52"/>
      <c r="G21" s="52"/>
      <c r="H21" s="52"/>
      <c r="I21" s="55"/>
    </row>
    <row r="22" spans="1:9" s="48" customFormat="1" ht="19.8" customHeight="1">
      <c r="A22" s="58">
        <f t="shared" ref="A22:A38" ca="1" si="0">IF(OFFSET(A22,-1,0) ="",OFFSET(A22,-2,0)+1,OFFSET(A22,-1,0)+1 )</f>
        <v>3</v>
      </c>
      <c r="B22" s="52" t="s">
        <v>209</v>
      </c>
      <c r="C22" s="52" t="s">
        <v>285</v>
      </c>
      <c r="D22" s="60" t="s">
        <v>212</v>
      </c>
      <c r="E22" s="54" t="s">
        <v>214</v>
      </c>
      <c r="F22" s="52"/>
      <c r="G22" s="52"/>
      <c r="H22" s="52"/>
      <c r="I22" s="61"/>
    </row>
    <row r="23" spans="1:9" s="45" customFormat="1">
      <c r="A23" s="168"/>
      <c r="B23" s="256" t="s">
        <v>220</v>
      </c>
      <c r="C23" s="257"/>
      <c r="D23" s="257"/>
      <c r="E23" s="257"/>
      <c r="F23" s="257"/>
      <c r="G23" s="257"/>
      <c r="H23" s="257"/>
      <c r="I23" s="258"/>
    </row>
    <row r="24" spans="1:9" s="48" customFormat="1" ht="13.8">
      <c r="A24" s="58">
        <f ca="1">IF(OFFSET(A24,-1,0) ="",OFFSET(A24,-2,0)+1,OFFSET(A24,-1,0)+1 )</f>
        <v>4</v>
      </c>
      <c r="B24" s="52" t="s">
        <v>223</v>
      </c>
      <c r="C24" s="52" t="s">
        <v>296</v>
      </c>
      <c r="D24" s="54" t="s">
        <v>217</v>
      </c>
      <c r="E24" s="54" t="s">
        <v>218</v>
      </c>
      <c r="F24" s="52"/>
      <c r="G24" s="52"/>
      <c r="H24" s="52"/>
      <c r="I24" s="61"/>
    </row>
    <row r="25" spans="1:9" s="48" customFormat="1" ht="19.8" customHeight="1">
      <c r="A25" s="58">
        <f t="shared" ca="1" si="0"/>
        <v>5</v>
      </c>
      <c r="B25" s="52" t="s">
        <v>221</v>
      </c>
      <c r="C25" s="52" t="s">
        <v>297</v>
      </c>
      <c r="D25" s="60" t="s">
        <v>217</v>
      </c>
      <c r="E25" s="54" t="s">
        <v>222</v>
      </c>
      <c r="F25" s="52"/>
      <c r="G25" s="52"/>
      <c r="H25" s="52"/>
      <c r="I25" s="61"/>
    </row>
    <row r="26" spans="1:9" s="48" customFormat="1" ht="22.5" customHeight="1">
      <c r="A26" s="58">
        <f t="shared" ca="1" si="0"/>
        <v>6</v>
      </c>
      <c r="B26" s="52" t="s">
        <v>216</v>
      </c>
      <c r="C26" s="52" t="s">
        <v>286</v>
      </c>
      <c r="D26" s="60" t="s">
        <v>217</v>
      </c>
      <c r="E26" s="54" t="s">
        <v>224</v>
      </c>
      <c r="F26" s="52"/>
      <c r="G26" s="52"/>
      <c r="H26" s="52"/>
      <c r="I26" s="61"/>
    </row>
    <row r="27" spans="1:9" s="48" customFormat="1" ht="13.8">
      <c r="A27" s="168"/>
      <c r="B27" s="253" t="s">
        <v>225</v>
      </c>
      <c r="C27" s="254"/>
      <c r="D27" s="254"/>
      <c r="E27" s="254"/>
      <c r="F27" s="254"/>
      <c r="G27" s="254"/>
      <c r="H27" s="254"/>
      <c r="I27" s="255"/>
    </row>
    <row r="28" spans="1:9" s="48" customFormat="1" ht="13.8">
      <c r="A28" s="58">
        <f t="shared" ca="1" si="0"/>
        <v>7</v>
      </c>
      <c r="B28" s="52" t="s">
        <v>208</v>
      </c>
      <c r="C28" s="52" t="s">
        <v>287</v>
      </c>
      <c r="D28" s="60" t="s">
        <v>226</v>
      </c>
      <c r="E28" s="54" t="s">
        <v>227</v>
      </c>
      <c r="F28" s="52"/>
      <c r="G28" s="52"/>
      <c r="H28" s="52"/>
      <c r="I28" s="61"/>
    </row>
    <row r="29" spans="1:9" s="48" customFormat="1" ht="27.6" customHeight="1">
      <c r="A29" s="58">
        <f t="shared" ca="1" si="0"/>
        <v>8</v>
      </c>
      <c r="B29" s="62" t="s">
        <v>228</v>
      </c>
      <c r="C29" s="62" t="s">
        <v>288</v>
      </c>
      <c r="D29" s="62" t="s">
        <v>226</v>
      </c>
      <c r="E29" s="62" t="s">
        <v>229</v>
      </c>
      <c r="F29" s="62"/>
      <c r="G29" s="62"/>
      <c r="H29" s="62"/>
      <c r="I29" s="62"/>
    </row>
    <row r="30" spans="1:9" s="48" customFormat="1" ht="13.8">
      <c r="A30" s="58">
        <f t="shared" ca="1" si="0"/>
        <v>9</v>
      </c>
      <c r="B30" s="62" t="s">
        <v>230</v>
      </c>
      <c r="C30" s="62" t="s">
        <v>289</v>
      </c>
      <c r="D30" s="62" t="s">
        <v>226</v>
      </c>
      <c r="E30" s="62" t="s">
        <v>231</v>
      </c>
      <c r="F30" s="62"/>
      <c r="G30" s="62"/>
      <c r="H30" s="62"/>
      <c r="I30" s="62"/>
    </row>
    <row r="31" spans="1:9" s="48" customFormat="1" ht="13.8">
      <c r="A31" s="169"/>
      <c r="B31" s="249" t="s">
        <v>205</v>
      </c>
      <c r="C31" s="249"/>
      <c r="D31" s="249"/>
      <c r="E31" s="249"/>
      <c r="F31" s="249"/>
      <c r="G31" s="249"/>
      <c r="H31" s="249"/>
      <c r="I31" s="250"/>
    </row>
    <row r="32" spans="1:9" s="48" customFormat="1" ht="13.8">
      <c r="A32" s="58">
        <f t="shared" ca="1" si="0"/>
        <v>10</v>
      </c>
      <c r="B32" s="52" t="s">
        <v>207</v>
      </c>
      <c r="C32" s="52" t="s">
        <v>283</v>
      </c>
      <c r="D32" s="53" t="s">
        <v>215</v>
      </c>
      <c r="E32" s="54" t="s">
        <v>210</v>
      </c>
      <c r="F32" s="52"/>
      <c r="G32" s="52"/>
      <c r="H32" s="52"/>
      <c r="I32" s="55"/>
    </row>
    <row r="33" spans="1:9" s="48" customFormat="1" ht="13.8">
      <c r="A33" s="168"/>
      <c r="B33" s="256" t="s">
        <v>219</v>
      </c>
      <c r="C33" s="257"/>
      <c r="D33" s="257"/>
      <c r="E33" s="257"/>
      <c r="F33" s="257"/>
      <c r="G33" s="257"/>
      <c r="H33" s="257"/>
      <c r="I33" s="258"/>
    </row>
    <row r="34" spans="1:9" s="48" customFormat="1" ht="17.7" customHeight="1">
      <c r="A34" s="58">
        <f t="shared" ca="1" si="0"/>
        <v>11</v>
      </c>
      <c r="B34" s="52" t="s">
        <v>232</v>
      </c>
      <c r="C34" s="52" t="s">
        <v>284</v>
      </c>
      <c r="D34" s="60" t="s">
        <v>212</v>
      </c>
      <c r="E34" s="54" t="s">
        <v>213</v>
      </c>
      <c r="F34" s="52"/>
      <c r="G34" s="52"/>
      <c r="H34" s="52"/>
      <c r="I34" s="55"/>
    </row>
    <row r="35" spans="1:9" s="48" customFormat="1" ht="13.8">
      <c r="A35" s="58">
        <f t="shared" ca="1" si="0"/>
        <v>12</v>
      </c>
      <c r="B35" s="52" t="s">
        <v>233</v>
      </c>
      <c r="C35" s="52" t="s">
        <v>285</v>
      </c>
      <c r="D35" s="60" t="s">
        <v>212</v>
      </c>
      <c r="E35" s="54" t="s">
        <v>214</v>
      </c>
      <c r="F35" s="52"/>
      <c r="G35" s="52"/>
      <c r="H35" s="52"/>
      <c r="I35" s="61"/>
    </row>
    <row r="36" spans="1:9" s="48" customFormat="1" ht="13.8">
      <c r="A36" s="168"/>
      <c r="B36" s="256" t="s">
        <v>220</v>
      </c>
      <c r="C36" s="257"/>
      <c r="D36" s="257"/>
      <c r="E36" s="257"/>
      <c r="F36" s="257"/>
      <c r="G36" s="257"/>
      <c r="H36" s="257"/>
      <c r="I36" s="258"/>
    </row>
    <row r="37" spans="1:9" s="48" customFormat="1" ht="13.8">
      <c r="A37" s="58">
        <f t="shared" ca="1" si="0"/>
        <v>13</v>
      </c>
      <c r="B37" s="52" t="s">
        <v>234</v>
      </c>
      <c r="C37" s="52" t="s">
        <v>298</v>
      </c>
      <c r="D37" s="54" t="s">
        <v>217</v>
      </c>
      <c r="E37" s="54" t="s">
        <v>218</v>
      </c>
      <c r="F37" s="52"/>
      <c r="G37" s="52"/>
      <c r="H37" s="52"/>
      <c r="I37" s="61"/>
    </row>
    <row r="38" spans="1:9" s="48" customFormat="1" ht="13.8">
      <c r="A38" s="58">
        <f t="shared" ca="1" si="0"/>
        <v>14</v>
      </c>
      <c r="B38" s="52" t="s">
        <v>235</v>
      </c>
      <c r="C38" s="52" t="s">
        <v>299</v>
      </c>
      <c r="D38" s="60" t="s">
        <v>217</v>
      </c>
      <c r="E38" s="54" t="s">
        <v>222</v>
      </c>
      <c r="F38" s="52"/>
      <c r="G38" s="52"/>
      <c r="H38" s="52"/>
      <c r="I38" s="61"/>
    </row>
    <row r="39" spans="1:9" s="48" customFormat="1" ht="13.8">
      <c r="A39" s="58">
        <f t="shared" ref="A39:A59" ca="1" si="1">IF(OFFSET(A39,-1,0) ="",OFFSET(A39,-2,0)+1,OFFSET(A39,-1,0)+1 )</f>
        <v>15</v>
      </c>
      <c r="B39" s="52" t="s">
        <v>236</v>
      </c>
      <c r="C39" s="52" t="s">
        <v>286</v>
      </c>
      <c r="D39" s="60" t="s">
        <v>217</v>
      </c>
      <c r="E39" s="54" t="s">
        <v>224</v>
      </c>
      <c r="F39" s="52"/>
      <c r="G39" s="52"/>
      <c r="H39" s="52"/>
      <c r="I39" s="61"/>
    </row>
    <row r="40" spans="1:9" s="48" customFormat="1" ht="13.8">
      <c r="A40" s="168"/>
      <c r="B40" s="253" t="s">
        <v>225</v>
      </c>
      <c r="C40" s="254"/>
      <c r="D40" s="254"/>
      <c r="E40" s="254"/>
      <c r="F40" s="254"/>
      <c r="G40" s="254"/>
      <c r="H40" s="254"/>
      <c r="I40" s="255"/>
    </row>
    <row r="41" spans="1:9" s="49" customFormat="1" ht="13.8">
      <c r="A41" s="58">
        <f t="shared" ca="1" si="1"/>
        <v>16</v>
      </c>
      <c r="B41" s="52" t="s">
        <v>237</v>
      </c>
      <c r="C41" s="52" t="s">
        <v>287</v>
      </c>
      <c r="D41" s="60" t="s">
        <v>226</v>
      </c>
      <c r="E41" s="54" t="s">
        <v>227</v>
      </c>
      <c r="F41" s="52"/>
      <c r="G41" s="52"/>
      <c r="H41" s="52"/>
      <c r="I41" s="61"/>
    </row>
    <row r="42" spans="1:9" s="48" customFormat="1" ht="13.8">
      <c r="A42" s="58">
        <f t="shared" ca="1" si="1"/>
        <v>17</v>
      </c>
      <c r="B42" s="62" t="s">
        <v>238</v>
      </c>
      <c r="C42" s="62" t="s">
        <v>288</v>
      </c>
      <c r="D42" s="62" t="s">
        <v>226</v>
      </c>
      <c r="E42" s="62" t="s">
        <v>229</v>
      </c>
      <c r="F42" s="62"/>
      <c r="G42" s="62"/>
      <c r="H42" s="62"/>
      <c r="I42" s="62"/>
    </row>
    <row r="43" spans="1:9" s="48" customFormat="1" ht="13.8">
      <c r="A43" s="58">
        <f t="shared" ca="1" si="1"/>
        <v>18</v>
      </c>
      <c r="B43" s="62" t="s">
        <v>239</v>
      </c>
      <c r="C43" s="62" t="s">
        <v>289</v>
      </c>
      <c r="D43" s="62" t="s">
        <v>226</v>
      </c>
      <c r="E43" s="62" t="s">
        <v>231</v>
      </c>
      <c r="F43" s="62"/>
      <c r="G43" s="62"/>
      <c r="H43" s="62"/>
      <c r="I43" s="62"/>
    </row>
    <row r="44" spans="1:9" s="48" customFormat="1" ht="13.8">
      <c r="A44" s="168"/>
      <c r="B44" s="264" t="s">
        <v>240</v>
      </c>
      <c r="C44" s="265"/>
      <c r="D44" s="265"/>
      <c r="E44" s="265"/>
      <c r="F44" s="265"/>
      <c r="G44" s="265"/>
      <c r="H44" s="265"/>
      <c r="I44" s="266"/>
    </row>
    <row r="45" spans="1:9" s="48" customFormat="1" ht="13.8">
      <c r="A45" s="58">
        <f t="shared" ca="1" si="1"/>
        <v>19</v>
      </c>
      <c r="B45" s="62" t="s">
        <v>241</v>
      </c>
      <c r="C45" s="62" t="s">
        <v>300</v>
      </c>
      <c r="D45" s="62" t="s">
        <v>246</v>
      </c>
      <c r="E45" s="62" t="s">
        <v>249</v>
      </c>
      <c r="F45" s="62"/>
      <c r="G45" s="62"/>
      <c r="H45" s="62"/>
      <c r="I45" s="62"/>
    </row>
    <row r="46" spans="1:9" s="48" customFormat="1" ht="24.6">
      <c r="A46" s="58">
        <f t="shared" ca="1" si="1"/>
        <v>20</v>
      </c>
      <c r="B46" s="52" t="s">
        <v>242</v>
      </c>
      <c r="C46" s="62" t="s">
        <v>302</v>
      </c>
      <c r="D46" s="60" t="s">
        <v>248</v>
      </c>
      <c r="E46" s="54" t="s">
        <v>250</v>
      </c>
      <c r="F46" s="52"/>
      <c r="G46" s="52"/>
      <c r="H46" s="52"/>
      <c r="I46" s="61"/>
    </row>
    <row r="47" spans="1:9" s="48" customFormat="1" ht="43.2" customHeight="1">
      <c r="A47" s="58">
        <f t="shared" ca="1" si="1"/>
        <v>21</v>
      </c>
      <c r="B47" s="52" t="s">
        <v>243</v>
      </c>
      <c r="C47" s="62" t="s">
        <v>301</v>
      </c>
      <c r="D47" s="60" t="s">
        <v>247</v>
      </c>
      <c r="E47" s="54" t="s">
        <v>251</v>
      </c>
      <c r="F47" s="52"/>
      <c r="G47" s="52"/>
      <c r="H47" s="52"/>
      <c r="I47" s="61"/>
    </row>
    <row r="48" spans="1:9" s="48" customFormat="1" ht="38.700000000000003" customHeight="1">
      <c r="A48" s="58">
        <f t="shared" ca="1" si="1"/>
        <v>22</v>
      </c>
      <c r="B48" s="52" t="s">
        <v>244</v>
      </c>
      <c r="C48" s="62" t="s">
        <v>303</v>
      </c>
      <c r="D48" s="60" t="s">
        <v>245</v>
      </c>
      <c r="E48" s="54" t="s">
        <v>252</v>
      </c>
      <c r="F48" s="52"/>
      <c r="G48" s="52"/>
      <c r="H48" s="52"/>
      <c r="I48" s="61"/>
    </row>
    <row r="49" spans="1:9" s="48" customFormat="1" ht="13.8">
      <c r="A49" s="167"/>
      <c r="B49" s="267" t="s">
        <v>253</v>
      </c>
      <c r="C49" s="268"/>
      <c r="D49" s="268"/>
      <c r="E49" s="268"/>
      <c r="F49" s="268"/>
      <c r="G49" s="268"/>
      <c r="H49" s="268"/>
      <c r="I49" s="268"/>
    </row>
    <row r="50" spans="1:9" s="48" customFormat="1" ht="13.8">
      <c r="A50" s="180"/>
      <c r="B50" s="269" t="s">
        <v>254</v>
      </c>
      <c r="C50" s="270"/>
      <c r="D50" s="270"/>
      <c r="E50" s="270"/>
      <c r="F50" s="270"/>
      <c r="G50" s="270"/>
      <c r="H50" s="270"/>
      <c r="I50" s="270"/>
    </row>
    <row r="51" spans="1:9" s="48" customFormat="1" ht="13.8">
      <c r="A51" s="58">
        <v>23</v>
      </c>
      <c r="B51" s="52" t="s">
        <v>255</v>
      </c>
      <c r="C51" s="52" t="s">
        <v>307</v>
      </c>
      <c r="D51" s="60" t="s">
        <v>278</v>
      </c>
      <c r="E51" s="54"/>
      <c r="F51" s="52"/>
      <c r="G51" s="52"/>
      <c r="H51" s="52"/>
      <c r="I51" s="61"/>
    </row>
    <row r="52" spans="1:9" s="48" customFormat="1" ht="13.8">
      <c r="A52" s="179">
        <f ca="1">IF(OFFSET(A52,-1,0) ="",OFFSET(A52,-2,0)+1,OFFSET(A52,-1,0)+1 )</f>
        <v>24</v>
      </c>
      <c r="B52" s="182" t="s">
        <v>263</v>
      </c>
      <c r="C52" s="182" t="s">
        <v>276</v>
      </c>
      <c r="D52" s="183" t="s">
        <v>267</v>
      </c>
      <c r="E52" s="181"/>
      <c r="F52" s="181"/>
      <c r="G52" s="181"/>
      <c r="H52" s="181"/>
      <c r="I52" s="181"/>
    </row>
    <row r="53" spans="1:9" s="48" customFormat="1" ht="13.8">
      <c r="A53" s="58" t="s">
        <v>542</v>
      </c>
      <c r="B53" s="52" t="s">
        <v>256</v>
      </c>
      <c r="C53" s="52" t="s">
        <v>308</v>
      </c>
      <c r="D53" s="60" t="s">
        <v>304</v>
      </c>
      <c r="E53" s="54"/>
      <c r="F53" s="52"/>
      <c r="G53" s="52"/>
      <c r="H53" s="52"/>
      <c r="I53" s="61"/>
    </row>
    <row r="54" spans="1:9" s="48" customFormat="1" ht="13.8">
      <c r="A54" s="58" t="e">
        <f t="shared" ca="1" si="1"/>
        <v>#VALUE!</v>
      </c>
      <c r="B54" s="52" t="s">
        <v>259</v>
      </c>
      <c r="C54" s="52" t="s">
        <v>309</v>
      </c>
      <c r="D54" s="60" t="s">
        <v>305</v>
      </c>
      <c r="E54" s="54"/>
      <c r="F54" s="52"/>
      <c r="G54" s="52"/>
      <c r="H54" s="52"/>
      <c r="I54" s="61"/>
    </row>
    <row r="55" spans="1:9" s="48" customFormat="1" ht="13.8">
      <c r="A55" s="58" t="e">
        <f t="shared" ca="1" si="1"/>
        <v>#VALUE!</v>
      </c>
      <c r="B55" s="52" t="s">
        <v>258</v>
      </c>
      <c r="C55" s="52" t="s">
        <v>310</v>
      </c>
      <c r="D55" s="60" t="s">
        <v>306</v>
      </c>
      <c r="E55" s="54"/>
      <c r="F55" s="52"/>
      <c r="G55" s="52"/>
      <c r="H55" s="52"/>
      <c r="I55" s="61"/>
    </row>
    <row r="56" spans="1:9" s="48" customFormat="1" ht="24.6">
      <c r="A56" s="58" t="e">
        <f t="shared" ca="1" si="1"/>
        <v>#VALUE!</v>
      </c>
      <c r="B56" s="52" t="s">
        <v>257</v>
      </c>
      <c r="C56" s="52" t="s">
        <v>311</v>
      </c>
      <c r="D56" s="60" t="s">
        <v>279</v>
      </c>
      <c r="E56" s="54"/>
      <c r="F56" s="52"/>
      <c r="G56" s="52"/>
      <c r="H56" s="52"/>
      <c r="I56" s="61"/>
    </row>
    <row r="57" spans="1:9" s="48" customFormat="1" ht="13.8">
      <c r="A57" s="180"/>
      <c r="B57" s="263" t="s">
        <v>260</v>
      </c>
      <c r="C57" s="257"/>
      <c r="D57" s="257"/>
      <c r="E57" s="257"/>
      <c r="F57" s="257"/>
      <c r="G57" s="257"/>
      <c r="H57" s="257"/>
      <c r="I57" s="258"/>
    </row>
    <row r="58" spans="1:9" s="48" customFormat="1" ht="13.8">
      <c r="A58" s="58" t="e">
        <f t="shared" ca="1" si="1"/>
        <v>#VALUE!</v>
      </c>
      <c r="B58" s="52" t="s">
        <v>282</v>
      </c>
      <c r="C58" s="52" t="s">
        <v>290</v>
      </c>
      <c r="D58" s="60" t="s">
        <v>268</v>
      </c>
      <c r="E58" s="54"/>
      <c r="F58" s="52"/>
      <c r="G58" s="52"/>
      <c r="H58" s="52"/>
      <c r="I58" s="61"/>
    </row>
    <row r="59" spans="1:9" s="48" customFormat="1" ht="13.8">
      <c r="A59" s="58" t="e">
        <f t="shared" ca="1" si="1"/>
        <v>#VALUE!</v>
      </c>
      <c r="B59" s="52" t="s">
        <v>281</v>
      </c>
      <c r="C59" s="52" t="s">
        <v>291</v>
      </c>
      <c r="D59" s="60" t="s">
        <v>269</v>
      </c>
      <c r="E59" s="54"/>
      <c r="F59" s="52"/>
      <c r="G59" s="52"/>
      <c r="H59" s="52"/>
      <c r="I59" s="61"/>
    </row>
    <row r="60" spans="1:9" s="48" customFormat="1" ht="13.8">
      <c r="A60" s="58" t="e">
        <f ca="1">IF(OFFSET(A60,-1,0) ="",OFFSET(A60,-2,0)+1,OFFSET(A60,-1,0)+1 )</f>
        <v>#VALUE!</v>
      </c>
      <c r="B60" s="52" t="s">
        <v>280</v>
      </c>
      <c r="C60" s="52" t="s">
        <v>292</v>
      </c>
      <c r="D60" s="60" t="s">
        <v>270</v>
      </c>
      <c r="E60" s="54"/>
      <c r="F60" s="52"/>
      <c r="G60" s="52"/>
      <c r="H60" s="52"/>
      <c r="I60" s="61"/>
    </row>
    <row r="61" spans="1:9" s="48" customFormat="1" ht="13.8">
      <c r="A61" s="58" t="e">
        <f ca="1">IF(OFFSET(A61,-1,0) ="",OFFSET(A61,-2,0)+1,OFFSET(A61,-1,0)+1 )</f>
        <v>#VALUE!</v>
      </c>
      <c r="B61" s="52" t="s">
        <v>261</v>
      </c>
      <c r="C61" s="52" t="s">
        <v>293</v>
      </c>
      <c r="D61" s="60" t="s">
        <v>270</v>
      </c>
      <c r="E61" s="54"/>
      <c r="F61" s="52"/>
      <c r="G61" s="52"/>
      <c r="H61" s="52"/>
      <c r="I61" s="61"/>
    </row>
    <row r="62" spans="1:9" s="48" customFormat="1" ht="13.8">
      <c r="A62" s="58" t="e">
        <f t="shared" ref="A62:A67" ca="1" si="2">IF(OFFSET(A62,-1,0) ="",OFFSET(A62,-2,0)+1,OFFSET(A62,-1,0)+1 )</f>
        <v>#VALUE!</v>
      </c>
      <c r="B62" s="52" t="s">
        <v>265</v>
      </c>
      <c r="C62" s="52" t="s">
        <v>294</v>
      </c>
      <c r="D62" s="53" t="s">
        <v>271</v>
      </c>
      <c r="E62" s="54"/>
      <c r="F62" s="52"/>
      <c r="G62" s="52"/>
      <c r="H62" s="52"/>
      <c r="I62" s="62"/>
    </row>
    <row r="63" spans="1:9" s="48" customFormat="1" ht="13.8">
      <c r="A63" s="58" t="e">
        <f t="shared" ca="1" si="2"/>
        <v>#VALUE!</v>
      </c>
      <c r="B63" s="52" t="s">
        <v>266</v>
      </c>
      <c r="C63" s="52" t="s">
        <v>294</v>
      </c>
      <c r="D63" s="54" t="s">
        <v>272</v>
      </c>
      <c r="E63" s="60"/>
      <c r="F63" s="52"/>
      <c r="G63" s="52"/>
      <c r="H63" s="52"/>
      <c r="I63" s="62"/>
    </row>
    <row r="64" spans="1:9" s="48" customFormat="1" ht="13.8">
      <c r="A64" s="168"/>
      <c r="B64" s="259" t="s">
        <v>262</v>
      </c>
      <c r="C64" s="260"/>
      <c r="D64" s="260"/>
      <c r="E64" s="260"/>
      <c r="F64" s="260"/>
      <c r="G64" s="260"/>
      <c r="H64" s="260"/>
      <c r="I64" s="261"/>
    </row>
    <row r="65" spans="1:9" s="48" customFormat="1" ht="24.6">
      <c r="A65" s="58" t="e">
        <f t="shared" ca="1" si="2"/>
        <v>#VALUE!</v>
      </c>
      <c r="B65" s="170" t="s">
        <v>255</v>
      </c>
      <c r="C65" s="170" t="s">
        <v>255</v>
      </c>
      <c r="D65" s="53" t="s">
        <v>274</v>
      </c>
      <c r="E65" s="53"/>
      <c r="F65" s="170"/>
      <c r="G65" s="170"/>
      <c r="H65" s="170"/>
      <c r="I65" s="63"/>
    </row>
    <row r="66" spans="1:9" s="48" customFormat="1" ht="24.6">
      <c r="A66" s="58" t="e">
        <f t="shared" ca="1" si="2"/>
        <v>#VALUE!</v>
      </c>
      <c r="B66" s="170" t="s">
        <v>264</v>
      </c>
      <c r="C66" s="170" t="s">
        <v>295</v>
      </c>
      <c r="D66" s="59" t="s">
        <v>273</v>
      </c>
      <c r="E66" s="53"/>
      <c r="F66" s="170"/>
      <c r="G66" s="170"/>
      <c r="H66" s="170"/>
      <c r="I66" s="63"/>
    </row>
    <row r="67" spans="1:9" s="48" customFormat="1" ht="24.6">
      <c r="A67" s="58" t="e">
        <f t="shared" ca="1" si="2"/>
        <v>#VALUE!</v>
      </c>
      <c r="B67" s="170"/>
      <c r="C67" s="170" t="s">
        <v>275</v>
      </c>
      <c r="D67" s="53" t="s">
        <v>277</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40"/>
      <c r="C73" s="241"/>
      <c r="D73" s="242"/>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40"/>
      <c r="C77" s="241"/>
      <c r="D77" s="242"/>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40"/>
      <c r="C81" s="241"/>
      <c r="D81" s="242"/>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40"/>
      <c r="C84" s="241"/>
      <c r="D84" s="242"/>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57:I57"/>
    <mergeCell ref="B36:I36"/>
    <mergeCell ref="B40:I40"/>
    <mergeCell ref="B44:I44"/>
    <mergeCell ref="B49:I49"/>
    <mergeCell ref="B50:I50"/>
    <mergeCell ref="B20:I20"/>
    <mergeCell ref="B23:I23"/>
    <mergeCell ref="C3:D3"/>
    <mergeCell ref="B4:D4"/>
    <mergeCell ref="B5:D5"/>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0"/>
  <sheetViews>
    <sheetView showGridLines="0" topLeftCell="A72" zoomScale="85" zoomScaleNormal="85" workbookViewId="0">
      <selection activeCell="C81" sqref="C81"/>
    </sheetView>
  </sheetViews>
  <sheetFormatPr defaultColWidth="9.15625" defaultRowHeight="12.3"/>
  <cols>
    <col min="1" max="1" width="10.3125" style="78" customWidth="1"/>
    <col min="2" max="2" width="36.26171875" style="46" customWidth="1"/>
    <col min="3" max="3" width="35.15625" style="46" customWidth="1"/>
    <col min="4" max="4" width="48.47265625" style="46" customWidth="1"/>
    <col min="5" max="5" width="32.15625" style="46" customWidth="1"/>
    <col min="6" max="8" width="9.68359375" style="46" customWidth="1"/>
    <col min="9" max="9" width="17.68359375" style="46" customWidth="1"/>
    <col min="10" max="16384" width="9.15625" style="46"/>
  </cols>
  <sheetData>
    <row r="1" spans="1:24" s="1" customFormat="1" ht="13.8">
      <c r="A1" s="243"/>
      <c r="B1" s="243"/>
      <c r="C1" s="243"/>
      <c r="D1" s="243"/>
      <c r="E1" s="34"/>
      <c r="F1" s="34"/>
      <c r="G1" s="34"/>
      <c r="H1" s="34"/>
      <c r="I1" s="34"/>
      <c r="J1" s="34"/>
    </row>
    <row r="2" spans="1:24" s="1" customFormat="1" ht="31.5" customHeight="1">
      <c r="A2" s="244" t="s">
        <v>70</v>
      </c>
      <c r="B2" s="244"/>
      <c r="C2" s="244"/>
      <c r="D2" s="244"/>
      <c r="E2" s="252"/>
      <c r="F2" s="23"/>
      <c r="G2" s="23"/>
      <c r="H2" s="23"/>
      <c r="I2" s="23"/>
      <c r="J2" s="23"/>
    </row>
    <row r="3" spans="1:24" s="1" customFormat="1" ht="31.5" customHeight="1">
      <c r="A3" s="47"/>
      <c r="C3" s="277"/>
      <c r="D3" s="277"/>
      <c r="E3" s="252"/>
      <c r="F3" s="23"/>
      <c r="G3" s="23"/>
      <c r="H3" s="23"/>
      <c r="I3" s="23"/>
      <c r="J3" s="23"/>
    </row>
    <row r="4" spans="1:24" s="38" customFormat="1" ht="24.6">
      <c r="A4" s="139" t="s">
        <v>67</v>
      </c>
      <c r="B4" s="246" t="s">
        <v>116</v>
      </c>
      <c r="C4" s="246"/>
      <c r="D4" s="246"/>
      <c r="E4" s="39"/>
      <c r="F4" s="39"/>
      <c r="G4" s="39"/>
      <c r="H4" s="40"/>
      <c r="I4" s="40"/>
      <c r="X4" s="38" t="s">
        <v>94</v>
      </c>
    </row>
    <row r="5" spans="1:24" s="38" customFormat="1" ht="144.75" customHeight="1">
      <c r="A5" s="139" t="s">
        <v>62</v>
      </c>
      <c r="B5" s="245" t="s">
        <v>95</v>
      </c>
      <c r="C5" s="246"/>
      <c r="D5" s="246"/>
      <c r="E5" s="39"/>
      <c r="F5" s="39"/>
      <c r="G5" s="39"/>
      <c r="H5" s="40"/>
      <c r="I5" s="40"/>
      <c r="X5" s="38" t="s">
        <v>96</v>
      </c>
    </row>
    <row r="6" spans="1:24" s="38" customFormat="1" ht="24.6">
      <c r="A6" s="139" t="s">
        <v>97</v>
      </c>
      <c r="B6" s="245" t="s">
        <v>98</v>
      </c>
      <c r="C6" s="246"/>
      <c r="D6" s="246"/>
      <c r="E6" s="39"/>
      <c r="F6" s="39"/>
      <c r="G6" s="39"/>
      <c r="H6" s="40"/>
      <c r="I6" s="40"/>
    </row>
    <row r="7" spans="1:24" s="38" customFormat="1">
      <c r="A7" s="139" t="s">
        <v>99</v>
      </c>
      <c r="B7" s="246" t="s">
        <v>100</v>
      </c>
      <c r="C7" s="246"/>
      <c r="D7" s="246"/>
      <c r="E7" s="39"/>
      <c r="F7" s="39"/>
      <c r="G7" s="39"/>
      <c r="H7" s="41"/>
      <c r="I7" s="40"/>
      <c r="X7" s="42"/>
    </row>
    <row r="8" spans="1:24" s="43" customFormat="1">
      <c r="A8" s="139" t="s">
        <v>101</v>
      </c>
      <c r="B8" s="247">
        <v>40850</v>
      </c>
      <c r="C8" s="247"/>
      <c r="D8" s="247"/>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COUNTIF($F$18:$F$49716,"*Passed")</f>
        <v>0</v>
      </c>
      <c r="C11" s="75">
        <f>COUNTIF($G$18:$G$49716,"*Passed")</f>
        <v>0</v>
      </c>
      <c r="D11" s="75">
        <f>COUNTIF($H$18:$H$49716,"*Passed")</f>
        <v>0</v>
      </c>
    </row>
    <row r="12" spans="1:24" s="43" customFormat="1">
      <c r="A12" s="141" t="s">
        <v>43</v>
      </c>
      <c r="B12" s="75">
        <f>COUNTIF($F$18:$F$49436,"*Failed*")</f>
        <v>0</v>
      </c>
      <c r="C12" s="75">
        <f>COUNTIF($G$18:$G$49436,"*Failed*")</f>
        <v>0</v>
      </c>
      <c r="D12" s="75">
        <f>COUNTIF($H$18:$H$49436,"*Failed*")</f>
        <v>0</v>
      </c>
    </row>
    <row r="13" spans="1:24" s="43" customFormat="1">
      <c r="A13" s="141" t="s">
        <v>45</v>
      </c>
      <c r="B13" s="75">
        <f>COUNTIF($F$18:$F$49436,"*Not Run*")</f>
        <v>0</v>
      </c>
      <c r="C13" s="75">
        <f>COUNTIF($G$18:$G$49436,"*Not Run*")</f>
        <v>0</v>
      </c>
      <c r="D13" s="75">
        <f>COUNTIF($H$18:$H$49436,"*Not Run*")</f>
        <v>0</v>
      </c>
      <c r="E13" s="1"/>
      <c r="F13" s="1"/>
      <c r="G13" s="1"/>
      <c r="H13" s="1"/>
      <c r="I13" s="1"/>
    </row>
    <row r="14" spans="1:24" s="43" customFormat="1">
      <c r="A14" s="141" t="s">
        <v>104</v>
      </c>
      <c r="B14" s="75">
        <f>COUNTIF($F$18:$F$49436,"*NA*")</f>
        <v>0</v>
      </c>
      <c r="C14" s="75">
        <f>COUNTIF($G$18:$G$49436,"*NA*")</f>
        <v>0</v>
      </c>
      <c r="D14" s="75">
        <f>COUNTIF($H$18:$H$49436,"*NA*")</f>
        <v>0</v>
      </c>
      <c r="E14" s="64"/>
      <c r="F14" s="1"/>
      <c r="G14" s="1"/>
      <c r="H14" s="1"/>
      <c r="I14" s="1"/>
    </row>
    <row r="15" spans="1:24" s="43" customFormat="1" ht="36.9">
      <c r="A15" s="141" t="s">
        <v>105</v>
      </c>
      <c r="B15" s="75">
        <f>COUNTIF($F$18:$F$49436,"*Passed in previous build*")</f>
        <v>0</v>
      </c>
      <c r="C15" s="75">
        <f>COUNTIF($G$18:$G$49436,"*Passed in previous build*")</f>
        <v>0</v>
      </c>
      <c r="D15" s="75">
        <f>COUNTIF($H$18:$H$49436,"*Passed in previous build*")</f>
        <v>0</v>
      </c>
      <c r="E15" s="1"/>
      <c r="F15" s="1"/>
      <c r="G15" s="1"/>
      <c r="H15" s="1"/>
      <c r="I15" s="1"/>
    </row>
    <row r="16" spans="1:24" s="44" customFormat="1" ht="15" customHeight="1">
      <c r="A16" s="76"/>
      <c r="B16" s="50"/>
      <c r="C16" s="50"/>
      <c r="D16" s="51"/>
      <c r="E16" s="65"/>
      <c r="F16" s="278" t="s">
        <v>102</v>
      </c>
      <c r="G16" s="279"/>
      <c r="H16" s="280"/>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8" t="s">
        <v>313</v>
      </c>
      <c r="C18" s="249"/>
      <c r="D18" s="249"/>
      <c r="E18" s="249"/>
      <c r="F18" s="249"/>
      <c r="G18" s="249"/>
      <c r="H18" s="249"/>
      <c r="I18" s="250"/>
    </row>
    <row r="19" spans="1:9" s="44" customFormat="1" ht="15.75" customHeight="1">
      <c r="A19" s="200"/>
      <c r="B19" s="281" t="s">
        <v>397</v>
      </c>
      <c r="C19" s="282"/>
      <c r="D19" s="282"/>
      <c r="E19" s="282"/>
      <c r="F19" s="282"/>
      <c r="G19" s="282"/>
      <c r="H19" s="282"/>
      <c r="I19" s="283"/>
    </row>
    <row r="20" spans="1:9" s="44" customFormat="1" ht="43.8" customHeight="1">
      <c r="A20" s="52">
        <v>1</v>
      </c>
      <c r="B20" s="52" t="s">
        <v>398</v>
      </c>
      <c r="C20" s="209" t="s">
        <v>548</v>
      </c>
      <c r="D20" s="53" t="s">
        <v>401</v>
      </c>
      <c r="E20" s="54" t="s">
        <v>555</v>
      </c>
      <c r="F20" s="52"/>
      <c r="G20" s="52"/>
      <c r="H20" s="52"/>
      <c r="I20" s="55"/>
    </row>
    <row r="21" spans="1:9" s="44" customFormat="1" ht="41.4" customHeight="1">
      <c r="A21" s="52">
        <f ca="1">IF(OFFSET(A21,-1,0) ="",OFFSET(A21,-2,0)+1,OFFSET(A21,-1,0)+1 )</f>
        <v>2</v>
      </c>
      <c r="B21" s="52" t="s">
        <v>399</v>
      </c>
      <c r="C21" s="209" t="s">
        <v>549</v>
      </c>
      <c r="D21" s="53" t="s">
        <v>401</v>
      </c>
      <c r="E21" s="202"/>
      <c r="F21" s="201"/>
      <c r="G21" s="201"/>
      <c r="H21" s="201"/>
      <c r="I21" s="203"/>
    </row>
    <row r="22" spans="1:9" s="44" customFormat="1" ht="39.299999999999997" customHeight="1">
      <c r="A22" s="52">
        <f t="shared" ref="A22:A26" ca="1" si="0">IF(OFFSET(A22,-1,0) ="",OFFSET(A22,-2,0)+1,OFFSET(A22,-1,0)+1 )</f>
        <v>3</v>
      </c>
      <c r="B22" s="52" t="s">
        <v>400</v>
      </c>
      <c r="C22" s="209" t="s">
        <v>549</v>
      </c>
      <c r="D22" s="53" t="s">
        <v>401</v>
      </c>
      <c r="E22" s="202"/>
      <c r="F22" s="201"/>
      <c r="G22" s="201"/>
      <c r="H22" s="201"/>
      <c r="I22" s="203"/>
    </row>
    <row r="23" spans="1:9" s="44" customFormat="1" ht="15.75" customHeight="1">
      <c r="A23" s="204"/>
      <c r="B23" s="284" t="s">
        <v>314</v>
      </c>
      <c r="C23" s="285"/>
      <c r="D23" s="285"/>
      <c r="E23" s="285"/>
      <c r="F23" s="285"/>
      <c r="G23" s="285"/>
      <c r="H23" s="285"/>
      <c r="I23" s="286"/>
    </row>
    <row r="24" spans="1:9" s="45" customFormat="1" ht="36.9">
      <c r="A24" s="52">
        <f t="shared" ca="1" si="0"/>
        <v>4</v>
      </c>
      <c r="B24" s="52" t="s">
        <v>402</v>
      </c>
      <c r="C24" s="209" t="s">
        <v>556</v>
      </c>
      <c r="D24" s="205" t="s">
        <v>404</v>
      </c>
      <c r="E24" s="54"/>
      <c r="F24" s="52"/>
      <c r="G24" s="52"/>
      <c r="H24" s="52"/>
      <c r="I24" s="55"/>
    </row>
    <row r="25" spans="1:9" s="45" customFormat="1" ht="49.2">
      <c r="A25" s="52">
        <f t="shared" ca="1" si="0"/>
        <v>5</v>
      </c>
      <c r="B25" s="52" t="s">
        <v>479</v>
      </c>
      <c r="C25" s="209" t="s">
        <v>557</v>
      </c>
      <c r="D25" s="205" t="s">
        <v>403</v>
      </c>
      <c r="E25" s="54"/>
      <c r="F25" s="52"/>
      <c r="G25" s="52"/>
      <c r="H25" s="52"/>
      <c r="I25" s="55"/>
    </row>
    <row r="26" spans="1:9" s="45" customFormat="1" ht="49.2">
      <c r="A26" s="52">
        <f t="shared" ca="1" si="0"/>
        <v>6</v>
      </c>
      <c r="B26" s="52" t="s">
        <v>317</v>
      </c>
      <c r="C26" s="209" t="s">
        <v>558</v>
      </c>
      <c r="D26" s="60" t="s">
        <v>427</v>
      </c>
      <c r="E26" s="54"/>
      <c r="F26" s="52"/>
      <c r="G26" s="52"/>
      <c r="H26" s="52"/>
      <c r="I26" s="55"/>
    </row>
    <row r="27" spans="1:9" s="48" customFormat="1" ht="36.9">
      <c r="A27" s="58">
        <f t="shared" ref="A27:A122" ca="1" si="1">IF(OFFSET(A27,-1,0) ="",OFFSET(A27,-2,0)+1,OFFSET(A27,-1,0)+1 )</f>
        <v>7</v>
      </c>
      <c r="B27" s="52" t="s">
        <v>318</v>
      </c>
      <c r="C27" s="209" t="s">
        <v>559</v>
      </c>
      <c r="D27" s="205" t="s">
        <v>403</v>
      </c>
      <c r="E27" s="54"/>
      <c r="F27" s="52"/>
      <c r="G27" s="52"/>
      <c r="H27" s="52"/>
      <c r="I27" s="61"/>
    </row>
    <row r="28" spans="1:9" s="48" customFormat="1" ht="49.2">
      <c r="A28" s="58">
        <f t="shared" ca="1" si="1"/>
        <v>8</v>
      </c>
      <c r="B28" s="52" t="s">
        <v>319</v>
      </c>
      <c r="C28" s="209" t="s">
        <v>560</v>
      </c>
      <c r="D28" s="54" t="s">
        <v>405</v>
      </c>
      <c r="E28" s="54"/>
      <c r="F28" s="52"/>
      <c r="G28" s="52"/>
      <c r="H28" s="52"/>
      <c r="I28" s="61"/>
    </row>
    <row r="29" spans="1:9" s="48" customFormat="1" ht="49.2">
      <c r="A29" s="58">
        <f t="shared" ca="1" si="1"/>
        <v>9</v>
      </c>
      <c r="B29" s="52" t="s">
        <v>359</v>
      </c>
      <c r="C29" s="209" t="s">
        <v>480</v>
      </c>
      <c r="D29" s="54" t="s">
        <v>413</v>
      </c>
      <c r="E29" s="54"/>
      <c r="F29" s="52"/>
      <c r="G29" s="52"/>
      <c r="H29" s="52"/>
      <c r="I29" s="61"/>
    </row>
    <row r="30" spans="1:9" s="48" customFormat="1" ht="49.2">
      <c r="A30" s="58">
        <f t="shared" ca="1" si="1"/>
        <v>10</v>
      </c>
      <c r="B30" s="52" t="s">
        <v>360</v>
      </c>
      <c r="C30" s="209" t="s">
        <v>561</v>
      </c>
      <c r="D30" s="54" t="s">
        <v>427</v>
      </c>
      <c r="E30" s="54"/>
      <c r="F30" s="52"/>
      <c r="G30" s="52"/>
      <c r="H30" s="52"/>
      <c r="I30" s="61"/>
    </row>
    <row r="31" spans="1:9" s="48" customFormat="1" ht="73.8">
      <c r="A31" s="58">
        <f t="shared" ca="1" si="1"/>
        <v>11</v>
      </c>
      <c r="B31" s="52" t="s">
        <v>361</v>
      </c>
      <c r="C31" s="209" t="s">
        <v>562</v>
      </c>
      <c r="D31" s="54" t="s">
        <v>406</v>
      </c>
      <c r="E31" s="54"/>
      <c r="F31" s="52"/>
      <c r="G31" s="52"/>
      <c r="H31" s="52"/>
      <c r="I31" s="61"/>
    </row>
    <row r="32" spans="1:9" s="48" customFormat="1" ht="61.5">
      <c r="A32" s="58">
        <f t="shared" ca="1" si="1"/>
        <v>12</v>
      </c>
      <c r="B32" s="52" t="s">
        <v>362</v>
      </c>
      <c r="C32" s="209" t="s">
        <v>481</v>
      </c>
      <c r="D32" s="54" t="s">
        <v>421</v>
      </c>
      <c r="E32" s="54"/>
      <c r="F32" s="52"/>
      <c r="G32" s="52"/>
      <c r="H32" s="52"/>
      <c r="I32" s="61"/>
    </row>
    <row r="33" spans="1:9" s="48" customFormat="1" ht="49.2">
      <c r="A33" s="58">
        <f t="shared" ca="1" si="1"/>
        <v>13</v>
      </c>
      <c r="B33" s="52" t="s">
        <v>363</v>
      </c>
      <c r="C33" s="209" t="s">
        <v>482</v>
      </c>
      <c r="D33" s="54" t="s">
        <v>409</v>
      </c>
      <c r="E33" s="54"/>
      <c r="F33" s="52"/>
      <c r="G33" s="52"/>
      <c r="H33" s="52"/>
      <c r="I33" s="61"/>
    </row>
    <row r="34" spans="1:9" s="48" customFormat="1" ht="36.9">
      <c r="A34" s="58">
        <f t="shared" ca="1" si="1"/>
        <v>14</v>
      </c>
      <c r="B34" s="52" t="s">
        <v>391</v>
      </c>
      <c r="C34" s="209" t="s">
        <v>549</v>
      </c>
      <c r="D34" s="54" t="s">
        <v>424</v>
      </c>
      <c r="E34" s="54"/>
      <c r="F34" s="52"/>
      <c r="G34" s="52"/>
      <c r="H34" s="52"/>
      <c r="I34" s="61"/>
    </row>
    <row r="35" spans="1:9" s="48" customFormat="1" ht="61.5">
      <c r="A35" s="58">
        <f t="shared" ca="1" si="1"/>
        <v>15</v>
      </c>
      <c r="B35" s="52" t="s">
        <v>364</v>
      </c>
      <c r="C35" s="209" t="s">
        <v>563</v>
      </c>
      <c r="D35" s="54" t="s">
        <v>517</v>
      </c>
      <c r="E35" s="54"/>
      <c r="F35" s="52"/>
      <c r="G35" s="52"/>
      <c r="H35" s="52"/>
      <c r="I35" s="61"/>
    </row>
    <row r="36" spans="1:9" s="48" customFormat="1" ht="13.8">
      <c r="A36" s="184"/>
      <c r="B36" s="287" t="s">
        <v>315</v>
      </c>
      <c r="C36" s="288"/>
      <c r="D36" s="288"/>
      <c r="E36" s="288"/>
      <c r="F36" s="288"/>
      <c r="G36" s="288"/>
      <c r="H36" s="288"/>
      <c r="I36" s="289"/>
    </row>
    <row r="37" spans="1:9" s="48" customFormat="1" ht="73.8">
      <c r="A37" s="58">
        <f t="shared" ca="1" si="1"/>
        <v>16</v>
      </c>
      <c r="B37" s="52" t="s">
        <v>402</v>
      </c>
      <c r="C37" s="209" t="s">
        <v>550</v>
      </c>
      <c r="D37" s="54" t="s">
        <v>428</v>
      </c>
      <c r="E37" s="54"/>
      <c r="F37" s="52"/>
      <c r="G37" s="52"/>
      <c r="H37" s="52"/>
      <c r="I37" s="61"/>
    </row>
    <row r="38" spans="1:9" s="48" customFormat="1" ht="73.8">
      <c r="A38" s="58">
        <f t="shared" ca="1" si="1"/>
        <v>17</v>
      </c>
      <c r="B38" s="52" t="s">
        <v>407</v>
      </c>
      <c r="C38" s="209" t="s">
        <v>551</v>
      </c>
      <c r="D38" s="205" t="s">
        <v>408</v>
      </c>
      <c r="E38" s="54"/>
      <c r="F38" s="52"/>
      <c r="G38" s="52"/>
      <c r="H38" s="52"/>
      <c r="I38" s="61"/>
    </row>
    <row r="39" spans="1:9" s="48" customFormat="1" ht="73.8">
      <c r="A39" s="58">
        <f t="shared" ca="1" si="1"/>
        <v>18</v>
      </c>
      <c r="B39" s="52" t="s">
        <v>320</v>
      </c>
      <c r="C39" s="209" t="s">
        <v>552</v>
      </c>
      <c r="D39" s="54" t="s">
        <v>429</v>
      </c>
      <c r="E39" s="54"/>
      <c r="F39" s="52"/>
      <c r="G39" s="52"/>
      <c r="H39" s="52"/>
      <c r="I39" s="61"/>
    </row>
    <row r="40" spans="1:9" s="48" customFormat="1" ht="73.8">
      <c r="A40" s="58">
        <f t="shared" ca="1" si="1"/>
        <v>19</v>
      </c>
      <c r="B40" s="52" t="s">
        <v>321</v>
      </c>
      <c r="C40" s="209" t="s">
        <v>470</v>
      </c>
      <c r="D40" s="205" t="s">
        <v>408</v>
      </c>
      <c r="E40" s="54"/>
      <c r="F40" s="52"/>
      <c r="G40" s="52"/>
      <c r="H40" s="52"/>
      <c r="I40" s="61"/>
    </row>
    <row r="41" spans="1:9" s="48" customFormat="1" ht="73.8">
      <c r="A41" s="58">
        <f t="shared" ca="1" si="1"/>
        <v>20</v>
      </c>
      <c r="B41" s="198" t="s">
        <v>353</v>
      </c>
      <c r="C41" s="209" t="s">
        <v>564</v>
      </c>
      <c r="D41" s="54" t="s">
        <v>429</v>
      </c>
      <c r="E41" s="54"/>
      <c r="F41" s="52"/>
      <c r="G41" s="52"/>
      <c r="H41" s="52"/>
      <c r="I41" s="61"/>
    </row>
    <row r="42" spans="1:9" s="48" customFormat="1" ht="73.8">
      <c r="A42" s="58">
        <f t="shared" ca="1" si="1"/>
        <v>21</v>
      </c>
      <c r="B42" s="198" t="s">
        <v>354</v>
      </c>
      <c r="C42" s="209" t="s">
        <v>564</v>
      </c>
      <c r="D42" s="54" t="s">
        <v>430</v>
      </c>
      <c r="E42" s="54"/>
      <c r="F42" s="52"/>
      <c r="G42" s="52"/>
      <c r="H42" s="52"/>
      <c r="I42" s="61"/>
    </row>
    <row r="43" spans="1:9" s="48" customFormat="1" ht="61.5">
      <c r="A43" s="58">
        <f t="shared" ca="1" si="1"/>
        <v>22</v>
      </c>
      <c r="B43" s="198" t="s">
        <v>355</v>
      </c>
      <c r="C43" s="209" t="s">
        <v>471</v>
      </c>
      <c r="D43" s="54" t="s">
        <v>565</v>
      </c>
      <c r="E43" s="54"/>
      <c r="F43" s="52"/>
      <c r="G43" s="52"/>
      <c r="H43" s="52"/>
      <c r="I43" s="61"/>
    </row>
    <row r="44" spans="1:9" s="48" customFormat="1" ht="73.8">
      <c r="A44" s="58">
        <f t="shared" ca="1" si="1"/>
        <v>23</v>
      </c>
      <c r="B44" s="52" t="s">
        <v>356</v>
      </c>
      <c r="C44" s="209" t="s">
        <v>469</v>
      </c>
      <c r="D44" s="54" t="s">
        <v>409</v>
      </c>
      <c r="E44" s="54"/>
      <c r="F44" s="52"/>
      <c r="G44" s="52"/>
      <c r="H44" s="52"/>
      <c r="I44" s="61"/>
    </row>
    <row r="45" spans="1:9" s="48" customFormat="1" ht="73.8">
      <c r="A45" s="58">
        <f t="shared" ca="1" si="1"/>
        <v>24</v>
      </c>
      <c r="B45" s="52" t="s">
        <v>357</v>
      </c>
      <c r="C45" s="209" t="s">
        <v>472</v>
      </c>
      <c r="D45" s="54" t="s">
        <v>422</v>
      </c>
      <c r="E45" s="54"/>
      <c r="F45" s="52"/>
      <c r="G45" s="52"/>
      <c r="H45" s="52"/>
      <c r="I45" s="61"/>
    </row>
    <row r="46" spans="1:9" s="48" customFormat="1" ht="36.9">
      <c r="A46" s="58">
        <f t="shared" ca="1" si="1"/>
        <v>25</v>
      </c>
      <c r="B46" s="52" t="s">
        <v>566</v>
      </c>
      <c r="C46" s="209" t="s">
        <v>468</v>
      </c>
      <c r="D46" s="54" t="s">
        <v>423</v>
      </c>
      <c r="E46" s="54"/>
      <c r="F46" s="52"/>
      <c r="G46" s="52"/>
      <c r="H46" s="52"/>
      <c r="I46" s="61"/>
    </row>
    <row r="47" spans="1:9" s="48" customFormat="1" ht="36.9">
      <c r="A47" s="58">
        <f t="shared" ca="1" si="1"/>
        <v>26</v>
      </c>
      <c r="B47" s="52" t="s">
        <v>358</v>
      </c>
      <c r="C47" s="209" t="s">
        <v>483</v>
      </c>
      <c r="D47" s="54" t="s">
        <v>426</v>
      </c>
      <c r="E47" s="54"/>
      <c r="F47" s="52"/>
      <c r="G47" s="52"/>
      <c r="H47" s="52"/>
      <c r="I47" s="61"/>
    </row>
    <row r="48" spans="1:9" s="48" customFormat="1" ht="36.9">
      <c r="A48" s="58">
        <f t="shared" ca="1" si="1"/>
        <v>27</v>
      </c>
      <c r="B48" s="52" t="s">
        <v>392</v>
      </c>
      <c r="C48" s="209" t="s">
        <v>483</v>
      </c>
      <c r="D48" s="54" t="s">
        <v>425</v>
      </c>
      <c r="E48" s="54"/>
      <c r="F48" s="52"/>
      <c r="G48" s="52"/>
      <c r="H48" s="52"/>
      <c r="I48" s="61"/>
    </row>
    <row r="49" spans="1:9" s="48" customFormat="1" ht="73.8">
      <c r="A49" s="58">
        <f t="shared" ca="1" si="1"/>
        <v>28</v>
      </c>
      <c r="B49" s="52" t="s">
        <v>322</v>
      </c>
      <c r="C49" s="209" t="s">
        <v>473</v>
      </c>
      <c r="D49" s="54" t="s">
        <v>430</v>
      </c>
      <c r="E49" s="54"/>
      <c r="F49" s="52"/>
      <c r="G49" s="52"/>
      <c r="H49" s="52"/>
      <c r="I49" s="61"/>
    </row>
    <row r="50" spans="1:9" s="48" customFormat="1" ht="13.8">
      <c r="A50" s="184"/>
      <c r="B50" s="284" t="s">
        <v>316</v>
      </c>
      <c r="C50" s="285"/>
      <c r="D50" s="285"/>
      <c r="E50" s="285"/>
      <c r="F50" s="285"/>
      <c r="G50" s="285"/>
      <c r="H50" s="285"/>
      <c r="I50" s="286"/>
    </row>
    <row r="51" spans="1:9" s="48" customFormat="1" ht="49.8" customHeight="1">
      <c r="A51" s="58">
        <f ca="1">IF(OFFSET(A51,-1,0) ="",OFFSET(A51,-2,0)+1,OFFSET(A51,-1,0)+1 )</f>
        <v>29</v>
      </c>
      <c r="B51" s="52" t="s">
        <v>402</v>
      </c>
      <c r="C51" s="52" t="s">
        <v>553</v>
      </c>
      <c r="D51" s="205" t="s">
        <v>432</v>
      </c>
      <c r="E51" s="54"/>
      <c r="F51" s="52"/>
      <c r="G51" s="52"/>
      <c r="H51" s="52"/>
      <c r="I51" s="62"/>
    </row>
    <row r="52" spans="1:9" s="48" customFormat="1" ht="53.1" customHeight="1">
      <c r="A52" s="58">
        <f t="shared" ca="1" si="1"/>
        <v>30</v>
      </c>
      <c r="B52" s="52" t="s">
        <v>333</v>
      </c>
      <c r="C52" s="209" t="s">
        <v>484</v>
      </c>
      <c r="D52" s="205" t="s">
        <v>433</v>
      </c>
      <c r="E52" s="54"/>
      <c r="F52" s="52"/>
      <c r="G52" s="52"/>
      <c r="H52" s="52"/>
      <c r="I52" s="62"/>
    </row>
    <row r="53" spans="1:9" s="48" customFormat="1" ht="49.2" customHeight="1">
      <c r="A53" s="58">
        <f t="shared" ca="1" si="1"/>
        <v>31</v>
      </c>
      <c r="B53" s="52" t="s">
        <v>332</v>
      </c>
      <c r="C53" s="209" t="s">
        <v>485</v>
      </c>
      <c r="D53" s="59" t="s">
        <v>443</v>
      </c>
      <c r="E53" s="54"/>
      <c r="F53" s="52"/>
      <c r="G53" s="52"/>
      <c r="H53" s="52"/>
      <c r="I53" s="62"/>
    </row>
    <row r="54" spans="1:9" s="48" customFormat="1" ht="61.5">
      <c r="A54" s="58">
        <f t="shared" ca="1" si="1"/>
        <v>32</v>
      </c>
      <c r="B54" s="52" t="s">
        <v>323</v>
      </c>
      <c r="C54" s="209" t="s">
        <v>486</v>
      </c>
      <c r="D54" s="59" t="s">
        <v>443</v>
      </c>
      <c r="E54" s="54"/>
      <c r="F54" s="52"/>
      <c r="G54" s="52"/>
      <c r="H54" s="52"/>
      <c r="I54" s="62"/>
    </row>
    <row r="55" spans="1:9" s="48" customFormat="1" ht="61.5">
      <c r="A55" s="58">
        <f t="shared" ca="1" si="1"/>
        <v>33</v>
      </c>
      <c r="B55" s="52" t="s">
        <v>324</v>
      </c>
      <c r="C55" s="209" t="s">
        <v>487</v>
      </c>
      <c r="D55" s="205" t="s">
        <v>433</v>
      </c>
      <c r="E55" s="54"/>
      <c r="F55" s="52"/>
      <c r="G55" s="52"/>
      <c r="H55" s="52"/>
      <c r="I55" s="62"/>
    </row>
    <row r="56" spans="1:9" s="48" customFormat="1" ht="61.5">
      <c r="A56" s="58">
        <f t="shared" ca="1" si="1"/>
        <v>34</v>
      </c>
      <c r="B56" s="52" t="s">
        <v>325</v>
      </c>
      <c r="C56" s="209" t="s">
        <v>488</v>
      </c>
      <c r="D56" s="53" t="s">
        <v>434</v>
      </c>
      <c r="E56" s="54"/>
      <c r="F56" s="52"/>
      <c r="G56" s="52"/>
      <c r="H56" s="52"/>
      <c r="I56" s="62"/>
    </row>
    <row r="57" spans="1:9" s="48" customFormat="1" ht="61.5">
      <c r="A57" s="58">
        <f ca="1">IF(OFFSET(A57,-1,0) ="",OFFSET(A57,-2,0)+1,OFFSET(A57,-1,0)+1 )</f>
        <v>35</v>
      </c>
      <c r="B57" s="52" t="s">
        <v>326</v>
      </c>
      <c r="C57" s="209" t="s">
        <v>489</v>
      </c>
      <c r="D57" s="53" t="s">
        <v>434</v>
      </c>
      <c r="E57" s="54"/>
      <c r="F57" s="52"/>
      <c r="G57" s="52"/>
      <c r="H57" s="52"/>
      <c r="I57" s="62"/>
    </row>
    <row r="58" spans="1:9" s="48" customFormat="1" ht="61.5">
      <c r="A58" s="58">
        <f t="shared" ref="A58:A66" ca="1" si="2">IF(OFFSET(A58,-1,0) ="",OFFSET(A58,-2,0)+1,OFFSET(A58,-1,0)+1 )</f>
        <v>36</v>
      </c>
      <c r="B58" s="52" t="s">
        <v>365</v>
      </c>
      <c r="C58" s="209" t="s">
        <v>490</v>
      </c>
      <c r="D58" s="53" t="s">
        <v>434</v>
      </c>
      <c r="E58" s="54"/>
      <c r="F58" s="52"/>
      <c r="G58" s="52"/>
      <c r="H58" s="52"/>
      <c r="I58" s="62"/>
    </row>
    <row r="59" spans="1:9" s="48" customFormat="1" ht="49.2">
      <c r="A59" s="58">
        <f t="shared" ca="1" si="2"/>
        <v>37</v>
      </c>
      <c r="B59" s="52" t="s">
        <v>441</v>
      </c>
      <c r="C59" s="209" t="s">
        <v>491</v>
      </c>
      <c r="D59" s="53" t="s">
        <v>442</v>
      </c>
      <c r="E59" s="54"/>
      <c r="F59" s="52"/>
      <c r="G59" s="52"/>
      <c r="H59" s="52"/>
      <c r="I59" s="62"/>
    </row>
    <row r="60" spans="1:9" s="48" customFormat="1" ht="49.2">
      <c r="A60" s="58">
        <f t="shared" ca="1" si="2"/>
        <v>38</v>
      </c>
      <c r="B60" s="52" t="s">
        <v>366</v>
      </c>
      <c r="C60" s="209" t="s">
        <v>491</v>
      </c>
      <c r="D60" s="59" t="s">
        <v>443</v>
      </c>
      <c r="E60" s="54"/>
      <c r="F60" s="52"/>
      <c r="G60" s="52"/>
      <c r="H60" s="52"/>
      <c r="I60" s="62"/>
    </row>
    <row r="61" spans="1:9" s="48" customFormat="1" ht="73.8">
      <c r="A61" s="58">
        <f t="shared" ca="1" si="2"/>
        <v>39</v>
      </c>
      <c r="B61" s="52" t="s">
        <v>367</v>
      </c>
      <c r="C61" s="209" t="s">
        <v>492</v>
      </c>
      <c r="D61" s="53" t="s">
        <v>435</v>
      </c>
      <c r="E61" s="54"/>
      <c r="F61" s="52"/>
      <c r="G61" s="52"/>
      <c r="H61" s="52"/>
      <c r="I61" s="62"/>
    </row>
    <row r="62" spans="1:9" s="48" customFormat="1" ht="49.2">
      <c r="A62" s="58">
        <f t="shared" ca="1" si="2"/>
        <v>40</v>
      </c>
      <c r="B62" s="52" t="s">
        <v>368</v>
      </c>
      <c r="C62" s="209" t="s">
        <v>491</v>
      </c>
      <c r="D62" s="53" t="s">
        <v>436</v>
      </c>
      <c r="E62" s="54"/>
      <c r="F62" s="52"/>
      <c r="G62" s="52"/>
      <c r="H62" s="52"/>
      <c r="I62" s="62"/>
    </row>
    <row r="63" spans="1:9" s="48" customFormat="1" ht="36.9">
      <c r="A63" s="58">
        <f t="shared" ca="1" si="2"/>
        <v>41</v>
      </c>
      <c r="B63" s="52" t="s">
        <v>369</v>
      </c>
      <c r="C63" s="209" t="s">
        <v>493</v>
      </c>
      <c r="D63" s="207" t="s">
        <v>431</v>
      </c>
      <c r="E63" s="54"/>
      <c r="F63" s="52"/>
      <c r="G63" s="52"/>
      <c r="H63" s="52"/>
      <c r="I63" s="62"/>
    </row>
    <row r="64" spans="1:9" s="48" customFormat="1" ht="73.8">
      <c r="A64" s="58">
        <f t="shared" ca="1" si="2"/>
        <v>42</v>
      </c>
      <c r="B64" s="52" t="s">
        <v>370</v>
      </c>
      <c r="C64" s="209" t="s">
        <v>494</v>
      </c>
      <c r="D64" s="53" t="s">
        <v>409</v>
      </c>
      <c r="E64" s="54"/>
      <c r="F64" s="52"/>
      <c r="G64" s="52"/>
      <c r="H64" s="52"/>
      <c r="I64" s="62"/>
    </row>
    <row r="65" spans="1:9" s="48" customFormat="1" ht="36.9">
      <c r="A65" s="58">
        <f t="shared" ca="1" si="2"/>
        <v>43</v>
      </c>
      <c r="B65" s="52" t="s">
        <v>393</v>
      </c>
      <c r="C65" s="209" t="s">
        <v>493</v>
      </c>
      <c r="D65" s="53" t="s">
        <v>554</v>
      </c>
      <c r="E65" s="54"/>
      <c r="F65" s="52"/>
      <c r="G65" s="52"/>
      <c r="H65" s="52"/>
      <c r="I65" s="62"/>
    </row>
    <row r="66" spans="1:9" s="48" customFormat="1" ht="49.2">
      <c r="A66" s="58">
        <f t="shared" ca="1" si="2"/>
        <v>44</v>
      </c>
      <c r="B66" s="52" t="s">
        <v>371</v>
      </c>
      <c r="C66" s="209" t="s">
        <v>491</v>
      </c>
      <c r="D66" s="207" t="s">
        <v>517</v>
      </c>
      <c r="E66" s="54"/>
      <c r="F66" s="52"/>
      <c r="G66" s="52"/>
      <c r="H66" s="52"/>
      <c r="I66" s="62"/>
    </row>
    <row r="67" spans="1:9" s="49" customFormat="1" ht="13.8">
      <c r="A67" s="189"/>
      <c r="B67" s="274" t="s">
        <v>327</v>
      </c>
      <c r="C67" s="275"/>
      <c r="D67" s="275"/>
      <c r="E67" s="275"/>
      <c r="F67" s="275"/>
      <c r="G67" s="275"/>
      <c r="H67" s="275"/>
      <c r="I67" s="276"/>
    </row>
    <row r="68" spans="1:9" s="48" customFormat="1" ht="24.6">
      <c r="A68" s="58">
        <f t="shared" ca="1" si="1"/>
        <v>45</v>
      </c>
      <c r="B68" s="52" t="s">
        <v>373</v>
      </c>
      <c r="C68" s="52" t="s">
        <v>474</v>
      </c>
      <c r="D68" s="53" t="s">
        <v>419</v>
      </c>
      <c r="E68" s="54"/>
      <c r="F68" s="52"/>
      <c r="G68" s="52"/>
      <c r="H68" s="52"/>
      <c r="I68" s="62"/>
    </row>
    <row r="69" spans="1:9" s="48" customFormat="1" ht="13.8">
      <c r="A69" s="199"/>
      <c r="B69" s="290" t="s">
        <v>372</v>
      </c>
      <c r="C69" s="291"/>
      <c r="D69" s="291"/>
      <c r="E69" s="291"/>
      <c r="F69" s="291"/>
      <c r="G69" s="291"/>
      <c r="H69" s="291"/>
      <c r="I69" s="292"/>
    </row>
    <row r="70" spans="1:9" s="48" customFormat="1" ht="49.2">
      <c r="A70" s="58">
        <f t="shared" ca="1" si="1"/>
        <v>46</v>
      </c>
      <c r="B70" s="52" t="s">
        <v>374</v>
      </c>
      <c r="C70" s="209" t="s">
        <v>495</v>
      </c>
      <c r="D70" s="53" t="s">
        <v>418</v>
      </c>
      <c r="E70" s="54"/>
      <c r="F70" s="52"/>
      <c r="G70" s="52"/>
      <c r="H70" s="52"/>
      <c r="I70" s="62"/>
    </row>
    <row r="71" spans="1:9" s="48" customFormat="1" ht="61.5">
      <c r="A71" s="58">
        <f t="shared" ca="1" si="1"/>
        <v>47</v>
      </c>
      <c r="B71" s="52" t="s">
        <v>375</v>
      </c>
      <c r="C71" s="209" t="s">
        <v>496</v>
      </c>
      <c r="D71" s="53" t="s">
        <v>420</v>
      </c>
      <c r="E71" s="54"/>
      <c r="F71" s="52"/>
      <c r="G71" s="52"/>
      <c r="H71" s="52"/>
      <c r="I71" s="62"/>
    </row>
    <row r="72" spans="1:9" s="48" customFormat="1" ht="73.8">
      <c r="A72" s="58">
        <f t="shared" ca="1" si="1"/>
        <v>48</v>
      </c>
      <c r="B72" s="52" t="s">
        <v>377</v>
      </c>
      <c r="C72" s="209" t="s">
        <v>497</v>
      </c>
      <c r="D72" s="53" t="s">
        <v>446</v>
      </c>
      <c r="E72" s="54"/>
      <c r="F72" s="52"/>
      <c r="G72" s="52"/>
      <c r="H72" s="52"/>
      <c r="I72" s="62"/>
    </row>
    <row r="73" spans="1:9" s="48" customFormat="1" ht="73.8">
      <c r="A73" s="58">
        <f t="shared" ca="1" si="1"/>
        <v>49</v>
      </c>
      <c r="B73" s="52" t="s">
        <v>378</v>
      </c>
      <c r="C73" s="209" t="s">
        <v>497</v>
      </c>
      <c r="D73" s="53" t="s">
        <v>440</v>
      </c>
      <c r="E73" s="54"/>
      <c r="F73" s="52"/>
      <c r="G73" s="52"/>
      <c r="H73" s="52"/>
      <c r="I73" s="62"/>
    </row>
    <row r="74" spans="1:9" s="48" customFormat="1" ht="61.5">
      <c r="A74" s="58">
        <f t="shared" ca="1" si="1"/>
        <v>50</v>
      </c>
      <c r="B74" s="52" t="s">
        <v>376</v>
      </c>
      <c r="C74" s="209" t="s">
        <v>498</v>
      </c>
      <c r="D74" s="53" t="s">
        <v>437</v>
      </c>
      <c r="E74" s="54"/>
      <c r="F74" s="52"/>
      <c r="G74" s="52"/>
      <c r="H74" s="52"/>
      <c r="I74" s="62"/>
    </row>
    <row r="75" spans="1:9" s="48" customFormat="1" ht="61.5">
      <c r="A75" s="58">
        <f t="shared" ca="1" si="1"/>
        <v>51</v>
      </c>
      <c r="B75" s="52" t="s">
        <v>380</v>
      </c>
      <c r="C75" s="209" t="s">
        <v>499</v>
      </c>
      <c r="D75" s="53" t="s">
        <v>445</v>
      </c>
      <c r="E75" s="54"/>
      <c r="F75" s="52"/>
      <c r="G75" s="52"/>
      <c r="H75" s="52"/>
      <c r="I75" s="62"/>
    </row>
    <row r="76" spans="1:9" s="48" customFormat="1" ht="49.2">
      <c r="A76" s="58">
        <f t="shared" ca="1" si="1"/>
        <v>52</v>
      </c>
      <c r="B76" s="52" t="s">
        <v>394</v>
      </c>
      <c r="C76" s="209" t="s">
        <v>495</v>
      </c>
      <c r="D76" s="53" t="s">
        <v>439</v>
      </c>
      <c r="E76" s="54"/>
      <c r="F76" s="52"/>
      <c r="G76" s="52"/>
      <c r="H76" s="52"/>
      <c r="I76" s="62"/>
    </row>
    <row r="77" spans="1:9" s="48" customFormat="1" ht="73.8">
      <c r="A77" s="58">
        <f t="shared" ca="1" si="1"/>
        <v>53</v>
      </c>
      <c r="B77" s="52" t="s">
        <v>379</v>
      </c>
      <c r="C77" s="209" t="s">
        <v>500</v>
      </c>
      <c r="D77" s="53" t="s">
        <v>440</v>
      </c>
      <c r="E77" s="54"/>
      <c r="F77" s="52"/>
      <c r="G77" s="52"/>
      <c r="H77" s="52"/>
      <c r="I77" s="62"/>
    </row>
    <row r="78" spans="1:9" s="48" customFormat="1" ht="13.8">
      <c r="A78" s="189"/>
      <c r="B78" s="274" t="s">
        <v>328</v>
      </c>
      <c r="C78" s="275"/>
      <c r="D78" s="275"/>
      <c r="E78" s="275"/>
      <c r="F78" s="275"/>
      <c r="G78" s="275"/>
      <c r="H78" s="275"/>
      <c r="I78" s="276"/>
    </row>
    <row r="79" spans="1:9" s="48" customFormat="1" ht="36.9">
      <c r="A79" s="58">
        <f t="shared" ca="1" si="1"/>
        <v>54</v>
      </c>
      <c r="B79" s="52" t="s">
        <v>381</v>
      </c>
      <c r="C79" s="209" t="s">
        <v>501</v>
      </c>
      <c r="D79" s="53" t="s">
        <v>413</v>
      </c>
      <c r="E79" s="54"/>
      <c r="F79" s="52"/>
      <c r="G79" s="52"/>
      <c r="H79" s="52"/>
      <c r="I79" s="62"/>
    </row>
    <row r="80" spans="1:9" s="48" customFormat="1" ht="49.2">
      <c r="A80" s="58">
        <f t="shared" ca="1" si="1"/>
        <v>55</v>
      </c>
      <c r="B80" s="52" t="s">
        <v>382</v>
      </c>
      <c r="C80" s="209" t="s">
        <v>502</v>
      </c>
      <c r="D80" s="53" t="s">
        <v>418</v>
      </c>
      <c r="E80" s="54"/>
      <c r="F80" s="52"/>
      <c r="G80" s="52"/>
      <c r="H80" s="52"/>
      <c r="I80" s="62"/>
    </row>
    <row r="81" spans="1:9" s="48" customFormat="1" ht="61.5">
      <c r="A81" s="58">
        <f t="shared" ca="1" si="1"/>
        <v>56</v>
      </c>
      <c r="B81" s="52" t="s">
        <v>383</v>
      </c>
      <c r="C81" s="209" t="s">
        <v>503</v>
      </c>
      <c r="D81" s="53" t="s">
        <v>420</v>
      </c>
      <c r="E81" s="54"/>
      <c r="F81" s="52"/>
      <c r="G81" s="52"/>
      <c r="H81" s="52"/>
      <c r="I81" s="62"/>
    </row>
    <row r="82" spans="1:9" s="48" customFormat="1" ht="73.8">
      <c r="A82" s="58">
        <f t="shared" ca="1" si="1"/>
        <v>57</v>
      </c>
      <c r="B82" s="52" t="s">
        <v>329</v>
      </c>
      <c r="C82" s="209" t="s">
        <v>504</v>
      </c>
      <c r="D82" s="53" t="s">
        <v>416</v>
      </c>
      <c r="E82" s="54"/>
      <c r="F82" s="52"/>
      <c r="G82" s="52"/>
      <c r="H82" s="52"/>
      <c r="I82" s="62"/>
    </row>
    <row r="83" spans="1:9" s="48" customFormat="1" ht="73.8">
      <c r="A83" s="58">
        <f t="shared" ca="1" si="1"/>
        <v>58</v>
      </c>
      <c r="B83" s="52" t="s">
        <v>330</v>
      </c>
      <c r="C83" s="209" t="s">
        <v>505</v>
      </c>
      <c r="D83" s="53" t="s">
        <v>417</v>
      </c>
      <c r="E83" s="54"/>
      <c r="F83" s="52"/>
      <c r="G83" s="52"/>
      <c r="H83" s="52"/>
      <c r="I83" s="62"/>
    </row>
    <row r="84" spans="1:9" s="48" customFormat="1" ht="36.9">
      <c r="A84" s="58">
        <f t="shared" ca="1" si="1"/>
        <v>59</v>
      </c>
      <c r="B84" s="52" t="s">
        <v>395</v>
      </c>
      <c r="C84" s="209" t="s">
        <v>501</v>
      </c>
      <c r="D84" s="53" t="s">
        <v>438</v>
      </c>
      <c r="E84" s="54"/>
      <c r="F84" s="52"/>
      <c r="G84" s="52"/>
      <c r="H84" s="52"/>
      <c r="I84" s="62"/>
    </row>
    <row r="85" spans="1:9" s="48" customFormat="1" ht="61.5">
      <c r="A85" s="58">
        <f t="shared" ca="1" si="1"/>
        <v>60</v>
      </c>
      <c r="B85" s="52" t="s">
        <v>384</v>
      </c>
      <c r="C85" s="209" t="s">
        <v>506</v>
      </c>
      <c r="D85" s="53" t="s">
        <v>445</v>
      </c>
      <c r="E85" s="54"/>
      <c r="F85" s="52"/>
      <c r="G85" s="52"/>
      <c r="H85" s="52"/>
      <c r="I85" s="62"/>
    </row>
    <row r="86" spans="1:9" s="48" customFormat="1" ht="13.8">
      <c r="A86" s="189"/>
      <c r="B86" s="274" t="s">
        <v>331</v>
      </c>
      <c r="C86" s="275"/>
      <c r="D86" s="275"/>
      <c r="E86" s="275"/>
      <c r="F86" s="275"/>
      <c r="G86" s="275"/>
      <c r="H86" s="275"/>
      <c r="I86" s="276"/>
    </row>
    <row r="87" spans="1:9" s="48" customFormat="1" ht="14.4" customHeight="1">
      <c r="A87" s="58">
        <f t="shared" ca="1" si="1"/>
        <v>61</v>
      </c>
      <c r="B87" s="52" t="s">
        <v>402</v>
      </c>
      <c r="C87" s="209" t="s">
        <v>507</v>
      </c>
      <c r="D87" s="205" t="s">
        <v>447</v>
      </c>
      <c r="E87" s="54"/>
      <c r="F87" s="52"/>
      <c r="G87" s="52"/>
      <c r="H87" s="52"/>
      <c r="I87" s="62"/>
    </row>
    <row r="88" spans="1:9" s="48" customFormat="1" ht="49.2">
      <c r="A88" s="58">
        <f t="shared" ca="1" si="1"/>
        <v>62</v>
      </c>
      <c r="B88" s="52" t="s">
        <v>412</v>
      </c>
      <c r="C88" s="209" t="s">
        <v>508</v>
      </c>
      <c r="D88" s="53" t="s">
        <v>413</v>
      </c>
      <c r="E88" s="54"/>
      <c r="F88" s="52"/>
      <c r="G88" s="52"/>
      <c r="H88" s="52"/>
      <c r="I88" s="62"/>
    </row>
    <row r="89" spans="1:9" s="48" customFormat="1" ht="61.5">
      <c r="A89" s="58">
        <f t="shared" ca="1" si="1"/>
        <v>63</v>
      </c>
      <c r="B89" s="52" t="s">
        <v>334</v>
      </c>
      <c r="C89" s="209" t="s">
        <v>509</v>
      </c>
      <c r="D89" s="205" t="s">
        <v>448</v>
      </c>
      <c r="E89" s="54"/>
      <c r="F89" s="52"/>
      <c r="G89" s="52"/>
      <c r="H89" s="52"/>
      <c r="I89" s="62"/>
    </row>
    <row r="90" spans="1:9" s="48" customFormat="1" ht="61.5">
      <c r="A90" s="58">
        <f t="shared" ca="1" si="1"/>
        <v>64</v>
      </c>
      <c r="B90" s="52" t="s">
        <v>335</v>
      </c>
      <c r="C90" s="209" t="s">
        <v>510</v>
      </c>
      <c r="D90" s="54" t="s">
        <v>449</v>
      </c>
      <c r="E90" s="54"/>
      <c r="F90" s="52"/>
      <c r="G90" s="52"/>
      <c r="H90" s="52"/>
      <c r="I90" s="62"/>
    </row>
    <row r="91" spans="1:9" s="48" customFormat="1" ht="61.5">
      <c r="A91" s="58">
        <f t="shared" ca="1" si="1"/>
        <v>65</v>
      </c>
      <c r="B91" s="52" t="s">
        <v>336</v>
      </c>
      <c r="C91" s="209" t="s">
        <v>511</v>
      </c>
      <c r="D91" s="53" t="s">
        <v>449</v>
      </c>
      <c r="E91" s="54"/>
      <c r="F91" s="52"/>
      <c r="G91" s="52"/>
      <c r="H91" s="52"/>
      <c r="I91" s="62"/>
    </row>
    <row r="92" spans="1:9" s="48" customFormat="1" ht="61.5">
      <c r="A92" s="58">
        <f t="shared" ca="1" si="1"/>
        <v>66</v>
      </c>
      <c r="B92" s="52" t="s">
        <v>337</v>
      </c>
      <c r="C92" s="209" t="s">
        <v>512</v>
      </c>
      <c r="D92" s="205" t="s">
        <v>448</v>
      </c>
      <c r="E92" s="54"/>
      <c r="F92" s="52"/>
      <c r="G92" s="52"/>
      <c r="H92" s="52"/>
      <c r="I92" s="62"/>
    </row>
    <row r="93" spans="1:9" s="48" customFormat="1" ht="61.5">
      <c r="A93" s="58">
        <f t="shared" ca="1" si="1"/>
        <v>67</v>
      </c>
      <c r="B93" s="52" t="s">
        <v>414</v>
      </c>
      <c r="C93" s="209" t="s">
        <v>509</v>
      </c>
      <c r="D93" s="53" t="s">
        <v>449</v>
      </c>
      <c r="E93" s="54"/>
      <c r="F93" s="52"/>
      <c r="G93" s="52"/>
      <c r="H93" s="52"/>
      <c r="I93" s="62"/>
    </row>
    <row r="94" spans="1:9" s="48" customFormat="1" ht="49.2">
      <c r="A94" s="58">
        <f t="shared" ca="1" si="1"/>
        <v>68</v>
      </c>
      <c r="B94" s="52" t="s">
        <v>338</v>
      </c>
      <c r="C94" s="209" t="s">
        <v>513</v>
      </c>
      <c r="D94" s="53" t="s">
        <v>449</v>
      </c>
      <c r="E94" s="54"/>
      <c r="F94" s="52"/>
      <c r="G94" s="52"/>
      <c r="H94" s="52"/>
      <c r="I94" s="62"/>
    </row>
    <row r="95" spans="1:9" s="48" customFormat="1" ht="49.2">
      <c r="A95" s="58">
        <f t="shared" ca="1" si="1"/>
        <v>69</v>
      </c>
      <c r="B95" s="52" t="s">
        <v>385</v>
      </c>
      <c r="C95" s="209" t="s">
        <v>514</v>
      </c>
      <c r="D95" s="53" t="s">
        <v>449</v>
      </c>
      <c r="E95" s="54"/>
      <c r="F95" s="52"/>
      <c r="G95" s="52"/>
      <c r="H95" s="52"/>
      <c r="I95" s="62"/>
    </row>
    <row r="96" spans="1:9" s="48" customFormat="1" ht="49.2">
      <c r="A96" s="58">
        <f t="shared" ca="1" si="1"/>
        <v>70</v>
      </c>
      <c r="B96" s="52" t="s">
        <v>386</v>
      </c>
      <c r="C96" s="209" t="s">
        <v>515</v>
      </c>
      <c r="D96" s="53" t="s">
        <v>415</v>
      </c>
      <c r="E96" s="54"/>
      <c r="F96" s="52"/>
      <c r="G96" s="52"/>
      <c r="H96" s="52"/>
      <c r="I96" s="62"/>
    </row>
    <row r="97" spans="1:9" s="48" customFormat="1" ht="61.5">
      <c r="A97" s="58">
        <f t="shared" ca="1" si="1"/>
        <v>71</v>
      </c>
      <c r="B97" s="52" t="s">
        <v>362</v>
      </c>
      <c r="C97" s="209" t="s">
        <v>516</v>
      </c>
      <c r="D97" s="53" t="s">
        <v>409</v>
      </c>
      <c r="E97" s="54"/>
      <c r="F97" s="52"/>
      <c r="G97" s="52"/>
      <c r="H97" s="52"/>
      <c r="I97" s="62"/>
    </row>
    <row r="98" spans="1:9" s="48" customFormat="1" ht="49.2">
      <c r="A98" s="58">
        <f t="shared" ca="1" si="1"/>
        <v>72</v>
      </c>
      <c r="B98" s="52" t="s">
        <v>396</v>
      </c>
      <c r="C98" s="209" t="s">
        <v>507</v>
      </c>
      <c r="D98" s="53" t="s">
        <v>411</v>
      </c>
      <c r="E98" s="54"/>
      <c r="F98" s="52"/>
      <c r="G98" s="52"/>
      <c r="H98" s="52"/>
      <c r="I98" s="62"/>
    </row>
    <row r="99" spans="1:9" s="48" customFormat="1" ht="49.2">
      <c r="A99" s="58">
        <f t="shared" ca="1" si="1"/>
        <v>73</v>
      </c>
      <c r="B99" s="52" t="s">
        <v>387</v>
      </c>
      <c r="C99" s="209" t="s">
        <v>514</v>
      </c>
      <c r="D99" s="207" t="s">
        <v>517</v>
      </c>
      <c r="E99" s="54"/>
      <c r="F99" s="52"/>
      <c r="G99" s="52"/>
      <c r="H99" s="52"/>
      <c r="I99" s="62"/>
    </row>
    <row r="100" spans="1:9" s="48" customFormat="1" ht="13.8">
      <c r="A100" s="189"/>
      <c r="B100" s="274" t="s">
        <v>339</v>
      </c>
      <c r="C100" s="275"/>
      <c r="D100" s="275"/>
      <c r="E100" s="275"/>
      <c r="F100" s="275"/>
      <c r="G100" s="275"/>
      <c r="H100" s="275"/>
      <c r="I100" s="276"/>
    </row>
    <row r="101" spans="1:9" s="48" customFormat="1" ht="49.2">
      <c r="A101" s="58">
        <f t="shared" ca="1" si="1"/>
        <v>74</v>
      </c>
      <c r="B101" s="52" t="s">
        <v>340</v>
      </c>
      <c r="C101" s="209" t="s">
        <v>475</v>
      </c>
      <c r="D101" s="53" t="s">
        <v>444</v>
      </c>
      <c r="E101" s="54"/>
      <c r="F101" s="52"/>
      <c r="G101" s="52"/>
      <c r="H101" s="52"/>
      <c r="I101" s="62"/>
    </row>
    <row r="102" spans="1:9" s="48" customFormat="1" ht="49.2">
      <c r="A102" s="58">
        <f t="shared" ca="1" si="1"/>
        <v>75</v>
      </c>
      <c r="B102" s="52" t="s">
        <v>460</v>
      </c>
      <c r="C102" s="209" t="s">
        <v>476</v>
      </c>
      <c r="D102" s="207" t="s">
        <v>459</v>
      </c>
      <c r="E102" s="54"/>
      <c r="F102" s="52"/>
      <c r="G102" s="52"/>
      <c r="H102" s="52"/>
      <c r="I102" s="62"/>
    </row>
    <row r="103" spans="1:9" s="48" customFormat="1" ht="49.2">
      <c r="A103" s="58">
        <f t="shared" ca="1" si="1"/>
        <v>76</v>
      </c>
      <c r="B103" s="52" t="s">
        <v>388</v>
      </c>
      <c r="C103" s="209" t="s">
        <v>476</v>
      </c>
      <c r="D103" s="53" t="s">
        <v>410</v>
      </c>
      <c r="E103" s="54"/>
      <c r="F103" s="52"/>
      <c r="G103" s="52"/>
      <c r="H103" s="52"/>
      <c r="I103" s="62"/>
    </row>
    <row r="104" spans="1:9" s="48" customFormat="1" ht="13.8">
      <c r="A104" s="189"/>
      <c r="B104" s="274" t="s">
        <v>350</v>
      </c>
      <c r="C104" s="275"/>
      <c r="D104" s="275"/>
      <c r="E104" s="275"/>
      <c r="F104" s="275"/>
      <c r="G104" s="275"/>
      <c r="H104" s="275"/>
      <c r="I104" s="276"/>
    </row>
    <row r="105" spans="1:9" s="48" customFormat="1" ht="49.2">
      <c r="A105" s="58">
        <f t="shared" ca="1" si="1"/>
        <v>77</v>
      </c>
      <c r="B105" s="52" t="s">
        <v>389</v>
      </c>
      <c r="C105" s="209" t="s">
        <v>477</v>
      </c>
      <c r="D105" s="53" t="s">
        <v>455</v>
      </c>
      <c r="E105" s="54"/>
      <c r="F105" s="52"/>
      <c r="G105" s="52"/>
      <c r="H105" s="52"/>
      <c r="I105" s="62"/>
    </row>
    <row r="106" spans="1:9" s="48" customFormat="1" ht="13.8">
      <c r="A106" s="189"/>
      <c r="B106" s="274" t="s">
        <v>351</v>
      </c>
      <c r="C106" s="275"/>
      <c r="D106" s="275"/>
      <c r="E106" s="275"/>
      <c r="F106" s="275"/>
      <c r="G106" s="275"/>
      <c r="H106" s="275"/>
      <c r="I106" s="276"/>
    </row>
    <row r="107" spans="1:9" s="48" customFormat="1" ht="49.2">
      <c r="A107" s="58">
        <f t="shared" ca="1" si="1"/>
        <v>78</v>
      </c>
      <c r="B107" s="52" t="s">
        <v>390</v>
      </c>
      <c r="C107" s="209" t="s">
        <v>478</v>
      </c>
      <c r="D107" s="53" t="s">
        <v>456</v>
      </c>
      <c r="E107" s="54"/>
      <c r="F107" s="52"/>
      <c r="G107" s="52"/>
      <c r="H107" s="52"/>
      <c r="I107" s="62"/>
    </row>
    <row r="108" spans="1:9" s="48" customFormat="1" ht="13.8">
      <c r="A108" s="67"/>
      <c r="B108" s="248" t="s">
        <v>341</v>
      </c>
      <c r="C108" s="249"/>
      <c r="D108" s="249"/>
      <c r="E108" s="249"/>
      <c r="F108" s="249"/>
      <c r="G108" s="249"/>
      <c r="H108" s="249"/>
      <c r="I108" s="250"/>
    </row>
    <row r="109" spans="1:9" s="48" customFormat="1" ht="13.8">
      <c r="A109" s="189"/>
      <c r="B109" s="274" t="s">
        <v>342</v>
      </c>
      <c r="C109" s="275"/>
      <c r="D109" s="275"/>
      <c r="E109" s="275"/>
      <c r="F109" s="275"/>
      <c r="G109" s="275"/>
      <c r="H109" s="275"/>
      <c r="I109" s="276"/>
    </row>
    <row r="110" spans="1:9" s="48" customFormat="1" ht="36.9">
      <c r="A110" s="58">
        <v>94</v>
      </c>
      <c r="B110" s="52" t="s">
        <v>457</v>
      </c>
      <c r="C110" s="209" t="s">
        <v>464</v>
      </c>
      <c r="D110" s="207" t="s">
        <v>458</v>
      </c>
      <c r="E110" s="54"/>
      <c r="F110" s="52"/>
      <c r="G110" s="52"/>
      <c r="H110" s="52"/>
      <c r="I110" s="62"/>
    </row>
    <row r="111" spans="1:9" s="48" customFormat="1" ht="49.2">
      <c r="A111" s="58">
        <f t="shared" ca="1" si="1"/>
        <v>95</v>
      </c>
      <c r="B111" s="206" t="s">
        <v>453</v>
      </c>
      <c r="C111" s="209" t="s">
        <v>465</v>
      </c>
      <c r="D111" s="208" t="s">
        <v>454</v>
      </c>
      <c r="E111" s="54"/>
      <c r="F111" s="52"/>
      <c r="G111" s="52"/>
      <c r="H111" s="52"/>
      <c r="I111" s="62"/>
    </row>
    <row r="112" spans="1:9" s="48" customFormat="1" ht="36.9">
      <c r="A112" s="58">
        <f t="shared" ca="1" si="1"/>
        <v>96</v>
      </c>
      <c r="B112" s="206" t="s">
        <v>343</v>
      </c>
      <c r="C112" s="209" t="s">
        <v>463</v>
      </c>
      <c r="D112" s="210" t="s">
        <v>458</v>
      </c>
      <c r="E112" s="54"/>
      <c r="F112" s="52"/>
      <c r="G112" s="52"/>
      <c r="H112" s="52"/>
      <c r="I112" s="62"/>
    </row>
    <row r="113" spans="1:9" s="48" customFormat="1" ht="86.1">
      <c r="A113" s="58">
        <f t="shared" ca="1" si="1"/>
        <v>97</v>
      </c>
      <c r="B113" s="206" t="s">
        <v>461</v>
      </c>
      <c r="C113" s="209" t="s">
        <v>466</v>
      </c>
      <c r="D113" s="210" t="s">
        <v>450</v>
      </c>
      <c r="E113" s="191"/>
      <c r="F113" s="173"/>
      <c r="G113" s="173"/>
      <c r="H113" s="173"/>
      <c r="I113" s="172"/>
    </row>
    <row r="114" spans="1:9" s="48" customFormat="1" ht="86.1">
      <c r="A114" s="58">
        <f t="shared" ca="1" si="1"/>
        <v>98</v>
      </c>
      <c r="B114" s="210" t="s">
        <v>462</v>
      </c>
      <c r="C114" s="209" t="s">
        <v>467</v>
      </c>
      <c r="D114" s="210" t="s">
        <v>451</v>
      </c>
      <c r="E114" s="191"/>
      <c r="F114" s="173"/>
      <c r="G114" s="173"/>
      <c r="H114" s="173"/>
      <c r="I114" s="172"/>
    </row>
    <row r="115" spans="1:9" s="48" customFormat="1" ht="57.6">
      <c r="A115" s="58">
        <f t="shared" ca="1" si="1"/>
        <v>99</v>
      </c>
      <c r="B115" s="52" t="s">
        <v>352</v>
      </c>
      <c r="C115" s="190"/>
      <c r="D115" s="210" t="s">
        <v>452</v>
      </c>
      <c r="E115" s="191"/>
      <c r="F115" s="173"/>
      <c r="G115" s="173"/>
      <c r="H115" s="173"/>
      <c r="I115" s="172"/>
    </row>
    <row r="116" spans="1:9" s="48" customFormat="1" ht="13.8">
      <c r="A116" s="58">
        <f t="shared" ca="1" si="1"/>
        <v>100</v>
      </c>
      <c r="B116" s="52" t="s">
        <v>349</v>
      </c>
      <c r="C116" s="190"/>
      <c r="D116" s="190"/>
      <c r="E116" s="191"/>
      <c r="F116" s="173"/>
      <c r="G116" s="173"/>
      <c r="H116" s="173"/>
      <c r="I116" s="172"/>
    </row>
    <row r="117" spans="1:9" s="48" customFormat="1" ht="13.8">
      <c r="A117" s="67"/>
      <c r="B117" s="248" t="s">
        <v>312</v>
      </c>
      <c r="C117" s="249"/>
      <c r="D117" s="249"/>
      <c r="E117" s="249"/>
      <c r="F117" s="249"/>
      <c r="G117" s="249"/>
      <c r="H117" s="249"/>
      <c r="I117" s="250"/>
    </row>
    <row r="118" spans="1:9" s="48" customFormat="1" ht="13.8">
      <c r="A118" s="58">
        <f t="shared" ca="1" si="1"/>
        <v>101</v>
      </c>
      <c r="B118" s="52" t="s">
        <v>344</v>
      </c>
      <c r="C118" s="52"/>
      <c r="D118" s="53"/>
      <c r="E118" s="54"/>
      <c r="F118" s="52"/>
      <c r="G118" s="52"/>
      <c r="H118" s="52"/>
      <c r="I118" s="63"/>
    </row>
    <row r="119" spans="1:9" s="48" customFormat="1" ht="13.8">
      <c r="A119" s="67"/>
      <c r="B119" s="248" t="s">
        <v>347</v>
      </c>
      <c r="C119" s="249"/>
      <c r="D119" s="249"/>
      <c r="E119" s="249"/>
      <c r="F119" s="249"/>
      <c r="G119" s="249"/>
      <c r="H119" s="249"/>
      <c r="I119" s="250"/>
    </row>
    <row r="120" spans="1:9" s="48" customFormat="1" ht="13.8">
      <c r="A120" s="58">
        <f t="shared" ca="1" si="1"/>
        <v>102</v>
      </c>
      <c r="B120" s="52" t="s">
        <v>345</v>
      </c>
      <c r="C120" s="52"/>
      <c r="D120" s="54"/>
      <c r="E120" s="54"/>
      <c r="F120" s="52"/>
      <c r="G120" s="52"/>
      <c r="H120" s="52"/>
      <c r="I120" s="62"/>
    </row>
    <row r="121" spans="1:9" s="48" customFormat="1" ht="13.8">
      <c r="A121" s="67"/>
      <c r="B121" s="248" t="s">
        <v>348</v>
      </c>
      <c r="C121" s="249"/>
      <c r="D121" s="249"/>
      <c r="E121" s="249"/>
      <c r="F121" s="249"/>
      <c r="G121" s="249"/>
      <c r="H121" s="249"/>
      <c r="I121" s="250"/>
    </row>
    <row r="122" spans="1:9" s="48" customFormat="1" ht="13.8">
      <c r="A122" s="58">
        <f t="shared" ca="1" si="1"/>
        <v>103</v>
      </c>
      <c r="B122" s="197" t="s">
        <v>346</v>
      </c>
      <c r="C122" s="52"/>
      <c r="D122" s="54"/>
      <c r="E122" s="54"/>
      <c r="F122" s="52"/>
      <c r="G122" s="52"/>
      <c r="H122" s="52"/>
      <c r="I122" s="62"/>
    </row>
    <row r="123" spans="1:9" s="48" customFormat="1" ht="13.8">
      <c r="A123" s="185"/>
      <c r="B123" s="186"/>
      <c r="C123" s="186"/>
      <c r="D123" s="187"/>
      <c r="E123" s="187"/>
      <c r="F123" s="186"/>
      <c r="G123" s="186"/>
      <c r="H123" s="186"/>
      <c r="I123" s="188"/>
    </row>
    <row r="124" spans="1:9" s="48" customFormat="1" ht="13.8">
      <c r="A124" s="192"/>
      <c r="B124" s="186"/>
      <c r="C124" s="186"/>
      <c r="D124" s="187"/>
      <c r="E124" s="187"/>
      <c r="F124" s="186"/>
      <c r="G124" s="186"/>
      <c r="H124" s="186"/>
      <c r="I124" s="188"/>
    </row>
    <row r="125" spans="1:9" s="48" customFormat="1" ht="13.8">
      <c r="A125" s="185"/>
      <c r="B125" s="186"/>
      <c r="C125" s="186"/>
      <c r="D125" s="187"/>
      <c r="E125" s="187"/>
      <c r="F125" s="186"/>
      <c r="G125" s="186"/>
      <c r="H125" s="186"/>
      <c r="I125" s="188"/>
    </row>
    <row r="126" spans="1:9" s="48" customFormat="1" ht="13.8">
      <c r="A126" s="185"/>
      <c r="B126" s="186"/>
      <c r="C126" s="186"/>
      <c r="D126" s="193"/>
      <c r="E126" s="187"/>
      <c r="F126" s="186"/>
      <c r="G126" s="186"/>
      <c r="H126" s="186"/>
      <c r="I126" s="188"/>
    </row>
    <row r="127" spans="1:9" s="48" customFormat="1" ht="13.8">
      <c r="A127" s="185"/>
      <c r="B127" s="271"/>
      <c r="C127" s="272"/>
      <c r="D127" s="273"/>
      <c r="E127" s="194"/>
      <c r="F127" s="195"/>
      <c r="G127" s="195"/>
      <c r="H127" s="195"/>
      <c r="I127" s="194"/>
    </row>
    <row r="128" spans="1:9" s="48" customFormat="1" ht="13.8">
      <c r="A128" s="185"/>
      <c r="B128" s="186"/>
      <c r="C128" s="186"/>
      <c r="D128" s="187"/>
      <c r="E128" s="187"/>
      <c r="F128" s="186"/>
      <c r="G128" s="186"/>
      <c r="H128" s="186"/>
      <c r="I128" s="188"/>
    </row>
    <row r="129" spans="1:9" s="48" customFormat="1" ht="13.8">
      <c r="A129" s="185"/>
      <c r="B129" s="186"/>
      <c r="C129" s="186"/>
      <c r="D129" s="187"/>
      <c r="E129" s="187"/>
      <c r="F129" s="186"/>
      <c r="G129" s="186"/>
      <c r="H129" s="186"/>
      <c r="I129" s="188"/>
    </row>
    <row r="130" spans="1:9" s="48" customFormat="1" ht="13.8">
      <c r="A130" s="185"/>
      <c r="B130" s="186"/>
      <c r="C130" s="186"/>
      <c r="D130" s="187"/>
      <c r="E130" s="187"/>
      <c r="F130" s="186"/>
      <c r="G130" s="186"/>
      <c r="H130" s="186"/>
      <c r="I130" s="188"/>
    </row>
    <row r="131" spans="1:9" s="48" customFormat="1" ht="13.8">
      <c r="A131" s="185"/>
      <c r="B131" s="186"/>
      <c r="C131" s="186"/>
      <c r="D131" s="187"/>
      <c r="E131" s="187"/>
      <c r="F131" s="186"/>
      <c r="G131" s="186"/>
      <c r="H131" s="186"/>
      <c r="I131" s="188"/>
    </row>
    <row r="132" spans="1:9" s="48" customFormat="1" ht="13.8">
      <c r="A132" s="185"/>
      <c r="B132" s="271"/>
      <c r="C132" s="272"/>
      <c r="D132" s="273"/>
      <c r="E132" s="194"/>
      <c r="F132" s="195"/>
      <c r="G132" s="195"/>
      <c r="H132" s="195"/>
      <c r="I132" s="194"/>
    </row>
    <row r="133" spans="1:9" s="48" customFormat="1" ht="13.8">
      <c r="A133" s="185"/>
      <c r="B133" s="186"/>
      <c r="C133" s="186"/>
      <c r="D133" s="187"/>
      <c r="E133" s="187"/>
      <c r="F133" s="186"/>
      <c r="G133" s="186"/>
      <c r="H133" s="186"/>
      <c r="I133" s="188"/>
    </row>
    <row r="134" spans="1:9" s="49" customFormat="1" ht="13.8">
      <c r="A134" s="185"/>
      <c r="B134" s="186"/>
      <c r="C134" s="186"/>
      <c r="D134" s="187"/>
      <c r="E134" s="193"/>
      <c r="F134" s="186"/>
      <c r="G134" s="186"/>
      <c r="H134" s="186"/>
      <c r="I134" s="188"/>
    </row>
    <row r="135" spans="1:9" s="48" customFormat="1" ht="13.8">
      <c r="A135" s="185"/>
      <c r="B135" s="186"/>
      <c r="C135" s="186"/>
      <c r="D135" s="193"/>
      <c r="E135" s="187"/>
      <c r="F135" s="186"/>
      <c r="G135" s="186"/>
      <c r="H135" s="186"/>
      <c r="I135" s="188"/>
    </row>
    <row r="136" spans="1:9" s="48" customFormat="1" ht="13.8">
      <c r="A136" s="185"/>
      <c r="B136" s="271"/>
      <c r="C136" s="272"/>
      <c r="D136" s="273"/>
      <c r="E136" s="194"/>
      <c r="F136" s="195"/>
      <c r="G136" s="195"/>
      <c r="H136" s="195"/>
      <c r="I136" s="194"/>
    </row>
    <row r="137" spans="1:9" s="48" customFormat="1" ht="13.8">
      <c r="A137" s="185"/>
      <c r="B137" s="186"/>
      <c r="C137" s="186"/>
      <c r="D137" s="187"/>
      <c r="E137" s="187"/>
      <c r="F137" s="186"/>
      <c r="G137" s="186"/>
      <c r="H137" s="186"/>
      <c r="I137" s="188"/>
    </row>
    <row r="138" spans="1:9" s="48" customFormat="1" ht="13.8">
      <c r="A138" s="185"/>
      <c r="B138" s="186"/>
      <c r="C138" s="186"/>
      <c r="D138" s="187"/>
      <c r="E138" s="193"/>
      <c r="F138" s="186"/>
      <c r="G138" s="186"/>
      <c r="H138" s="186"/>
      <c r="I138" s="188"/>
    </row>
    <row r="139" spans="1:9" s="48" customFormat="1" ht="13.8">
      <c r="A139" s="185"/>
      <c r="B139" s="186"/>
      <c r="C139" s="186"/>
      <c r="D139" s="187"/>
      <c r="E139" s="193"/>
      <c r="F139" s="186"/>
      <c r="G139" s="186"/>
      <c r="H139" s="186"/>
      <c r="I139" s="188"/>
    </row>
    <row r="140" spans="1:9" s="48" customFormat="1" ht="13.8">
      <c r="A140" s="185"/>
      <c r="B140" s="186"/>
      <c r="C140" s="186"/>
      <c r="D140" s="187"/>
      <c r="E140" s="193"/>
      <c r="F140" s="186"/>
      <c r="G140" s="186"/>
      <c r="H140" s="186"/>
      <c r="I140" s="188"/>
    </row>
    <row r="141" spans="1:9" s="48" customFormat="1" ht="13.8">
      <c r="A141" s="185"/>
      <c r="B141" s="186"/>
      <c r="C141" s="186"/>
      <c r="D141" s="187"/>
      <c r="E141" s="187"/>
      <c r="F141" s="186"/>
      <c r="G141" s="186"/>
      <c r="H141" s="186"/>
      <c r="I141" s="188"/>
    </row>
    <row r="142" spans="1:9" s="48" customFormat="1" ht="13.8">
      <c r="A142" s="185"/>
      <c r="B142" s="186"/>
      <c r="C142" s="186"/>
      <c r="D142" s="187"/>
      <c r="E142" s="187"/>
      <c r="F142" s="186"/>
      <c r="G142" s="186"/>
      <c r="H142" s="186"/>
      <c r="I142" s="188"/>
    </row>
    <row r="143" spans="1:9" s="48" customFormat="1" ht="13.8">
      <c r="A143" s="188"/>
      <c r="B143" s="186"/>
      <c r="C143" s="186"/>
      <c r="D143" s="193"/>
      <c r="E143" s="187"/>
      <c r="F143" s="186"/>
      <c r="G143" s="186"/>
      <c r="H143" s="186"/>
      <c r="I143" s="188"/>
    </row>
    <row r="144" spans="1:9" s="48" customFormat="1" ht="13.8">
      <c r="A144" s="188"/>
      <c r="B144" s="186"/>
      <c r="C144" s="186"/>
      <c r="D144" s="193"/>
      <c r="E144" s="187"/>
      <c r="F144" s="186"/>
      <c r="G144" s="186"/>
      <c r="H144" s="186"/>
      <c r="I144" s="188"/>
    </row>
    <row r="145" spans="1:9" s="48" customFormat="1" ht="13.8">
      <c r="A145" s="188"/>
      <c r="B145" s="186"/>
      <c r="C145" s="186"/>
      <c r="D145" s="193"/>
      <c r="E145" s="187"/>
      <c r="F145" s="186"/>
      <c r="G145" s="186"/>
      <c r="H145" s="186"/>
      <c r="I145" s="188"/>
    </row>
    <row r="146" spans="1:9" s="48" customFormat="1" ht="13.8">
      <c r="A146" s="188"/>
      <c r="B146" s="186"/>
      <c r="C146" s="186"/>
      <c r="D146" s="187"/>
      <c r="E146" s="193"/>
      <c r="F146" s="186"/>
      <c r="G146" s="186"/>
      <c r="H146" s="186"/>
      <c r="I146" s="188"/>
    </row>
    <row r="147" spans="1:9" s="48" customFormat="1" ht="13.8">
      <c r="A147" s="188"/>
      <c r="B147" s="186"/>
      <c r="C147" s="186"/>
      <c r="D147" s="187"/>
      <c r="E147" s="193"/>
      <c r="F147" s="186"/>
      <c r="G147" s="186"/>
      <c r="H147" s="186"/>
      <c r="I147" s="188"/>
    </row>
    <row r="148" spans="1:9" s="48" customFormat="1" ht="13.8">
      <c r="A148" s="196"/>
      <c r="B148" s="271"/>
      <c r="C148" s="272"/>
      <c r="D148" s="273"/>
      <c r="E148" s="194"/>
      <c r="F148" s="195"/>
      <c r="G148" s="195"/>
      <c r="H148" s="195"/>
      <c r="I148" s="194"/>
    </row>
    <row r="149" spans="1:9" s="48" customFormat="1" ht="13.8">
      <c r="A149" s="188"/>
      <c r="B149" s="186"/>
      <c r="C149" s="186"/>
      <c r="D149" s="187"/>
      <c r="E149" s="187"/>
      <c r="F149" s="186"/>
      <c r="G149" s="186"/>
      <c r="H149" s="186"/>
      <c r="I149" s="188"/>
    </row>
    <row r="150" spans="1:9" s="48" customFormat="1" ht="13.8">
      <c r="A150" s="188"/>
      <c r="B150" s="186"/>
      <c r="C150" s="186"/>
      <c r="D150" s="193"/>
      <c r="E150" s="193"/>
      <c r="F150" s="186"/>
      <c r="G150" s="186"/>
      <c r="H150" s="186"/>
      <c r="I150" s="188"/>
    </row>
    <row r="151" spans="1:9" s="48" customFormat="1" ht="13.8">
      <c r="A151" s="188"/>
      <c r="B151" s="186"/>
      <c r="C151" s="186"/>
      <c r="D151" s="193"/>
      <c r="E151" s="193"/>
      <c r="F151" s="186"/>
      <c r="G151" s="186"/>
      <c r="H151" s="186"/>
      <c r="I151" s="188"/>
    </row>
    <row r="152" spans="1:9" s="48" customFormat="1" ht="13.8">
      <c r="A152" s="196"/>
      <c r="B152" s="271"/>
      <c r="C152" s="272"/>
      <c r="D152" s="273"/>
      <c r="E152" s="194"/>
      <c r="F152" s="195"/>
      <c r="G152" s="195"/>
      <c r="H152" s="195"/>
      <c r="I152" s="194"/>
    </row>
    <row r="153" spans="1:9" s="48" customFormat="1" ht="13.8">
      <c r="A153" s="188"/>
      <c r="B153" s="186"/>
      <c r="C153" s="186"/>
      <c r="D153" s="187"/>
      <c r="E153" s="187"/>
      <c r="F153" s="186"/>
      <c r="G153" s="186"/>
      <c r="H153" s="186"/>
      <c r="I153" s="188"/>
    </row>
    <row r="154" spans="1:9" s="48" customFormat="1" ht="13.8">
      <c r="A154" s="188"/>
      <c r="B154" s="186"/>
      <c r="C154" s="186"/>
      <c r="D154" s="187"/>
      <c r="E154" s="187"/>
      <c r="F154" s="186"/>
      <c r="G154" s="186"/>
      <c r="H154" s="186"/>
      <c r="I154" s="188"/>
    </row>
    <row r="155" spans="1:9" s="48" customFormat="1" ht="13.8">
      <c r="A155" s="188"/>
      <c r="B155" s="186"/>
      <c r="C155" s="186"/>
      <c r="D155" s="187"/>
      <c r="E155" s="187"/>
      <c r="F155" s="186"/>
      <c r="G155" s="186"/>
      <c r="H155" s="186"/>
      <c r="I155" s="188"/>
    </row>
    <row r="156" spans="1:9" s="48" customFormat="1" ht="13.8">
      <c r="A156" s="196"/>
      <c r="B156" s="271"/>
      <c r="C156" s="272"/>
      <c r="D156" s="273"/>
      <c r="E156" s="194"/>
      <c r="F156" s="195"/>
      <c r="G156" s="195"/>
      <c r="H156" s="195"/>
      <c r="I156" s="194"/>
    </row>
    <row r="157" spans="1:9" s="48" customFormat="1" ht="13.8">
      <c r="A157" s="188"/>
      <c r="B157" s="186"/>
      <c r="C157" s="186"/>
      <c r="D157" s="187"/>
      <c r="E157" s="193"/>
      <c r="F157" s="186"/>
      <c r="G157" s="186"/>
      <c r="H157" s="186"/>
      <c r="I157" s="188"/>
    </row>
    <row r="158" spans="1:9" s="48" customFormat="1" ht="13.8">
      <c r="A158" s="188"/>
      <c r="B158" s="186"/>
      <c r="C158" s="186"/>
      <c r="D158" s="193"/>
      <c r="E158" s="193"/>
      <c r="F158" s="186"/>
      <c r="G158" s="186"/>
      <c r="H158" s="186"/>
      <c r="I158" s="188"/>
    </row>
    <row r="159" spans="1:9" s="48" customFormat="1" ht="13.8">
      <c r="A159" s="196"/>
      <c r="B159" s="271"/>
      <c r="C159" s="272"/>
      <c r="D159" s="273"/>
      <c r="E159" s="194"/>
      <c r="F159" s="195"/>
      <c r="G159" s="195"/>
      <c r="H159" s="195"/>
      <c r="I159" s="194"/>
    </row>
    <row r="160" spans="1:9" s="48" customFormat="1" ht="13.8">
      <c r="A160" s="188"/>
      <c r="B160" s="186"/>
      <c r="C160" s="186"/>
      <c r="D160" s="187"/>
      <c r="E160" s="187"/>
      <c r="F160" s="186"/>
      <c r="G160" s="186"/>
      <c r="H160" s="186"/>
      <c r="I160" s="188"/>
    </row>
    <row r="161" spans="1:9" s="48" customFormat="1" ht="13.8">
      <c r="A161" s="188"/>
      <c r="B161" s="186"/>
      <c r="C161" s="186"/>
      <c r="D161" s="193"/>
      <c r="E161" s="187"/>
      <c r="F161" s="186"/>
      <c r="G161" s="186"/>
      <c r="H161" s="186"/>
      <c r="I161" s="188"/>
    </row>
    <row r="162" spans="1:9" s="48" customFormat="1" ht="13.8">
      <c r="A162" s="188"/>
      <c r="B162" s="186"/>
      <c r="C162" s="186"/>
      <c r="D162" s="193"/>
      <c r="E162" s="187"/>
      <c r="F162" s="186"/>
      <c r="G162" s="186"/>
      <c r="H162" s="186"/>
      <c r="I162" s="188"/>
    </row>
    <row r="163" spans="1:9" s="48" customFormat="1" ht="13.8">
      <c r="A163" s="188"/>
      <c r="B163" s="186"/>
      <c r="C163" s="186"/>
      <c r="D163" s="193"/>
      <c r="E163" s="187"/>
      <c r="F163" s="186"/>
      <c r="G163" s="186"/>
      <c r="H163" s="186"/>
      <c r="I163" s="188"/>
    </row>
    <row r="164" spans="1:9" s="48" customFormat="1" ht="13.8">
      <c r="A164" s="188"/>
      <c r="B164" s="186"/>
      <c r="C164" s="186"/>
      <c r="D164" s="193"/>
      <c r="E164" s="187"/>
      <c r="F164" s="186"/>
      <c r="G164" s="186"/>
      <c r="H164" s="186"/>
      <c r="I164" s="188"/>
    </row>
    <row r="165" spans="1:9" s="48" customFormat="1" ht="13.8">
      <c r="A165" s="78"/>
      <c r="B165" s="46"/>
      <c r="C165" s="46"/>
      <c r="D165" s="46"/>
      <c r="E165" s="46"/>
      <c r="F165" s="46"/>
      <c r="G165" s="46"/>
      <c r="H165" s="46"/>
      <c r="I165" s="46"/>
    </row>
    <row r="166" spans="1:9" s="48" customFormat="1" ht="13.8">
      <c r="A166" s="78"/>
      <c r="B166" s="46"/>
      <c r="C166" s="46"/>
      <c r="D166" s="46"/>
      <c r="E166" s="46"/>
      <c r="F166" s="46"/>
      <c r="G166" s="46"/>
      <c r="H166" s="46"/>
      <c r="I166" s="46"/>
    </row>
    <row r="167" spans="1:9" s="48" customFormat="1" ht="13.8">
      <c r="A167" s="78"/>
      <c r="B167" s="46"/>
      <c r="C167" s="46"/>
      <c r="D167" s="46"/>
      <c r="E167" s="46"/>
      <c r="F167" s="46"/>
      <c r="G167" s="46"/>
      <c r="H167" s="46"/>
      <c r="I167" s="46"/>
    </row>
    <row r="168" spans="1:9" s="48" customFormat="1" ht="13.8">
      <c r="A168" s="78"/>
      <c r="B168" s="46"/>
      <c r="C168" s="46"/>
      <c r="D168" s="46"/>
      <c r="E168" s="46"/>
      <c r="F168" s="46"/>
      <c r="G168" s="46"/>
      <c r="H168" s="46"/>
      <c r="I168" s="46"/>
    </row>
    <row r="169" spans="1:9" s="48" customFormat="1" ht="13.8">
      <c r="A169" s="78"/>
      <c r="B169" s="46"/>
      <c r="C169" s="46"/>
      <c r="D169" s="46"/>
      <c r="E169" s="46"/>
      <c r="F169" s="46"/>
      <c r="G169" s="46"/>
      <c r="H169" s="46"/>
      <c r="I169" s="46"/>
    </row>
    <row r="170" spans="1:9" s="48" customFormat="1" ht="13.8">
      <c r="A170" s="78"/>
      <c r="B170" s="46"/>
      <c r="C170" s="46"/>
      <c r="D170" s="46"/>
      <c r="E170" s="46"/>
      <c r="F170" s="46"/>
      <c r="G170" s="46"/>
      <c r="H170" s="46"/>
      <c r="I170" s="46"/>
    </row>
    <row r="171" spans="1:9" s="48" customFormat="1" ht="13.8">
      <c r="A171" s="78"/>
      <c r="B171" s="46"/>
      <c r="C171" s="46"/>
      <c r="D171" s="46"/>
      <c r="E171" s="46"/>
      <c r="F171" s="46"/>
      <c r="G171" s="46"/>
      <c r="H171" s="46"/>
      <c r="I171" s="46"/>
    </row>
    <row r="172" spans="1:9" s="48" customFormat="1" ht="14.25" customHeight="1">
      <c r="A172" s="78"/>
      <c r="B172" s="46"/>
      <c r="C172" s="46"/>
      <c r="D172" s="46"/>
      <c r="E172" s="46"/>
      <c r="F172" s="46"/>
      <c r="G172" s="46"/>
      <c r="H172" s="46"/>
      <c r="I172" s="46"/>
    </row>
    <row r="173" spans="1:9" s="48" customFormat="1" ht="13.8">
      <c r="A173" s="78"/>
      <c r="B173" s="46"/>
      <c r="C173" s="46"/>
      <c r="D173" s="46"/>
      <c r="E173" s="46"/>
      <c r="F173" s="46"/>
      <c r="G173" s="46"/>
      <c r="H173" s="46"/>
      <c r="I173" s="46"/>
    </row>
    <row r="174" spans="1:9" s="48" customFormat="1" ht="13.8">
      <c r="A174" s="78"/>
      <c r="B174" s="46"/>
      <c r="C174" s="46"/>
      <c r="D174" s="46"/>
      <c r="E174" s="46"/>
      <c r="F174" s="46"/>
      <c r="G174" s="46"/>
      <c r="H174" s="46"/>
      <c r="I174" s="46"/>
    </row>
    <row r="175" spans="1:9" s="48" customFormat="1" ht="14.25" customHeight="1">
      <c r="A175" s="78"/>
      <c r="B175" s="46"/>
      <c r="C175" s="46"/>
      <c r="D175" s="46"/>
      <c r="E175" s="46"/>
      <c r="F175" s="46"/>
      <c r="G175" s="46"/>
      <c r="H175" s="46"/>
      <c r="I175" s="46"/>
    </row>
    <row r="176" spans="1:9" s="48" customFormat="1" ht="13.8">
      <c r="A176" s="78"/>
      <c r="B176" s="46"/>
      <c r="C176" s="46"/>
      <c r="D176" s="46"/>
      <c r="E176" s="46"/>
      <c r="F176" s="46"/>
      <c r="G176" s="46"/>
      <c r="H176" s="46"/>
      <c r="I176" s="46"/>
    </row>
    <row r="177" spans="1:9" s="48" customFormat="1" ht="13.8">
      <c r="A177" s="78"/>
      <c r="B177" s="46"/>
      <c r="C177" s="46"/>
      <c r="D177" s="46"/>
      <c r="E177" s="46"/>
      <c r="F177" s="46"/>
      <c r="G177" s="46"/>
      <c r="H177" s="46"/>
      <c r="I177" s="46"/>
    </row>
    <row r="178" spans="1:9" s="48" customFormat="1" ht="13.8">
      <c r="A178" s="78"/>
      <c r="B178" s="46"/>
      <c r="C178" s="46"/>
      <c r="D178" s="46"/>
      <c r="E178" s="46"/>
      <c r="F178" s="46"/>
      <c r="G178" s="46"/>
      <c r="H178" s="46"/>
      <c r="I178" s="46"/>
    </row>
    <row r="179" spans="1:9" s="48" customFormat="1" ht="13.8">
      <c r="A179" s="78"/>
      <c r="B179" s="46"/>
      <c r="C179" s="46"/>
      <c r="D179" s="46"/>
      <c r="E179" s="46"/>
      <c r="F179" s="46"/>
      <c r="G179" s="46"/>
      <c r="H179" s="46"/>
      <c r="I179" s="46"/>
    </row>
    <row r="180" spans="1:9" s="48" customFormat="1" ht="13.8">
      <c r="A180" s="78"/>
      <c r="B180" s="46"/>
      <c r="C180" s="46"/>
      <c r="D180" s="46"/>
      <c r="E180" s="46"/>
      <c r="F180" s="46"/>
      <c r="G180" s="46"/>
      <c r="H180" s="46"/>
      <c r="I180" s="46"/>
    </row>
  </sheetData>
  <mergeCells count="34">
    <mergeCell ref="B19:I19"/>
    <mergeCell ref="B108:I108"/>
    <mergeCell ref="B23:I23"/>
    <mergeCell ref="B36:I36"/>
    <mergeCell ref="B50:I50"/>
    <mergeCell ref="B67:I67"/>
    <mergeCell ref="B78:I78"/>
    <mergeCell ref="B69:I69"/>
    <mergeCell ref="A1:D1"/>
    <mergeCell ref="A2:D2"/>
    <mergeCell ref="C3:D3"/>
    <mergeCell ref="B4:D4"/>
    <mergeCell ref="F16:H16"/>
    <mergeCell ref="E2:E3"/>
    <mergeCell ref="B5:D5"/>
    <mergeCell ref="B6:D6"/>
    <mergeCell ref="B7:D7"/>
    <mergeCell ref="B8:D8"/>
    <mergeCell ref="B18:I18"/>
    <mergeCell ref="B152:D152"/>
    <mergeCell ref="B156:D156"/>
    <mergeCell ref="B159:D159"/>
    <mergeCell ref="B127:D127"/>
    <mergeCell ref="B132:D132"/>
    <mergeCell ref="B136:D136"/>
    <mergeCell ref="B148:D148"/>
    <mergeCell ref="B86:I86"/>
    <mergeCell ref="B100:I100"/>
    <mergeCell ref="B109:I109"/>
    <mergeCell ref="B104:I104"/>
    <mergeCell ref="B106:I106"/>
    <mergeCell ref="B117:I117"/>
    <mergeCell ref="B119:I119"/>
    <mergeCell ref="B121:I121"/>
  </mergeCells>
  <dataValidations count="3">
    <dataValidation type="list" allowBlank="1" showErrorMessage="1" sqref="F165:H222">
      <formula1>#REF!</formula1>
      <formula2>0</formula2>
    </dataValidation>
    <dataValidation showDropDown="1" showErrorMessage="1" sqref="F16:H17"/>
    <dataValidation type="list" allowBlank="1" sqref="F107:H107 F87:H99 F122:H164 F118:H118 F120:H120 F101:H103 F105:H105 F68:H68 F70:H77 F79:H85 F20:H22 F37:H49 F51:H66 F110:H116 F24:H35">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3"/>
  <sheetViews>
    <sheetView showGridLines="0" tabSelected="1" topLeftCell="A13" zoomScale="85" zoomScaleNormal="85" workbookViewId="0">
      <selection activeCell="D31" sqref="D31"/>
    </sheetView>
  </sheetViews>
  <sheetFormatPr defaultColWidth="9.15625" defaultRowHeight="12.3"/>
  <cols>
    <col min="1" max="1" width="12.41796875" style="78" customWidth="1"/>
    <col min="2" max="2" width="38.3125" style="46" customWidth="1"/>
    <col min="3"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43"/>
      <c r="B1" s="243"/>
      <c r="C1" s="243"/>
      <c r="D1" s="243"/>
      <c r="E1" s="34"/>
      <c r="F1" s="34"/>
      <c r="G1" s="34"/>
      <c r="H1" s="34"/>
      <c r="I1" s="34"/>
      <c r="J1" s="34"/>
    </row>
    <row r="2" spans="1:24" s="1" customFormat="1" ht="31.5" customHeight="1">
      <c r="A2" s="244" t="s">
        <v>70</v>
      </c>
      <c r="B2" s="244"/>
      <c r="C2" s="244"/>
      <c r="D2" s="244"/>
      <c r="E2" s="252"/>
      <c r="F2" s="23"/>
      <c r="G2" s="23"/>
      <c r="H2" s="23"/>
      <c r="I2" s="23"/>
      <c r="J2" s="23"/>
    </row>
    <row r="3" spans="1:24" s="1" customFormat="1" ht="31.5" customHeight="1">
      <c r="A3" s="47"/>
      <c r="C3" s="277"/>
      <c r="D3" s="277"/>
      <c r="E3" s="252"/>
      <c r="F3" s="23"/>
      <c r="G3" s="23"/>
      <c r="H3" s="23"/>
      <c r="I3" s="23"/>
      <c r="J3" s="23"/>
    </row>
    <row r="4" spans="1:24" s="38" customFormat="1">
      <c r="A4" s="139" t="s">
        <v>67</v>
      </c>
      <c r="B4" s="246" t="s">
        <v>116</v>
      </c>
      <c r="C4" s="246"/>
      <c r="D4" s="246"/>
      <c r="E4" s="39"/>
      <c r="F4" s="39"/>
      <c r="G4" s="39"/>
      <c r="H4" s="40"/>
      <c r="I4" s="40"/>
      <c r="X4" s="38" t="s">
        <v>94</v>
      </c>
    </row>
    <row r="5" spans="1:24" s="38" customFormat="1" ht="144.75" customHeight="1">
      <c r="A5" s="139" t="s">
        <v>62</v>
      </c>
      <c r="B5" s="245" t="s">
        <v>95</v>
      </c>
      <c r="C5" s="246"/>
      <c r="D5" s="246"/>
      <c r="E5" s="39"/>
      <c r="F5" s="39"/>
      <c r="G5" s="39"/>
      <c r="H5" s="40"/>
      <c r="I5" s="40"/>
      <c r="X5" s="38" t="s">
        <v>96</v>
      </c>
    </row>
    <row r="6" spans="1:24" s="38" customFormat="1">
      <c r="A6" s="139" t="s">
        <v>97</v>
      </c>
      <c r="B6" s="245" t="s">
        <v>98</v>
      </c>
      <c r="C6" s="246"/>
      <c r="D6" s="246"/>
      <c r="E6" s="39"/>
      <c r="F6" s="39"/>
      <c r="G6" s="39"/>
      <c r="H6" s="40"/>
      <c r="I6" s="40"/>
    </row>
    <row r="7" spans="1:24" s="38" customFormat="1">
      <c r="A7" s="139" t="s">
        <v>99</v>
      </c>
      <c r="B7" s="246" t="s">
        <v>100</v>
      </c>
      <c r="C7" s="246"/>
      <c r="D7" s="246"/>
      <c r="E7" s="39"/>
      <c r="F7" s="39"/>
      <c r="G7" s="39"/>
      <c r="H7" s="41"/>
      <c r="I7" s="40"/>
      <c r="X7" s="42"/>
    </row>
    <row r="8" spans="1:24" s="43" customFormat="1">
      <c r="A8" s="139" t="s">
        <v>101</v>
      </c>
      <c r="B8" s="247">
        <v>40850</v>
      </c>
      <c r="C8" s="247"/>
      <c r="D8" s="247"/>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COUNTIF($F$24:$F$49655,"*Passed")</f>
        <v>0</v>
      </c>
      <c r="C11" s="75">
        <f>COUNTIF($G$24:$G$49655,"*Passed")</f>
        <v>0</v>
      </c>
      <c r="D11" s="75">
        <f>COUNTIF($H$24:$H$49655,"*Passed")</f>
        <v>0</v>
      </c>
    </row>
    <row r="12" spans="1:24" s="43" customFormat="1">
      <c r="A12" s="141" t="s">
        <v>43</v>
      </c>
      <c r="B12" s="75">
        <f>COUNTIF($F$24:$F$49375,"*Failed*")</f>
        <v>0</v>
      </c>
      <c r="C12" s="75">
        <f>COUNTIF($G$24:$G$49375,"*Failed*")</f>
        <v>0</v>
      </c>
      <c r="D12" s="75">
        <f>COUNTIF($H$24:$H$49375,"*Failed*")</f>
        <v>0</v>
      </c>
    </row>
    <row r="13" spans="1:24" s="43" customFormat="1">
      <c r="A13" s="141" t="s">
        <v>45</v>
      </c>
      <c r="B13" s="75">
        <f>COUNTIF($F$24:$F$49375,"*Not Run*")</f>
        <v>0</v>
      </c>
      <c r="C13" s="75">
        <f>COUNTIF($G$24:$G$49375,"*Not Run*")</f>
        <v>0</v>
      </c>
      <c r="D13" s="75">
        <f>COUNTIF($H$24:$H$49375,"*Not Run*")</f>
        <v>0</v>
      </c>
      <c r="E13" s="1"/>
      <c r="F13" s="1"/>
      <c r="G13" s="1"/>
      <c r="H13" s="1"/>
      <c r="I13" s="1"/>
    </row>
    <row r="14" spans="1:24" s="43" customFormat="1">
      <c r="A14" s="141" t="s">
        <v>104</v>
      </c>
      <c r="B14" s="75">
        <f>COUNTIF($F$24:$F$49375,"*NA*")</f>
        <v>0</v>
      </c>
      <c r="C14" s="75">
        <f>COUNTIF($G$24:$G$49375,"*NA*")</f>
        <v>0</v>
      </c>
      <c r="D14" s="75">
        <f>COUNTIF($H$24:$H$49375,"*NA*")</f>
        <v>0</v>
      </c>
      <c r="E14" s="64"/>
      <c r="F14" s="1"/>
      <c r="G14" s="1"/>
      <c r="H14" s="1"/>
      <c r="I14" s="1"/>
    </row>
    <row r="15" spans="1:24" s="43" customFormat="1" ht="36.9">
      <c r="A15" s="141" t="s">
        <v>105</v>
      </c>
      <c r="B15" s="75">
        <f>COUNTIF($F$24:$F$49375,"*Passed in previous build*")</f>
        <v>0</v>
      </c>
      <c r="C15" s="75">
        <f>COUNTIF($G$24:$G$49375,"*Passed in previous build*")</f>
        <v>0</v>
      </c>
      <c r="D15" s="75">
        <f>COUNTIF($H$24:$H$49375,"*Passed in previous build*")</f>
        <v>0</v>
      </c>
      <c r="E15" s="1"/>
      <c r="F15" s="1"/>
      <c r="G15" s="1"/>
      <c r="H15" s="1"/>
      <c r="I15" s="1"/>
    </row>
    <row r="16" spans="1:24" s="44" customFormat="1" ht="15" customHeight="1">
      <c r="A16" s="76"/>
      <c r="B16" s="50"/>
      <c r="C16" s="50"/>
      <c r="D16" s="51"/>
      <c r="E16" s="65"/>
      <c r="F16" s="278" t="s">
        <v>102</v>
      </c>
      <c r="G16" s="279"/>
      <c r="H16" s="280"/>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5" customFormat="1" ht="24.6">
      <c r="A18" s="58">
        <v>1</v>
      </c>
      <c r="B18" s="209" t="s">
        <v>519</v>
      </c>
      <c r="C18" s="209" t="s">
        <v>574</v>
      </c>
      <c r="D18" s="59" t="s">
        <v>576</v>
      </c>
      <c r="E18" s="54"/>
      <c r="F18" s="209"/>
      <c r="G18" s="209"/>
      <c r="H18" s="209"/>
      <c r="I18" s="55"/>
    </row>
    <row r="19" spans="1:9" s="45" customFormat="1" ht="24.6">
      <c r="A19" s="58">
        <f t="shared" ref="A19:A33" ca="1" si="0">IF(OFFSET(A19,-1,0) ="",OFFSET(A19,-2,0)+1,OFFSET(A19,-1,0)+1 )</f>
        <v>2</v>
      </c>
      <c r="B19" s="211" t="s">
        <v>520</v>
      </c>
      <c r="C19" s="209" t="s">
        <v>575</v>
      </c>
      <c r="D19" s="59" t="s">
        <v>576</v>
      </c>
      <c r="E19" s="54"/>
      <c r="F19" s="209"/>
      <c r="G19" s="209"/>
      <c r="H19" s="209"/>
      <c r="I19" s="55"/>
    </row>
    <row r="20" spans="1:9" s="45" customFormat="1" ht="36.9">
      <c r="A20" s="58">
        <f ca="1">IF(OFFSET(A20,-1,0) ="",OFFSET(A20,-2,0)+1,OFFSET(A20,-1,0)+1 )</f>
        <v>3</v>
      </c>
      <c r="B20" s="213" t="s">
        <v>568</v>
      </c>
      <c r="C20" s="209" t="s">
        <v>577</v>
      </c>
      <c r="D20" s="59" t="s">
        <v>576</v>
      </c>
      <c r="E20" s="54"/>
      <c r="F20" s="209"/>
      <c r="G20" s="209"/>
      <c r="H20" s="209"/>
      <c r="I20" s="55"/>
    </row>
    <row r="21" spans="1:9" s="45" customFormat="1" ht="49.2">
      <c r="A21" s="58">
        <f t="shared" ca="1" si="0"/>
        <v>4</v>
      </c>
      <c r="B21" s="211" t="s">
        <v>521</v>
      </c>
      <c r="C21" s="209" t="s">
        <v>578</v>
      </c>
      <c r="D21" s="59" t="s">
        <v>579</v>
      </c>
      <c r="E21" s="54"/>
      <c r="F21" s="209"/>
      <c r="G21" s="209"/>
      <c r="H21" s="209"/>
      <c r="I21" s="55"/>
    </row>
    <row r="22" spans="1:9" s="45" customFormat="1" ht="36.9">
      <c r="A22" s="58">
        <f t="shared" ca="1" si="0"/>
        <v>5</v>
      </c>
      <c r="B22" s="211" t="s">
        <v>522</v>
      </c>
      <c r="C22" s="209" t="s">
        <v>580</v>
      </c>
      <c r="D22" s="59" t="s">
        <v>581</v>
      </c>
      <c r="E22" s="54"/>
      <c r="F22" s="209"/>
      <c r="G22" s="209"/>
      <c r="H22" s="209"/>
      <c r="I22" s="55"/>
    </row>
    <row r="23" spans="1:9" s="45" customFormat="1" ht="49.2">
      <c r="A23" s="58">
        <f t="shared" ca="1" si="0"/>
        <v>6</v>
      </c>
      <c r="B23" s="211" t="s">
        <v>523</v>
      </c>
      <c r="C23" s="209" t="s">
        <v>582</v>
      </c>
      <c r="D23" s="59" t="s">
        <v>583</v>
      </c>
      <c r="E23" s="54"/>
      <c r="F23" s="209"/>
      <c r="G23" s="209"/>
      <c r="H23" s="209"/>
      <c r="I23" s="55"/>
    </row>
    <row r="24" spans="1:9" s="44" customFormat="1" ht="15.75" customHeight="1">
      <c r="A24" s="77"/>
      <c r="B24" s="248" t="s">
        <v>518</v>
      </c>
      <c r="C24" s="249"/>
      <c r="D24" s="250"/>
      <c r="E24" s="67"/>
      <c r="F24" s="68"/>
      <c r="G24" s="68"/>
      <c r="H24" s="68"/>
      <c r="I24" s="67"/>
    </row>
    <row r="25" spans="1:9" s="45" customFormat="1" ht="24.6">
      <c r="A25" s="58">
        <f t="shared" ca="1" si="0"/>
        <v>7</v>
      </c>
      <c r="B25" s="209" t="s">
        <v>584</v>
      </c>
      <c r="C25" s="209" t="s">
        <v>574</v>
      </c>
      <c r="D25" s="53" t="s">
        <v>586</v>
      </c>
      <c r="E25" s="54"/>
      <c r="F25" s="52"/>
      <c r="G25" s="52"/>
      <c r="H25" s="52"/>
      <c r="I25" s="55"/>
    </row>
    <row r="26" spans="1:9" s="45" customFormat="1" ht="36.9">
      <c r="A26" s="58">
        <f t="shared" ca="1" si="0"/>
        <v>8</v>
      </c>
      <c r="B26" s="209" t="s">
        <v>524</v>
      </c>
      <c r="C26" s="209" t="s">
        <v>585</v>
      </c>
      <c r="D26" s="207" t="s">
        <v>587</v>
      </c>
      <c r="E26" s="54"/>
      <c r="F26" s="52"/>
      <c r="G26" s="52"/>
      <c r="H26" s="52"/>
      <c r="I26" s="55"/>
    </row>
    <row r="27" spans="1:9" s="45" customFormat="1" ht="36.9">
      <c r="A27" s="58">
        <f t="shared" ca="1" si="0"/>
        <v>9</v>
      </c>
      <c r="B27" s="209" t="s">
        <v>526</v>
      </c>
      <c r="C27" s="209" t="s">
        <v>588</v>
      </c>
      <c r="D27" s="207" t="s">
        <v>587</v>
      </c>
      <c r="E27" s="54"/>
      <c r="F27" s="52"/>
      <c r="G27" s="52"/>
      <c r="H27" s="52"/>
      <c r="I27" s="55"/>
    </row>
    <row r="28" spans="1:9" s="48" customFormat="1" ht="36.9">
      <c r="A28" s="58">
        <f t="shared" ca="1" si="0"/>
        <v>10</v>
      </c>
      <c r="B28" s="209" t="s">
        <v>525</v>
      </c>
      <c r="C28" s="209" t="s">
        <v>589</v>
      </c>
      <c r="D28" s="207" t="s">
        <v>587</v>
      </c>
      <c r="E28" s="54"/>
      <c r="F28" s="52"/>
      <c r="G28" s="52"/>
      <c r="H28" s="52"/>
      <c r="I28" s="61"/>
    </row>
    <row r="29" spans="1:9" s="48" customFormat="1" ht="36.9">
      <c r="A29" s="58">
        <f ca="1">IF(OFFSET(A29,-1,0) ="",OFFSET(A29,-2,0)+1,OFFSET(A29,-1,0)+1 )</f>
        <v>11</v>
      </c>
      <c r="B29" s="209" t="s">
        <v>612</v>
      </c>
      <c r="C29" s="209" t="s">
        <v>613</v>
      </c>
      <c r="D29" s="54" t="s">
        <v>611</v>
      </c>
      <c r="E29" s="54"/>
      <c r="F29" s="209"/>
      <c r="G29" s="209"/>
      <c r="H29" s="209"/>
      <c r="I29" s="61"/>
    </row>
    <row r="30" spans="1:9" s="48" customFormat="1" ht="13.8">
      <c r="A30" s="77"/>
      <c r="B30" s="248" t="s">
        <v>527</v>
      </c>
      <c r="C30" s="249"/>
      <c r="D30" s="250"/>
      <c r="E30" s="69"/>
      <c r="F30" s="66"/>
      <c r="G30" s="66"/>
      <c r="H30" s="66"/>
      <c r="I30" s="69"/>
    </row>
    <row r="31" spans="1:9" s="48" customFormat="1" ht="24.6">
      <c r="A31" s="58">
        <f t="shared" ca="1" si="0"/>
        <v>12</v>
      </c>
      <c r="B31" s="209" t="s">
        <v>528</v>
      </c>
      <c r="C31" s="209" t="s">
        <v>574</v>
      </c>
      <c r="D31" s="54" t="s">
        <v>609</v>
      </c>
      <c r="E31" s="54"/>
      <c r="F31" s="52"/>
      <c r="G31" s="52"/>
      <c r="H31" s="52"/>
      <c r="I31" s="61"/>
    </row>
    <row r="32" spans="1:9" s="48" customFormat="1" ht="36.9">
      <c r="A32" s="58">
        <f t="shared" ca="1" si="0"/>
        <v>13</v>
      </c>
      <c r="B32" s="209" t="s">
        <v>529</v>
      </c>
      <c r="C32" s="209" t="s">
        <v>634</v>
      </c>
      <c r="D32" s="54" t="s">
        <v>591</v>
      </c>
      <c r="E32" s="54"/>
      <c r="F32" s="209"/>
      <c r="G32" s="209"/>
      <c r="H32" s="209"/>
      <c r="I32" s="61"/>
    </row>
    <row r="33" spans="1:9" s="48" customFormat="1" ht="36.9">
      <c r="A33" s="58">
        <f t="shared" ca="1" si="0"/>
        <v>14</v>
      </c>
      <c r="B33" s="209" t="s">
        <v>530</v>
      </c>
      <c r="C33" s="209" t="s">
        <v>590</v>
      </c>
      <c r="D33" s="54" t="s">
        <v>609</v>
      </c>
      <c r="E33" s="54"/>
      <c r="F33" s="209"/>
      <c r="G33" s="209"/>
      <c r="H33" s="209"/>
      <c r="I33" s="61"/>
    </row>
    <row r="34" spans="1:9" s="48" customFormat="1" ht="36.9">
      <c r="A34" s="58">
        <f ca="1">IF(OFFSET(A34,-1,0) ="",OFFSET(A34,-2,0)+1,OFFSET(A34,-1,0)+1 )</f>
        <v>15</v>
      </c>
      <c r="B34" s="209" t="s">
        <v>607</v>
      </c>
      <c r="C34" s="209" t="s">
        <v>608</v>
      </c>
      <c r="D34" s="54" t="s">
        <v>610</v>
      </c>
      <c r="E34" s="54"/>
      <c r="F34" s="209"/>
      <c r="G34" s="209"/>
      <c r="H34" s="209"/>
      <c r="I34" s="61"/>
    </row>
    <row r="35" spans="1:9" s="48" customFormat="1" ht="13.8">
      <c r="A35" s="77"/>
      <c r="B35" s="248" t="s">
        <v>531</v>
      </c>
      <c r="C35" s="249"/>
      <c r="D35" s="250"/>
      <c r="E35" s="69"/>
      <c r="F35" s="66"/>
      <c r="G35" s="66"/>
      <c r="H35" s="66"/>
      <c r="I35" s="69"/>
    </row>
    <row r="36" spans="1:9" s="48" customFormat="1" ht="49.2">
      <c r="A36" s="58">
        <f ca="1">IF(OFFSET(A36,-1,0) ="",OFFSET(A36,-2,0)+1,OFFSET(A36,-1,0)+1 )</f>
        <v>16</v>
      </c>
      <c r="B36" s="52" t="s">
        <v>532</v>
      </c>
      <c r="C36" s="209" t="s">
        <v>627</v>
      </c>
      <c r="D36" s="59" t="s">
        <v>581</v>
      </c>
      <c r="E36" s="54"/>
      <c r="F36" s="52"/>
      <c r="G36" s="52"/>
      <c r="H36" s="52"/>
      <c r="I36" s="62"/>
    </row>
    <row r="37" spans="1:9" s="48" customFormat="1" ht="13.8">
      <c r="A37" s="77"/>
      <c r="B37" s="248" t="s">
        <v>533</v>
      </c>
      <c r="C37" s="249"/>
      <c r="D37" s="250"/>
      <c r="E37" s="69"/>
      <c r="F37" s="66"/>
      <c r="G37" s="66"/>
      <c r="H37" s="66"/>
      <c r="I37" s="69"/>
    </row>
    <row r="38" spans="1:9" s="48" customFormat="1" ht="36.9">
      <c r="A38" s="62">
        <f ca="1">IF(OFFSET(A38,-1,0) ="",OFFSET(A38,-2,0)+1,OFFSET(A38,-1,0)+1 )</f>
        <v>17</v>
      </c>
      <c r="B38" s="52" t="s">
        <v>534</v>
      </c>
      <c r="C38" s="209" t="s">
        <v>601</v>
      </c>
      <c r="D38" s="207" t="s">
        <v>597</v>
      </c>
      <c r="E38" s="54"/>
      <c r="F38" s="52"/>
      <c r="G38" s="52"/>
      <c r="H38" s="52"/>
      <c r="I38" s="62"/>
    </row>
    <row r="39" spans="1:9" s="48" customFormat="1" ht="36.9">
      <c r="A39" s="62">
        <f t="shared" ref="A39:A40" ca="1" si="1">IF(OFFSET(A39,-1,0) ="",OFFSET(A39,-2,0)+1,OFFSET(A39,-1,0)+1 )</f>
        <v>18</v>
      </c>
      <c r="B39" s="209" t="s">
        <v>535</v>
      </c>
      <c r="C39" s="209" t="s">
        <v>592</v>
      </c>
      <c r="D39" s="207" t="s">
        <v>598</v>
      </c>
      <c r="E39" s="54"/>
      <c r="F39" s="52"/>
      <c r="G39" s="52"/>
      <c r="H39" s="52"/>
      <c r="I39" s="62"/>
    </row>
    <row r="40" spans="1:9" s="48" customFormat="1" ht="36.9">
      <c r="A40" s="62">
        <f t="shared" ca="1" si="1"/>
        <v>19</v>
      </c>
      <c r="B40" s="209" t="s">
        <v>536</v>
      </c>
      <c r="C40" s="209" t="s">
        <v>593</v>
      </c>
      <c r="D40" s="207" t="s">
        <v>599</v>
      </c>
      <c r="E40" s="54"/>
      <c r="F40" s="209"/>
      <c r="G40" s="209"/>
      <c r="H40" s="209"/>
      <c r="I40" s="62"/>
    </row>
    <row r="41" spans="1:9" s="48" customFormat="1" ht="36.9">
      <c r="A41" s="62"/>
      <c r="B41" s="209" t="s">
        <v>537</v>
      </c>
      <c r="C41" s="209" t="s">
        <v>594</v>
      </c>
      <c r="D41" s="207" t="s">
        <v>600</v>
      </c>
      <c r="E41" s="54"/>
      <c r="F41" s="209"/>
      <c r="G41" s="209"/>
      <c r="H41" s="209"/>
      <c r="I41" s="62"/>
    </row>
    <row r="42" spans="1:9" s="48" customFormat="1" ht="49.2">
      <c r="A42" s="62">
        <f ca="1">IF(OFFSET(A42,-1,0) ="",OFFSET(A42,-2,0)+1,OFFSET(A42,-1,0)+1 )</f>
        <v>20</v>
      </c>
      <c r="B42" s="209" t="s">
        <v>569</v>
      </c>
      <c r="C42" s="209" t="s">
        <v>595</v>
      </c>
      <c r="D42" s="207" t="s">
        <v>597</v>
      </c>
      <c r="E42" s="54"/>
      <c r="F42" s="209"/>
      <c r="G42" s="209"/>
      <c r="H42" s="209"/>
      <c r="I42" s="62"/>
    </row>
    <row r="43" spans="1:9" s="48" customFormat="1" ht="49.2">
      <c r="A43" s="62">
        <f ca="1">IF(OFFSET(A43,-1,0) ="",OFFSET(A43,-2,0)+1,OFFSET(A43,-1,0)+1 )</f>
        <v>21</v>
      </c>
      <c r="B43" s="209" t="s">
        <v>596</v>
      </c>
      <c r="C43" s="209" t="s">
        <v>602</v>
      </c>
      <c r="D43" s="207" t="s">
        <v>597</v>
      </c>
      <c r="E43" s="54"/>
      <c r="F43" s="52"/>
      <c r="G43" s="52"/>
      <c r="H43" s="52"/>
      <c r="I43" s="62"/>
    </row>
    <row r="44" spans="1:9" s="48" customFormat="1" ht="13.8">
      <c r="A44" s="77"/>
      <c r="B44" s="248" t="s">
        <v>538</v>
      </c>
      <c r="C44" s="249"/>
      <c r="D44" s="250"/>
      <c r="E44" s="69"/>
      <c r="F44" s="66"/>
      <c r="G44" s="66"/>
      <c r="H44" s="66"/>
      <c r="I44" s="69"/>
    </row>
    <row r="45" spans="1:9" s="48" customFormat="1" ht="49.2">
      <c r="A45" s="62">
        <f t="shared" ref="A45:A59" ca="1" si="2">IF(OFFSET(A45,-1,0) ="",OFFSET(A45,-2,0)+1,OFFSET(A45,-1,0)+1 )</f>
        <v>22</v>
      </c>
      <c r="B45" s="209" t="s">
        <v>567</v>
      </c>
      <c r="C45" s="198" t="s">
        <v>624</v>
      </c>
      <c r="D45" s="212" t="s">
        <v>632</v>
      </c>
      <c r="E45" s="54"/>
      <c r="F45" s="209"/>
      <c r="G45" s="209"/>
      <c r="H45" s="209"/>
      <c r="I45" s="62"/>
    </row>
    <row r="46" spans="1:9" s="48" customFormat="1" ht="36.9">
      <c r="A46" s="62">
        <f t="shared" ca="1" si="2"/>
        <v>23</v>
      </c>
      <c r="B46" s="209" t="s">
        <v>539</v>
      </c>
      <c r="C46" s="198" t="s">
        <v>625</v>
      </c>
      <c r="D46" s="212" t="s">
        <v>632</v>
      </c>
      <c r="E46" s="54"/>
      <c r="F46" s="209"/>
      <c r="G46" s="209"/>
      <c r="H46" s="209"/>
      <c r="I46" s="62"/>
    </row>
    <row r="47" spans="1:9" s="48" customFormat="1" ht="49.2">
      <c r="A47" s="62">
        <f t="shared" ca="1" si="2"/>
        <v>24</v>
      </c>
      <c r="B47" s="209" t="s">
        <v>540</v>
      </c>
      <c r="C47" s="198" t="s">
        <v>626</v>
      </c>
      <c r="D47" s="212" t="s">
        <v>633</v>
      </c>
      <c r="E47" s="54"/>
      <c r="F47" s="209"/>
      <c r="G47" s="209"/>
      <c r="H47" s="209"/>
      <c r="I47" s="62"/>
    </row>
    <row r="48" spans="1:9" s="48" customFormat="1" ht="49.2">
      <c r="A48" s="62">
        <f t="shared" ca="1" si="2"/>
        <v>25</v>
      </c>
      <c r="B48" s="209" t="s">
        <v>570</v>
      </c>
      <c r="C48" s="198" t="s">
        <v>628</v>
      </c>
      <c r="D48" s="212" t="s">
        <v>614</v>
      </c>
      <c r="E48" s="54"/>
      <c r="F48" s="209"/>
      <c r="G48" s="209"/>
      <c r="H48" s="209"/>
      <c r="I48" s="62"/>
    </row>
    <row r="49" spans="1:9" s="48" customFormat="1" ht="49.2">
      <c r="A49" s="62">
        <f t="shared" ca="1" si="2"/>
        <v>26</v>
      </c>
      <c r="B49" s="209" t="s">
        <v>571</v>
      </c>
      <c r="C49" s="198" t="s">
        <v>629</v>
      </c>
      <c r="D49" s="212" t="s">
        <v>615</v>
      </c>
      <c r="E49" s="54"/>
      <c r="F49" s="209"/>
      <c r="G49" s="209"/>
      <c r="H49" s="209"/>
      <c r="I49" s="62"/>
    </row>
    <row r="50" spans="1:9" s="48" customFormat="1" ht="49.2">
      <c r="A50" s="62">
        <f t="shared" ca="1" si="2"/>
        <v>27</v>
      </c>
      <c r="B50" s="209" t="s">
        <v>543</v>
      </c>
      <c r="C50" s="198" t="s">
        <v>629</v>
      </c>
      <c r="D50" s="212" t="s">
        <v>616</v>
      </c>
      <c r="E50" s="54"/>
      <c r="F50" s="209"/>
      <c r="G50" s="209"/>
      <c r="H50" s="209"/>
      <c r="I50" s="62"/>
    </row>
    <row r="51" spans="1:9" s="48" customFormat="1" ht="49.2">
      <c r="A51" s="62">
        <f t="shared" ca="1" si="2"/>
        <v>28</v>
      </c>
      <c r="B51" s="209" t="s">
        <v>544</v>
      </c>
      <c r="C51" s="198" t="s">
        <v>628</v>
      </c>
      <c r="D51" s="212" t="s">
        <v>617</v>
      </c>
      <c r="E51" s="54"/>
      <c r="F51" s="209"/>
      <c r="G51" s="209"/>
      <c r="H51" s="209"/>
      <c r="I51" s="62"/>
    </row>
    <row r="52" spans="1:9" s="48" customFormat="1" ht="49.2">
      <c r="A52" s="62">
        <f t="shared" ca="1" si="2"/>
        <v>29</v>
      </c>
      <c r="B52" s="209" t="s">
        <v>572</v>
      </c>
      <c r="C52" s="198" t="s">
        <v>630</v>
      </c>
      <c r="D52" s="212" t="s">
        <v>618</v>
      </c>
      <c r="E52" s="54"/>
      <c r="F52" s="209"/>
      <c r="G52" s="209"/>
      <c r="H52" s="209"/>
      <c r="I52" s="62"/>
    </row>
    <row r="53" spans="1:9" s="48" customFormat="1" ht="49.2">
      <c r="A53" s="62">
        <f t="shared" ca="1" si="2"/>
        <v>30</v>
      </c>
      <c r="B53" s="209" t="s">
        <v>573</v>
      </c>
      <c r="C53" s="198" t="s">
        <v>630</v>
      </c>
      <c r="D53" s="212" t="s">
        <v>616</v>
      </c>
      <c r="E53" s="54"/>
      <c r="F53" s="209"/>
      <c r="G53" s="209"/>
      <c r="H53" s="209"/>
      <c r="I53" s="62"/>
    </row>
    <row r="54" spans="1:9" s="48" customFormat="1" ht="27" customHeight="1">
      <c r="A54" s="62">
        <f t="shared" ca="1" si="2"/>
        <v>31</v>
      </c>
      <c r="B54" s="209" t="s">
        <v>619</v>
      </c>
      <c r="C54" s="198" t="s">
        <v>629</v>
      </c>
      <c r="D54" s="212" t="s">
        <v>621</v>
      </c>
      <c r="E54" s="54"/>
      <c r="F54" s="209"/>
      <c r="G54" s="209"/>
      <c r="H54" s="209"/>
      <c r="I54" s="62"/>
    </row>
    <row r="55" spans="1:9" s="48" customFormat="1" ht="27.9" customHeight="1">
      <c r="A55" s="62">
        <f t="shared" ca="1" si="2"/>
        <v>32</v>
      </c>
      <c r="B55" s="209" t="s">
        <v>620</v>
      </c>
      <c r="C55" s="198" t="s">
        <v>629</v>
      </c>
      <c r="D55" s="212" t="s">
        <v>622</v>
      </c>
      <c r="E55" s="54"/>
      <c r="F55" s="209"/>
      <c r="G55" s="209"/>
      <c r="H55" s="209"/>
      <c r="I55" s="62"/>
    </row>
    <row r="56" spans="1:9" s="48" customFormat="1" ht="49.2">
      <c r="A56" s="62">
        <f t="shared" ca="1" si="2"/>
        <v>33</v>
      </c>
      <c r="B56" s="209" t="s">
        <v>545</v>
      </c>
      <c r="C56" s="198" t="s">
        <v>631</v>
      </c>
      <c r="D56" s="212" t="s">
        <v>623</v>
      </c>
      <c r="E56" s="54"/>
      <c r="F56" s="209"/>
      <c r="G56" s="209"/>
      <c r="H56" s="209"/>
      <c r="I56" s="62"/>
    </row>
    <row r="57" spans="1:9" s="48" customFormat="1" ht="13.8">
      <c r="A57" s="77"/>
      <c r="B57" s="248" t="s">
        <v>541</v>
      </c>
      <c r="C57" s="249"/>
      <c r="D57" s="250"/>
      <c r="E57" s="69"/>
      <c r="F57" s="66"/>
      <c r="G57" s="66"/>
      <c r="H57" s="66"/>
      <c r="I57" s="69"/>
    </row>
    <row r="58" spans="1:9" s="48" customFormat="1" ht="61.5">
      <c r="A58" s="62">
        <f t="shared" ca="1" si="2"/>
        <v>34</v>
      </c>
      <c r="B58" s="52" t="s">
        <v>546</v>
      </c>
      <c r="C58" s="209" t="s">
        <v>604</v>
      </c>
      <c r="D58" s="54" t="s">
        <v>605</v>
      </c>
      <c r="E58" s="54"/>
      <c r="F58" s="52"/>
      <c r="G58" s="52"/>
      <c r="H58" s="52"/>
      <c r="I58" s="62"/>
    </row>
    <row r="59" spans="1:9" s="48" customFormat="1" ht="61.5">
      <c r="A59" s="62">
        <f t="shared" ca="1" si="2"/>
        <v>35</v>
      </c>
      <c r="B59" s="52" t="s">
        <v>547</v>
      </c>
      <c r="C59" s="209" t="s">
        <v>603</v>
      </c>
      <c r="D59" s="54" t="s">
        <v>606</v>
      </c>
      <c r="E59" s="54"/>
      <c r="F59" s="52"/>
      <c r="G59" s="52"/>
      <c r="H59" s="52"/>
      <c r="I59" s="62"/>
    </row>
    <row r="60" spans="1:9" s="48" customFormat="1" ht="13.8">
      <c r="A60" s="62"/>
      <c r="B60" s="52"/>
      <c r="C60" s="52"/>
      <c r="D60" s="54"/>
      <c r="E60" s="60"/>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54"/>
      <c r="E63" s="54"/>
      <c r="F63" s="52"/>
      <c r="G63" s="52"/>
      <c r="H63" s="52"/>
      <c r="I63" s="62"/>
    </row>
    <row r="64" spans="1:9" s="48" customFormat="1" ht="13.8">
      <c r="A64" s="62"/>
      <c r="B64" s="52"/>
      <c r="C64" s="52"/>
      <c r="D64" s="54"/>
      <c r="E64" s="54"/>
      <c r="F64" s="52"/>
      <c r="G64" s="52"/>
      <c r="H64" s="52"/>
      <c r="I64" s="62"/>
    </row>
    <row r="65" spans="1:9" s="48" customFormat="1" ht="13.8">
      <c r="A65" s="62"/>
      <c r="B65" s="52"/>
      <c r="C65" s="52"/>
      <c r="D65" s="60"/>
      <c r="E65" s="54"/>
      <c r="F65" s="52"/>
      <c r="G65" s="52"/>
      <c r="H65" s="52"/>
      <c r="I65" s="62"/>
    </row>
    <row r="66" spans="1:9" s="48" customFormat="1" ht="13.8">
      <c r="A66" s="77"/>
      <c r="B66" s="248"/>
      <c r="C66" s="249"/>
      <c r="D66" s="250"/>
      <c r="E66" s="69"/>
      <c r="F66" s="66"/>
      <c r="G66" s="66"/>
      <c r="H66" s="66"/>
      <c r="I66" s="69"/>
    </row>
    <row r="67" spans="1:9" s="48" customFormat="1" ht="13.8">
      <c r="A67" s="62"/>
      <c r="B67" s="52"/>
      <c r="C67" s="52"/>
      <c r="D67" s="53"/>
      <c r="E67" s="54"/>
      <c r="F67" s="52"/>
      <c r="G67" s="52"/>
      <c r="H67" s="52"/>
      <c r="I67" s="62"/>
    </row>
    <row r="68" spans="1:9" s="48" customFormat="1" ht="13.8">
      <c r="A68" s="62"/>
      <c r="B68" s="52"/>
      <c r="C68" s="52"/>
      <c r="D68" s="54"/>
      <c r="E68" s="54"/>
      <c r="F68" s="52"/>
      <c r="G68" s="52"/>
      <c r="H68" s="52"/>
      <c r="I68" s="62"/>
    </row>
    <row r="69" spans="1:9" s="48" customFormat="1" ht="13.8">
      <c r="A69" s="62"/>
      <c r="B69" s="52"/>
      <c r="C69" s="52"/>
      <c r="D69" s="54"/>
      <c r="E69" s="54"/>
      <c r="F69" s="52"/>
      <c r="G69" s="52"/>
      <c r="H69" s="52"/>
      <c r="I69" s="62"/>
    </row>
    <row r="70" spans="1:9" s="48" customFormat="1" ht="13.8">
      <c r="A70" s="62"/>
      <c r="B70" s="52"/>
      <c r="C70" s="52"/>
      <c r="D70" s="54"/>
      <c r="E70" s="54"/>
      <c r="F70" s="52"/>
      <c r="G70" s="52"/>
      <c r="H70" s="52"/>
      <c r="I70" s="62"/>
    </row>
    <row r="71" spans="1:9" s="48" customFormat="1" ht="13.8">
      <c r="A71" s="77"/>
      <c r="B71" s="248"/>
      <c r="C71" s="249"/>
      <c r="D71" s="250"/>
      <c r="E71" s="69"/>
      <c r="F71" s="66"/>
      <c r="G71" s="66"/>
      <c r="H71" s="66"/>
      <c r="I71" s="69"/>
    </row>
    <row r="72" spans="1:9" s="48" customFormat="1" ht="13.8">
      <c r="A72" s="62"/>
      <c r="B72" s="52"/>
      <c r="C72" s="52"/>
      <c r="D72" s="53"/>
      <c r="E72" s="54"/>
      <c r="F72" s="52"/>
      <c r="G72" s="52"/>
      <c r="H72" s="52"/>
      <c r="I72" s="62"/>
    </row>
    <row r="73" spans="1:9" s="48" customFormat="1" ht="13.8">
      <c r="A73" s="62"/>
      <c r="B73" s="52"/>
      <c r="C73" s="52"/>
      <c r="D73" s="54"/>
      <c r="E73" s="60"/>
      <c r="F73" s="52"/>
      <c r="G73" s="52"/>
      <c r="H73" s="52"/>
      <c r="I73" s="62"/>
    </row>
    <row r="74" spans="1:9" s="48" customFormat="1" ht="13.8">
      <c r="A74" s="62"/>
      <c r="B74" s="52"/>
      <c r="C74" s="52"/>
      <c r="D74" s="60"/>
      <c r="E74" s="54"/>
      <c r="F74" s="52"/>
      <c r="G74" s="52"/>
      <c r="H74" s="52"/>
      <c r="I74" s="62"/>
    </row>
    <row r="75" spans="1:9" s="48" customFormat="1" ht="13.8">
      <c r="A75" s="77"/>
      <c r="B75" s="248"/>
      <c r="C75" s="249"/>
      <c r="D75" s="250"/>
      <c r="E75" s="69"/>
      <c r="F75" s="66"/>
      <c r="G75" s="66"/>
      <c r="H75" s="66"/>
      <c r="I75" s="69"/>
    </row>
    <row r="76" spans="1:9" s="48" customFormat="1" ht="13.8">
      <c r="A76" s="62"/>
      <c r="B76" s="52"/>
      <c r="C76" s="52"/>
      <c r="D76" s="53"/>
      <c r="E76" s="54"/>
      <c r="F76" s="52"/>
      <c r="G76" s="52"/>
      <c r="H76" s="52"/>
      <c r="I76" s="62"/>
    </row>
    <row r="77" spans="1:9" s="48" customFormat="1" ht="13.8">
      <c r="A77" s="62"/>
      <c r="B77" s="52"/>
      <c r="C77" s="52"/>
      <c r="D77" s="54"/>
      <c r="E77" s="60"/>
      <c r="F77" s="52"/>
      <c r="G77" s="52"/>
      <c r="H77" s="52"/>
      <c r="I77" s="62"/>
    </row>
    <row r="78" spans="1:9" s="48" customFormat="1" ht="13.8">
      <c r="A78" s="62"/>
      <c r="B78" s="52"/>
      <c r="C78" s="52"/>
      <c r="D78" s="54"/>
      <c r="E78" s="60"/>
      <c r="F78" s="52"/>
      <c r="G78" s="52"/>
      <c r="H78" s="52"/>
      <c r="I78" s="62"/>
    </row>
    <row r="79" spans="1:9" s="48" customFormat="1" ht="13.8">
      <c r="A79" s="62"/>
      <c r="B79" s="52"/>
      <c r="C79" s="52"/>
      <c r="D79" s="54"/>
      <c r="E79" s="60"/>
      <c r="F79" s="52"/>
      <c r="G79" s="52"/>
      <c r="H79" s="52"/>
      <c r="I79" s="62"/>
    </row>
    <row r="80" spans="1:9" s="48" customFormat="1" ht="13.8">
      <c r="A80" s="62"/>
      <c r="B80" s="52"/>
      <c r="C80" s="52"/>
      <c r="D80" s="54"/>
      <c r="E80" s="54"/>
      <c r="F80" s="52"/>
      <c r="G80" s="52"/>
      <c r="H80" s="52"/>
      <c r="I80" s="62"/>
    </row>
    <row r="81" spans="1:9" s="48" customFormat="1" ht="13.8">
      <c r="A81" s="62"/>
      <c r="B81" s="52"/>
      <c r="C81" s="52"/>
      <c r="D81" s="54"/>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60"/>
      <c r="E83" s="54"/>
      <c r="F83" s="52"/>
      <c r="G83" s="52"/>
      <c r="H83" s="52"/>
      <c r="I83" s="62"/>
    </row>
    <row r="84" spans="1:9" s="48" customFormat="1" ht="13.8">
      <c r="A84" s="62"/>
      <c r="B84" s="52"/>
      <c r="C84" s="52"/>
      <c r="D84" s="60"/>
      <c r="E84" s="54"/>
      <c r="F84" s="52"/>
      <c r="G84" s="52"/>
      <c r="H84" s="52"/>
      <c r="I84" s="62"/>
    </row>
    <row r="85" spans="1:9" s="48" customFormat="1" ht="13.8">
      <c r="A85" s="62"/>
      <c r="B85" s="52"/>
      <c r="C85" s="52"/>
      <c r="D85" s="54"/>
      <c r="E85" s="60"/>
      <c r="F85" s="52"/>
      <c r="G85" s="52"/>
      <c r="H85" s="52"/>
      <c r="I85" s="62"/>
    </row>
    <row r="86" spans="1:9" s="48" customFormat="1" ht="13.8">
      <c r="A86" s="62"/>
      <c r="B86" s="52"/>
      <c r="C86" s="52"/>
      <c r="D86" s="54"/>
      <c r="E86" s="60"/>
      <c r="F86" s="52"/>
      <c r="G86" s="52"/>
      <c r="H86" s="52"/>
      <c r="I86" s="62"/>
    </row>
    <row r="87" spans="1:9" s="48" customFormat="1" ht="13.8">
      <c r="A87" s="77"/>
      <c r="B87" s="248"/>
      <c r="C87" s="249"/>
      <c r="D87" s="250"/>
      <c r="E87" s="69"/>
      <c r="F87" s="66"/>
      <c r="G87" s="66"/>
      <c r="H87" s="66"/>
      <c r="I87" s="69"/>
    </row>
    <row r="88" spans="1:9" s="48" customFormat="1" ht="13.8">
      <c r="A88" s="62"/>
      <c r="B88" s="52"/>
      <c r="C88" s="52"/>
      <c r="D88" s="53"/>
      <c r="E88" s="54"/>
      <c r="F88" s="52"/>
      <c r="G88" s="52"/>
      <c r="H88" s="52"/>
      <c r="I88" s="62"/>
    </row>
    <row r="89" spans="1:9" s="48" customFormat="1" ht="13.8">
      <c r="A89" s="62"/>
      <c r="B89" s="52"/>
      <c r="C89" s="52"/>
      <c r="D89" s="60"/>
      <c r="E89" s="60"/>
      <c r="F89" s="52"/>
      <c r="G89" s="52"/>
      <c r="H89" s="52"/>
      <c r="I89" s="62"/>
    </row>
    <row r="90" spans="1:9" s="48" customFormat="1" ht="13.8">
      <c r="A90" s="62"/>
      <c r="B90" s="52"/>
      <c r="C90" s="52"/>
      <c r="D90" s="60"/>
      <c r="E90" s="60"/>
      <c r="F90" s="52"/>
      <c r="G90" s="52"/>
      <c r="H90" s="52"/>
      <c r="I90" s="62"/>
    </row>
    <row r="91" spans="1:9" s="48" customFormat="1" ht="13.8">
      <c r="A91" s="77"/>
      <c r="B91" s="248"/>
      <c r="C91" s="249"/>
      <c r="D91" s="250"/>
      <c r="E91" s="69"/>
      <c r="F91" s="66"/>
      <c r="G91" s="66"/>
      <c r="H91" s="66"/>
      <c r="I91" s="69"/>
    </row>
    <row r="92" spans="1:9" s="48" customFormat="1" ht="13.8">
      <c r="A92" s="62"/>
      <c r="B92" s="52"/>
      <c r="C92" s="52"/>
      <c r="D92" s="54"/>
      <c r="E92" s="54"/>
      <c r="F92" s="52"/>
      <c r="G92" s="52"/>
      <c r="H92" s="52"/>
      <c r="I92" s="62"/>
    </row>
    <row r="93" spans="1:9" s="48" customFormat="1" ht="13.8">
      <c r="A93" s="62"/>
      <c r="B93" s="52"/>
      <c r="C93" s="52"/>
      <c r="D93" s="54"/>
      <c r="E93" s="54"/>
      <c r="F93" s="52"/>
      <c r="G93" s="52"/>
      <c r="H93" s="52"/>
      <c r="I93" s="62"/>
    </row>
    <row r="94" spans="1:9" s="48" customFormat="1" ht="13.8">
      <c r="A94" s="62"/>
      <c r="B94" s="52"/>
      <c r="C94" s="52"/>
      <c r="D94" s="54"/>
      <c r="E94" s="54"/>
      <c r="F94" s="52"/>
      <c r="G94" s="52"/>
      <c r="H94" s="52"/>
      <c r="I94" s="62"/>
    </row>
    <row r="95" spans="1:9" s="48" customFormat="1" ht="14.25" customHeight="1">
      <c r="A95" s="77"/>
      <c r="B95" s="248"/>
      <c r="C95" s="249"/>
      <c r="D95" s="250"/>
      <c r="E95" s="69"/>
      <c r="F95" s="66"/>
      <c r="G95" s="66"/>
      <c r="H95" s="66"/>
      <c r="I95" s="69"/>
    </row>
    <row r="96" spans="1:9" s="48" customFormat="1" ht="13.8">
      <c r="A96" s="62"/>
      <c r="B96" s="52"/>
      <c r="C96" s="52"/>
      <c r="D96" s="54"/>
      <c r="E96" s="60"/>
      <c r="F96" s="52"/>
      <c r="G96" s="52"/>
      <c r="H96" s="52"/>
      <c r="I96" s="62"/>
    </row>
    <row r="97" spans="1:9" s="48" customFormat="1" ht="13.8">
      <c r="A97" s="62"/>
      <c r="B97" s="52"/>
      <c r="C97" s="52"/>
      <c r="D97" s="60"/>
      <c r="E97" s="60"/>
      <c r="F97" s="52"/>
      <c r="G97" s="52"/>
      <c r="H97" s="52"/>
      <c r="I97" s="62"/>
    </row>
    <row r="98" spans="1:9" s="48" customFormat="1" ht="14.25" customHeight="1">
      <c r="A98" s="77"/>
      <c r="B98" s="248"/>
      <c r="C98" s="249"/>
      <c r="D98" s="250"/>
      <c r="E98" s="69"/>
      <c r="F98" s="66"/>
      <c r="G98" s="66"/>
      <c r="H98" s="66"/>
      <c r="I98" s="69"/>
    </row>
    <row r="99" spans="1:9" s="48" customFormat="1" ht="13.8">
      <c r="A99" s="62"/>
      <c r="B99" s="52"/>
      <c r="C99" s="52"/>
      <c r="D99" s="53"/>
      <c r="E99" s="54"/>
      <c r="F99" s="52"/>
      <c r="G99" s="52"/>
      <c r="H99" s="52"/>
      <c r="I99" s="62"/>
    </row>
    <row r="100" spans="1:9" s="48" customFormat="1" ht="13.8">
      <c r="A100" s="62"/>
      <c r="B100" s="52"/>
      <c r="C100" s="52"/>
      <c r="D100" s="60"/>
      <c r="E100" s="54"/>
      <c r="F100" s="52"/>
      <c r="G100" s="52"/>
      <c r="H100" s="52"/>
      <c r="I100" s="62"/>
    </row>
    <row r="101" spans="1:9" s="48" customFormat="1" ht="13.8">
      <c r="A101" s="62"/>
      <c r="B101" s="52"/>
      <c r="C101" s="52"/>
      <c r="D101" s="60"/>
      <c r="E101" s="54"/>
      <c r="F101" s="52"/>
      <c r="G101" s="52"/>
      <c r="H101" s="52"/>
      <c r="I101" s="62"/>
    </row>
    <row r="102" spans="1:9" s="48" customFormat="1" ht="13.8">
      <c r="A102" s="62"/>
      <c r="B102" s="52"/>
      <c r="C102" s="52"/>
      <c r="D102" s="60"/>
      <c r="E102" s="54"/>
      <c r="F102" s="52"/>
      <c r="G102" s="52"/>
      <c r="H102" s="52"/>
      <c r="I102" s="62"/>
    </row>
    <row r="103" spans="1:9" s="48" customFormat="1" ht="13.8">
      <c r="A103" s="62"/>
      <c r="B103" s="52"/>
      <c r="C103" s="52"/>
      <c r="D103" s="60"/>
      <c r="E103" s="54"/>
      <c r="F103" s="52"/>
      <c r="G103" s="52"/>
      <c r="H103" s="52"/>
      <c r="I103" s="62"/>
    </row>
  </sheetData>
  <mergeCells count="23">
    <mergeCell ref="B30:D30"/>
    <mergeCell ref="B37:D37"/>
    <mergeCell ref="B35:D35"/>
    <mergeCell ref="B91:D91"/>
    <mergeCell ref="B95:D95"/>
    <mergeCell ref="B98:D98"/>
    <mergeCell ref="B44:D44"/>
    <mergeCell ref="B57:D57"/>
    <mergeCell ref="B66:D66"/>
    <mergeCell ref="B71:D71"/>
    <mergeCell ref="B75:D75"/>
    <mergeCell ref="B87:D87"/>
    <mergeCell ref="F16:H16"/>
    <mergeCell ref="B24:D24"/>
    <mergeCell ref="B5:D5"/>
    <mergeCell ref="B6:D6"/>
    <mergeCell ref="B7:D7"/>
    <mergeCell ref="B8:D8"/>
    <mergeCell ref="A1:D1"/>
    <mergeCell ref="A2:D2"/>
    <mergeCell ref="E2:E3"/>
    <mergeCell ref="C3:D3"/>
    <mergeCell ref="B4:D4"/>
  </mergeCells>
  <dataValidations count="4">
    <dataValidation type="list" allowBlank="1" sqref="F18:H23 F25:H103">
      <formula1>$A$11:$A$15</formula1>
    </dataValidation>
    <dataValidation showDropDown="1" showErrorMessage="1" sqref="F16:H17"/>
    <dataValidation allowBlank="1" showInputMessage="1" showErrorMessage="1" sqref="F24:H24"/>
    <dataValidation type="list" allowBlank="1" showErrorMessage="1" sqref="F104:H161">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4"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118</v>
      </c>
    </row>
    <row r="2" spans="1:12" s="84" customFormat="1" ht="25.2">
      <c r="A2" s="83"/>
      <c r="C2" s="295" t="s">
        <v>119</v>
      </c>
      <c r="D2" s="295"/>
      <c r="E2" s="295"/>
      <c r="F2" s="295"/>
      <c r="G2" s="295"/>
      <c r="H2" s="85" t="s">
        <v>120</v>
      </c>
      <c r="I2" s="86"/>
      <c r="J2" s="86"/>
      <c r="K2" s="86"/>
      <c r="L2" s="86"/>
    </row>
    <row r="3" spans="1:12" s="84" customFormat="1" ht="22.5">
      <c r="A3" s="83"/>
      <c r="C3" s="296" t="s">
        <v>121</v>
      </c>
      <c r="D3" s="296"/>
      <c r="E3" s="157"/>
      <c r="F3" s="297" t="s">
        <v>122</v>
      </c>
      <c r="G3" s="297"/>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98" t="s">
        <v>123</v>
      </c>
      <c r="C6" s="298"/>
      <c r="D6" s="94"/>
      <c r="E6" s="94"/>
      <c r="F6" s="94"/>
      <c r="G6" s="95"/>
      <c r="H6" s="95"/>
    </row>
    <row r="7" spans="1:12">
      <c r="B7" s="96" t="s">
        <v>124</v>
      </c>
      <c r="C7" s="97"/>
      <c r="D7" s="97"/>
      <c r="E7" s="97"/>
      <c r="F7" s="97"/>
      <c r="G7" s="98"/>
    </row>
    <row r="8" spans="1:12">
      <c r="A8" s="99" t="s">
        <v>58</v>
      </c>
      <c r="B8" s="160" t="s">
        <v>125</v>
      </c>
      <c r="C8" s="160" t="s">
        <v>126</v>
      </c>
      <c r="D8" s="160" t="s">
        <v>127</v>
      </c>
      <c r="E8" s="160" t="s">
        <v>128</v>
      </c>
      <c r="F8" s="160" t="s">
        <v>129</v>
      </c>
      <c r="G8" s="160" t="s">
        <v>130</v>
      </c>
      <c r="H8" s="160" t="s">
        <v>131</v>
      </c>
      <c r="I8" s="159" t="s">
        <v>132</v>
      </c>
      <c r="L8" s="80"/>
    </row>
    <row r="9" spans="1:12" s="125" customFormat="1" ht="14.1">
      <c r="A9" s="121"/>
      <c r="B9" s="122" t="s">
        <v>133</v>
      </c>
      <c r="C9" s="122" t="s">
        <v>134</v>
      </c>
      <c r="D9" s="122" t="s">
        <v>135</v>
      </c>
      <c r="E9" s="122" t="s">
        <v>136</v>
      </c>
      <c r="F9" s="122" t="s">
        <v>137</v>
      </c>
      <c r="G9" s="122" t="s">
        <v>138</v>
      </c>
      <c r="H9" s="122" t="s">
        <v>139</v>
      </c>
      <c r="I9" s="123"/>
      <c r="J9" s="124"/>
      <c r="K9" s="124"/>
    </row>
    <row r="10" spans="1:12">
      <c r="A10" s="100">
        <v>1</v>
      </c>
      <c r="B10" s="101" t="s">
        <v>66</v>
      </c>
      <c r="C10" s="101" t="s">
        <v>140</v>
      </c>
      <c r="D10" s="101" t="s">
        <v>141</v>
      </c>
      <c r="E10" s="101" t="s">
        <v>142</v>
      </c>
      <c r="F10" s="101" t="s">
        <v>143</v>
      </c>
      <c r="G10" s="101" t="s">
        <v>144</v>
      </c>
      <c r="H10" s="101" t="s">
        <v>144</v>
      </c>
      <c r="I10" s="102"/>
      <c r="L10" s="80"/>
    </row>
    <row r="11" spans="1:12" ht="20.25" customHeight="1">
      <c r="A11" s="100">
        <v>2</v>
      </c>
      <c r="B11" s="101" t="s">
        <v>67</v>
      </c>
      <c r="C11" s="101" t="s">
        <v>145</v>
      </c>
      <c r="D11" s="101" t="s">
        <v>146</v>
      </c>
      <c r="E11" s="101" t="s">
        <v>147</v>
      </c>
      <c r="F11" s="101" t="s">
        <v>143</v>
      </c>
      <c r="G11" s="101" t="s">
        <v>144</v>
      </c>
      <c r="H11" s="101" t="s">
        <v>148</v>
      </c>
      <c r="I11" s="102" t="s">
        <v>149</v>
      </c>
      <c r="L11" s="80"/>
    </row>
    <row r="12" spans="1:12" ht="20.25" customHeight="1">
      <c r="A12" s="100">
        <v>3</v>
      </c>
      <c r="B12" s="101" t="s">
        <v>150</v>
      </c>
      <c r="C12" s="101" t="s">
        <v>151</v>
      </c>
      <c r="D12" s="101" t="s">
        <v>146</v>
      </c>
      <c r="E12" s="101" t="s">
        <v>142</v>
      </c>
      <c r="F12" s="101" t="s">
        <v>152</v>
      </c>
      <c r="G12" s="101" t="s">
        <v>144</v>
      </c>
      <c r="H12" s="101" t="s">
        <v>144</v>
      </c>
      <c r="I12" s="102"/>
      <c r="L12" s="80"/>
    </row>
    <row r="13" spans="1:12" ht="15" customHeight="1">
      <c r="B13" s="103"/>
      <c r="C13" s="97"/>
      <c r="D13" s="97"/>
      <c r="E13" s="97"/>
      <c r="F13" s="97"/>
      <c r="G13" s="98"/>
    </row>
    <row r="14" spans="1:12" ht="21.75" customHeight="1">
      <c r="B14" s="298" t="s">
        <v>153</v>
      </c>
      <c r="C14" s="298"/>
      <c r="D14" s="298"/>
      <c r="E14" s="94"/>
      <c r="F14" s="94"/>
      <c r="G14" s="95"/>
      <c r="H14" s="95"/>
    </row>
    <row r="15" spans="1:12">
      <c r="B15" s="96" t="s">
        <v>154</v>
      </c>
      <c r="C15" s="97"/>
      <c r="D15" s="97"/>
      <c r="E15" s="97"/>
      <c r="F15" s="97"/>
      <c r="G15" s="98"/>
    </row>
    <row r="16" spans="1:12" ht="31.5" customHeight="1">
      <c r="A16" s="99" t="s">
        <v>58</v>
      </c>
      <c r="B16" s="160" t="s">
        <v>155</v>
      </c>
      <c r="C16" s="160" t="s">
        <v>41</v>
      </c>
      <c r="D16" s="160" t="s">
        <v>43</v>
      </c>
      <c r="E16" s="160" t="s">
        <v>148</v>
      </c>
      <c r="F16" s="160" t="s">
        <v>45</v>
      </c>
      <c r="G16" s="160" t="s">
        <v>156</v>
      </c>
      <c r="L16" s="80"/>
    </row>
    <row r="17" spans="1:12" s="125" customFormat="1" ht="37.799999999999997">
      <c r="A17" s="121"/>
      <c r="B17" s="122" t="s">
        <v>133</v>
      </c>
      <c r="C17" s="126" t="s">
        <v>157</v>
      </c>
      <c r="D17" s="126" t="s">
        <v>158</v>
      </c>
      <c r="E17" s="126" t="s">
        <v>159</v>
      </c>
      <c r="F17" s="126" t="s">
        <v>160</v>
      </c>
      <c r="G17" s="126" t="s">
        <v>161</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150</v>
      </c>
      <c r="C19" s="104">
        <f>'Assignment 3 '!D11</f>
        <v>0</v>
      </c>
      <c r="D19" s="104">
        <f>'Assignment 3 '!D12</f>
        <v>0</v>
      </c>
      <c r="E19" s="104">
        <f>'Assignment 3 '!D14</f>
        <v>0</v>
      </c>
      <c r="F19" s="104">
        <f>'Assignment 3 '!D13</f>
        <v>0</v>
      </c>
      <c r="G19" s="104">
        <f>'Assignment 3 '!D15</f>
        <v>0</v>
      </c>
      <c r="L19" s="80"/>
    </row>
    <row r="20" spans="1:12" ht="20.25" customHeight="1">
      <c r="A20" s="100">
        <v>3</v>
      </c>
      <c r="B20" s="101" t="s">
        <v>103</v>
      </c>
      <c r="C20" s="104">
        <f>SUM(C18:C19)</f>
        <v>0</v>
      </c>
      <c r="D20" s="104">
        <f>SUM(D18:D19)</f>
        <v>0</v>
      </c>
      <c r="E20" s="104">
        <f>SUM(E18:E19)</f>
        <v>0</v>
      </c>
      <c r="F20" s="104">
        <f>SUM(F18:F19)</f>
        <v>0</v>
      </c>
      <c r="G20" s="104">
        <f>SUM(G18:G19)</f>
        <v>0</v>
      </c>
      <c r="L20" s="80"/>
    </row>
    <row r="21" spans="1:12" ht="20.25" customHeight="1">
      <c r="A21" s="106"/>
      <c r="B21" s="107"/>
      <c r="C21" s="120" t="s">
        <v>162</v>
      </c>
      <c r="D21" s="119" t="e">
        <f>SUM(C20,D20,G20)/SUM(C20:G20)</f>
        <v>#DIV/0!</v>
      </c>
      <c r="E21" s="108"/>
      <c r="F21" s="108"/>
      <c r="G21" s="108"/>
      <c r="L21" s="80"/>
    </row>
    <row r="22" spans="1:12">
      <c r="B22" s="103"/>
      <c r="C22" s="97"/>
      <c r="D22" s="97"/>
      <c r="E22" s="97"/>
      <c r="F22" s="97"/>
      <c r="G22" s="98"/>
    </row>
    <row r="23" spans="1:12" ht="21.75" customHeight="1">
      <c r="B23" s="298" t="s">
        <v>163</v>
      </c>
      <c r="C23" s="298"/>
      <c r="D23" s="298"/>
      <c r="E23" s="94"/>
      <c r="F23" s="94"/>
      <c r="G23" s="95"/>
      <c r="H23" s="95"/>
    </row>
    <row r="24" spans="1:12" ht="21.75" customHeight="1">
      <c r="B24" s="96" t="s">
        <v>164</v>
      </c>
      <c r="C24" s="158"/>
      <c r="D24" s="158"/>
      <c r="E24" s="94"/>
      <c r="F24" s="94"/>
      <c r="G24" s="95"/>
      <c r="H24" s="95"/>
    </row>
    <row r="25" spans="1:12" ht="14.4">
      <c r="B25" s="105" t="s">
        <v>165</v>
      </c>
      <c r="C25" s="97"/>
      <c r="D25" s="97"/>
      <c r="E25" s="97"/>
      <c r="F25" s="97"/>
      <c r="G25" s="98"/>
    </row>
    <row r="26" spans="1:12" ht="18.75" customHeight="1">
      <c r="A26" s="99" t="s">
        <v>58</v>
      </c>
      <c r="B26" s="160" t="s">
        <v>166</v>
      </c>
      <c r="C26" s="160" t="s">
        <v>167</v>
      </c>
      <c r="D26" s="160" t="s">
        <v>168</v>
      </c>
      <c r="E26" s="160" t="s">
        <v>169</v>
      </c>
      <c r="F26" s="160" t="s">
        <v>170</v>
      </c>
      <c r="G26" s="299" t="s">
        <v>114</v>
      </c>
      <c r="H26" s="300"/>
    </row>
    <row r="27" spans="1:12">
      <c r="A27" s="100">
        <v>1</v>
      </c>
      <c r="B27" s="101" t="s">
        <v>171</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93"/>
      <c r="H27" s="294"/>
    </row>
    <row r="28" spans="1:12" ht="20.25" customHeight="1">
      <c r="A28" s="100">
        <v>2</v>
      </c>
      <c r="B28" s="101" t="s">
        <v>172</v>
      </c>
      <c r="C28" s="104" t="e">
        <f>COUNTIFS(#REF!, "*Major*",#REF!,"*Open*")</f>
        <v>#REF!</v>
      </c>
      <c r="D28" s="104" t="e">
        <f>COUNTIFS(#REF!, "*Major*",#REF!,"*Resolved*")</f>
        <v>#REF!</v>
      </c>
      <c r="E28" s="104" t="e">
        <f>COUNTIFS(#REF!, "*Major*",#REF!,"*Reopened*")</f>
        <v>#REF!</v>
      </c>
      <c r="F28" s="104" t="e">
        <f>COUNTIFS(#REF!, "*Major*",#REF!,"*Closed*") + COUNTIFS(#REF!, "*Major*",#REF!,"*Ready for client test*")</f>
        <v>#REF!</v>
      </c>
      <c r="G28" s="293"/>
      <c r="H28" s="294"/>
    </row>
    <row r="29" spans="1:12" ht="20.25" customHeight="1">
      <c r="A29" s="100">
        <v>3</v>
      </c>
      <c r="B29" s="101" t="s">
        <v>173</v>
      </c>
      <c r="C29" s="104" t="e">
        <f>COUNTIFS(#REF!, "*Normal*",#REF!,"*Open*")</f>
        <v>#REF!</v>
      </c>
      <c r="D29" s="104" t="e">
        <f>COUNTIFS(#REF!, "*Normal*",#REF!,"*Resolved*")</f>
        <v>#REF!</v>
      </c>
      <c r="E29" s="104" t="e">
        <f>COUNTIFS(#REF!, "*Normal*",#REF!,"*Reopened*")</f>
        <v>#REF!</v>
      </c>
      <c r="F29" s="104" t="e">
        <f>COUNTIFS(#REF!, "*Normal*",#REF!,"*Closed*") + COUNTIFS(#REF!, "*Normal*",#REF!,"*Ready for client test*")</f>
        <v>#REF!</v>
      </c>
      <c r="G29" s="293"/>
      <c r="H29" s="294"/>
    </row>
    <row r="30" spans="1:12" ht="20.25" customHeight="1">
      <c r="A30" s="100">
        <v>4</v>
      </c>
      <c r="B30" s="101" t="s">
        <v>174</v>
      </c>
      <c r="C30" s="104" t="e">
        <f>COUNTIFS(#REF!, "*Minor*",#REF!,"*Open*")</f>
        <v>#REF!</v>
      </c>
      <c r="D30" s="104" t="e">
        <f>COUNTIFS(#REF!, "*Minor*",#REF!,"*Resolved*")</f>
        <v>#REF!</v>
      </c>
      <c r="E30" s="104" t="e">
        <f>COUNTIFS(#REF!, "*Minor*",#REF!,"*Reopened*")</f>
        <v>#REF!</v>
      </c>
      <c r="F30" s="104" t="e">
        <f>COUNTIFS(#REF!, "*Minor*",#REF!,"*Closed*") + COUNTIFS(#REF!, "*Minor*",#REF!,"*Ready for client test*")</f>
        <v>#REF!</v>
      </c>
      <c r="G30" s="293"/>
      <c r="H30" s="294"/>
    </row>
    <row r="31" spans="1:12" ht="20.25" customHeight="1">
      <c r="A31" s="100"/>
      <c r="B31" s="99" t="s">
        <v>103</v>
      </c>
      <c r="C31" s="99" t="e">
        <f>SUM(C27:C30)</f>
        <v>#REF!</v>
      </c>
      <c r="D31" s="99">
        <v>0</v>
      </c>
      <c r="E31" s="99">
        <v>0</v>
      </c>
      <c r="F31" s="99" t="e">
        <f>SUM(F27:F30)</f>
        <v>#REF!</v>
      </c>
      <c r="G31" s="293"/>
      <c r="H31" s="294"/>
    </row>
    <row r="32" spans="1:12" ht="20.25" customHeight="1">
      <c r="A32" s="106"/>
      <c r="B32" s="107"/>
      <c r="C32" s="108"/>
      <c r="D32" s="108"/>
      <c r="E32" s="108"/>
      <c r="F32" s="108"/>
      <c r="G32" s="108"/>
      <c r="H32" s="108"/>
    </row>
    <row r="33" spans="1:12" ht="14.4">
      <c r="B33" s="105" t="s">
        <v>175</v>
      </c>
      <c r="C33" s="97"/>
      <c r="D33" s="97"/>
      <c r="E33" s="97"/>
      <c r="F33" s="97"/>
      <c r="G33" s="98"/>
    </row>
    <row r="34" spans="1:12" ht="18.75" customHeight="1">
      <c r="A34" s="99" t="s">
        <v>58</v>
      </c>
      <c r="B34" s="160" t="s">
        <v>176</v>
      </c>
      <c r="C34" s="160" t="s">
        <v>177</v>
      </c>
      <c r="D34" s="160" t="s">
        <v>178</v>
      </c>
      <c r="E34" s="160" t="s">
        <v>129</v>
      </c>
      <c r="F34" s="301" t="s">
        <v>132</v>
      </c>
      <c r="G34" s="302"/>
    </row>
    <row r="35" spans="1:12" s="125" customFormat="1" ht="14.1">
      <c r="A35" s="121"/>
      <c r="B35" s="122" t="s">
        <v>179</v>
      </c>
      <c r="C35" s="126" t="s">
        <v>180</v>
      </c>
      <c r="D35" s="126" t="s">
        <v>181</v>
      </c>
      <c r="E35" s="126" t="s">
        <v>137</v>
      </c>
      <c r="F35" s="304"/>
      <c r="G35" s="305"/>
      <c r="H35" s="124"/>
      <c r="I35" s="124"/>
      <c r="J35" s="124"/>
      <c r="K35" s="124"/>
      <c r="L35" s="124"/>
    </row>
    <row r="36" spans="1:12">
      <c r="A36" s="100">
        <v>1</v>
      </c>
      <c r="B36" s="101" t="s">
        <v>117</v>
      </c>
      <c r="C36" s="104" t="s">
        <v>182</v>
      </c>
      <c r="D36" s="104" t="s">
        <v>174</v>
      </c>
      <c r="E36" s="104" t="s">
        <v>143</v>
      </c>
      <c r="F36" s="293"/>
      <c r="G36" s="294"/>
    </row>
    <row r="37" spans="1:12" ht="20.25" customHeight="1">
      <c r="A37" s="100">
        <v>2</v>
      </c>
      <c r="B37" s="101" t="s">
        <v>115</v>
      </c>
      <c r="C37" s="104" t="s">
        <v>183</v>
      </c>
      <c r="D37" s="104" t="s">
        <v>174</v>
      </c>
      <c r="E37" s="104" t="s">
        <v>143</v>
      </c>
      <c r="F37" s="293"/>
      <c r="G37" s="294"/>
    </row>
    <row r="38" spans="1:12" ht="20.25" customHeight="1">
      <c r="A38" s="106"/>
      <c r="B38" s="107"/>
      <c r="C38" s="108"/>
      <c r="D38" s="108"/>
      <c r="E38" s="108"/>
      <c r="F38" s="108"/>
      <c r="G38" s="108"/>
      <c r="H38" s="108"/>
    </row>
    <row r="39" spans="1:12" ht="21.75" customHeight="1">
      <c r="B39" s="298" t="s">
        <v>184</v>
      </c>
      <c r="C39" s="298"/>
      <c r="D39" s="94"/>
      <c r="E39" s="94"/>
      <c r="F39" s="94"/>
      <c r="G39" s="95"/>
      <c r="H39" s="95"/>
    </row>
    <row r="40" spans="1:12">
      <c r="B40" s="96" t="s">
        <v>185</v>
      </c>
      <c r="C40" s="97"/>
      <c r="D40" s="97"/>
      <c r="E40" s="97"/>
      <c r="F40" s="97"/>
      <c r="G40" s="98"/>
    </row>
    <row r="41" spans="1:12" ht="18.75" customHeight="1">
      <c r="A41" s="99" t="s">
        <v>58</v>
      </c>
      <c r="B41" s="160" t="s">
        <v>62</v>
      </c>
      <c r="C41" s="303" t="s">
        <v>186</v>
      </c>
      <c r="D41" s="303"/>
      <c r="E41" s="303" t="s">
        <v>187</v>
      </c>
      <c r="F41" s="303"/>
      <c r="G41" s="303"/>
      <c r="H41" s="99" t="s">
        <v>188</v>
      </c>
    </row>
    <row r="42" spans="1:12" ht="34.5" customHeight="1">
      <c r="A42" s="100">
        <v>1</v>
      </c>
      <c r="B42" s="161" t="s">
        <v>189</v>
      </c>
      <c r="C42" s="306" t="s">
        <v>190</v>
      </c>
      <c r="D42" s="306"/>
      <c r="E42" s="306" t="s">
        <v>191</v>
      </c>
      <c r="F42" s="306"/>
      <c r="G42" s="306"/>
      <c r="H42" s="109"/>
    </row>
    <row r="43" spans="1:12" ht="34.5" customHeight="1">
      <c r="A43" s="100">
        <v>2</v>
      </c>
      <c r="B43" s="161" t="s">
        <v>189</v>
      </c>
      <c r="C43" s="306" t="s">
        <v>190</v>
      </c>
      <c r="D43" s="306"/>
      <c r="E43" s="306" t="s">
        <v>191</v>
      </c>
      <c r="F43" s="306"/>
      <c r="G43" s="306"/>
      <c r="H43" s="109"/>
    </row>
    <row r="44" spans="1:12" ht="34.5" customHeight="1">
      <c r="A44" s="100">
        <v>3</v>
      </c>
      <c r="B44" s="161" t="s">
        <v>189</v>
      </c>
      <c r="C44" s="306" t="s">
        <v>190</v>
      </c>
      <c r="D44" s="306"/>
      <c r="E44" s="306" t="s">
        <v>191</v>
      </c>
      <c r="F44" s="306"/>
      <c r="G44" s="306"/>
      <c r="H44" s="109"/>
    </row>
    <row r="45" spans="1:12">
      <c r="B45" s="110"/>
      <c r="C45" s="110"/>
      <c r="D45" s="110"/>
      <c r="E45" s="111"/>
      <c r="F45" s="97"/>
      <c r="G45" s="98"/>
    </row>
    <row r="46" spans="1:12" ht="21.75" customHeight="1">
      <c r="B46" s="298" t="s">
        <v>192</v>
      </c>
      <c r="C46" s="298"/>
      <c r="D46" s="94"/>
      <c r="E46" s="94"/>
      <c r="F46" s="94"/>
      <c r="G46" s="95"/>
      <c r="H46" s="95"/>
    </row>
    <row r="47" spans="1:12">
      <c r="B47" s="96" t="s">
        <v>193</v>
      </c>
      <c r="C47" s="110"/>
      <c r="D47" s="110"/>
      <c r="E47" s="111"/>
      <c r="F47" s="97"/>
      <c r="G47" s="98"/>
    </row>
    <row r="48" spans="1:12" s="113" customFormat="1" ht="21" customHeight="1">
      <c r="A48" s="309" t="s">
        <v>58</v>
      </c>
      <c r="B48" s="311" t="s">
        <v>194</v>
      </c>
      <c r="C48" s="301" t="s">
        <v>195</v>
      </c>
      <c r="D48" s="313"/>
      <c r="E48" s="313"/>
      <c r="F48" s="302"/>
      <c r="G48" s="314" t="s">
        <v>162</v>
      </c>
      <c r="H48" s="314" t="s">
        <v>194</v>
      </c>
      <c r="I48" s="307" t="s">
        <v>196</v>
      </c>
      <c r="J48" s="112"/>
      <c r="K48" s="112"/>
      <c r="L48" s="112"/>
    </row>
    <row r="49" spans="1:9">
      <c r="A49" s="310"/>
      <c r="B49" s="312"/>
      <c r="C49" s="114" t="s">
        <v>171</v>
      </c>
      <c r="D49" s="114" t="s">
        <v>172</v>
      </c>
      <c r="E49" s="115" t="s">
        <v>173</v>
      </c>
      <c r="F49" s="115" t="s">
        <v>174</v>
      </c>
      <c r="G49" s="315"/>
      <c r="H49" s="315"/>
      <c r="I49" s="308"/>
    </row>
    <row r="50" spans="1:9" ht="25.2">
      <c r="A50" s="310"/>
      <c r="B50" s="312"/>
      <c r="C50" s="128" t="s">
        <v>197</v>
      </c>
      <c r="D50" s="128" t="s">
        <v>198</v>
      </c>
      <c r="E50" s="128" t="s">
        <v>199</v>
      </c>
      <c r="F50" s="128" t="s">
        <v>200</v>
      </c>
      <c r="G50" s="127" t="s">
        <v>201</v>
      </c>
      <c r="H50" s="127" t="s">
        <v>202</v>
      </c>
      <c r="I50" s="127" t="s">
        <v>202</v>
      </c>
    </row>
    <row r="51" spans="1:9" ht="25.2">
      <c r="A51" s="100">
        <v>1</v>
      </c>
      <c r="B51" s="121" t="s">
        <v>203</v>
      </c>
      <c r="C51" s="128" t="s">
        <v>197</v>
      </c>
      <c r="D51" s="128" t="s">
        <v>198</v>
      </c>
      <c r="E51" s="128" t="s">
        <v>199</v>
      </c>
      <c r="F51" s="128" t="s">
        <v>200</v>
      </c>
      <c r="G51" s="116" t="s">
        <v>201</v>
      </c>
      <c r="H51" s="116" t="s">
        <v>202</v>
      </c>
      <c r="I51" s="116" t="s">
        <v>202</v>
      </c>
    </row>
    <row r="52" spans="1:9">
      <c r="A52" s="100">
        <v>2</v>
      </c>
      <c r="B52" s="100" t="s">
        <v>65</v>
      </c>
      <c r="C52" s="116">
        <v>0</v>
      </c>
      <c r="D52" s="116">
        <v>0</v>
      </c>
      <c r="E52" s="116">
        <v>0</v>
      </c>
      <c r="F52" s="116" t="e">
        <f>SUM(C31:E31)</f>
        <v>#REF!</v>
      </c>
      <c r="G52" s="129" t="e">
        <f>D21</f>
        <v>#DIV/0!</v>
      </c>
      <c r="H52" s="116" t="s">
        <v>202</v>
      </c>
      <c r="I52" s="116" t="s">
        <v>202</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purl.org/dc/terms/"/>
    <ds:schemaRef ds:uri="http://schemas.microsoft.com/office/2006/documentManagement/types"/>
    <ds:schemaRef ds:uri="044e8ed5-b60c-40cd-b477-04c240ccf9c3"/>
    <ds:schemaRef ds:uri="http://schemas.openxmlformats.org/package/2006/metadata/core-properties"/>
    <ds:schemaRef ds:uri="http://purl.org/dc/elements/1.1/"/>
    <ds:schemaRef ds:uri="http://purl.org/dc/dcmitype/"/>
    <ds:schemaRef ds:uri="http://www.w3.org/XML/1998/namespace"/>
    <ds:schemaRef ds:uri="http://schemas.microsoft.com/office/infopath/2007/PartnerControls"/>
    <ds:schemaRef ds:uri="cabca498-5e2a-459c-ade0-601c6a98c846"/>
    <ds:schemaRef ds:uri="http://schemas.microsoft.com/office/2006/metadata/propertie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 </vt:lpstr>
      <vt:lpstr>Assignment 2 </vt:lpstr>
      <vt:lpstr>Assignment 3 </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2022-10-26T08:55:50Z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