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mc:AlternateContent xmlns:mc="http://schemas.openxmlformats.org/markup-compatibility/2006">
    <mc:Choice Requires="x15">
      <x15ac:absPath xmlns:x15ac="http://schemas.microsoft.com/office/spreadsheetml/2010/11/ac" url="C:\Users\Precision 5510\Documents\GitHub\NashTechHW\"/>
    </mc:Choice>
  </mc:AlternateContent>
  <bookViews>
    <workbookView xWindow="0" yWindow="0" windowWidth="17268" windowHeight="8808" tabRatio="758" activeTab="7"/>
  </bookViews>
  <sheets>
    <sheet name="Record of Change" sheetId="4" r:id="rId1"/>
    <sheet name="Instruction" sheetId="5" r:id="rId2"/>
    <sheet name="Cover" sheetId="6" r:id="rId3"/>
    <sheet name="Common checklist" sheetId="7" r:id="rId4"/>
    <sheet name="Assignment 1 " sheetId="8" r:id="rId5"/>
    <sheet name="Assignment 2 " sheetId="9" r:id="rId6"/>
    <sheet name="Assignment 3 " sheetId="15" r:id="rId7"/>
    <sheet name="Sheet1" sheetId="16" r:id="rId8"/>
    <sheet name="Test report" sheetId="10" r:id="rId9"/>
  </sheets>
  <externalReferences>
    <externalReference r:id="rId10"/>
  </externalReferences>
  <definedNames>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7" i="16" l="1"/>
  <c r="A18" i="16" s="1"/>
  <c r="A19" i="16" s="1"/>
  <c r="A20" i="16" s="1"/>
  <c r="A21" i="16" s="1"/>
  <c r="A22" i="16" s="1"/>
  <c r="A23" i="16" s="1"/>
  <c r="A24" i="16" s="1"/>
  <c r="D12" i="16"/>
  <c r="C12" i="16"/>
  <c r="B12" i="16"/>
  <c r="D11" i="16"/>
  <c r="C11" i="16"/>
  <c r="B11" i="16"/>
  <c r="D10" i="16"/>
  <c r="C10" i="16"/>
  <c r="B10" i="16"/>
  <c r="D9" i="16"/>
  <c r="C9" i="16"/>
  <c r="B9" i="16"/>
  <c r="D8" i="16"/>
  <c r="C8" i="16"/>
  <c r="B8" i="16"/>
  <c r="D6" i="16"/>
  <c r="C6" i="16"/>
  <c r="B6" i="16"/>
  <c r="A25" i="16" l="1"/>
  <c r="A26" i="16" s="1"/>
  <c r="A27" i="16" s="1"/>
  <c r="A28" i="16" s="1"/>
  <c r="A30" i="16" s="1"/>
  <c r="A31" i="16" s="1"/>
  <c r="A32" i="16" s="1"/>
  <c r="A33" i="16" s="1"/>
  <c r="A34" i="16" s="1"/>
  <c r="A35" i="16" s="1"/>
  <c r="A36" i="16" s="1"/>
  <c r="A37" i="16" s="1"/>
  <c r="A38" i="16" s="1"/>
  <c r="A39" i="16" s="1"/>
  <c r="C7" i="16"/>
  <c r="B7" i="16"/>
  <c r="D7" i="16"/>
  <c r="A19" i="15"/>
  <c r="A20" i="15" s="1"/>
  <c r="A21" i="15" s="1"/>
  <c r="A22" i="15" s="1"/>
  <c r="A23" i="15" s="1"/>
  <c r="A25" i="15" s="1"/>
  <c r="A26" i="15" s="1"/>
  <c r="A27" i="15" s="1"/>
  <c r="A28" i="15" s="1"/>
  <c r="A21" i="9"/>
  <c r="A40" i="16" l="1"/>
  <c r="A41" i="16" s="1"/>
  <c r="A42" i="16" s="1"/>
  <c r="A43" i="16" s="1"/>
  <c r="A44" i="16" s="1"/>
  <c r="A46" i="16" s="1"/>
  <c r="A47" i="16" s="1"/>
  <c r="A48" i="16" s="1"/>
  <c r="A49" i="16" s="1"/>
  <c r="A50" i="16" s="1"/>
  <c r="A51" i="16" s="1"/>
  <c r="A52" i="16" s="1"/>
  <c r="A53" i="16" s="1"/>
  <c r="A54" i="16" s="1"/>
  <c r="A29" i="15"/>
  <c r="A31" i="15" s="1"/>
  <c r="A32" i="15" s="1"/>
  <c r="A33" i="15" s="1"/>
  <c r="A34" i="15" s="1"/>
  <c r="A22" i="9"/>
  <c r="A24" i="9" s="1"/>
  <c r="A25" i="9" s="1"/>
  <c r="A26" i="9" s="1"/>
  <c r="A111" i="9"/>
  <c r="A55" i="16" l="1"/>
  <c r="A56" i="16" s="1"/>
  <c r="A57" i="16" s="1"/>
  <c r="A58" i="16" s="1"/>
  <c r="A59" i="16" s="1"/>
  <c r="A61" i="16" s="1"/>
  <c r="A62" i="16" s="1"/>
  <c r="A63" i="16" s="1"/>
  <c r="A64" i="16" s="1"/>
  <c r="A65" i="16" s="1"/>
  <c r="A66" i="16" s="1"/>
  <c r="A68" i="16" s="1"/>
  <c r="A69" i="16" s="1"/>
  <c r="A70" i="16" s="1"/>
  <c r="A71" i="16" s="1"/>
  <c r="A72" i="16" s="1"/>
  <c r="A73" i="16" s="1"/>
  <c r="A36" i="15"/>
  <c r="A38" i="15" s="1"/>
  <c r="A39" i="15" s="1"/>
  <c r="A40" i="15" s="1"/>
  <c r="A42" i="15" s="1"/>
  <c r="A52" i="8"/>
  <c r="A53" i="8" s="1"/>
  <c r="A74" i="16" l="1"/>
  <c r="A76" i="16" s="1"/>
  <c r="A77" i="16" s="1"/>
  <c r="A78" i="16" s="1"/>
  <c r="A79" i="16" s="1"/>
  <c r="A80" i="16" s="1"/>
  <c r="A81" i="16" s="1"/>
  <c r="A82" i="16" s="1"/>
  <c r="A84" i="16" s="1"/>
  <c r="A85" i="16" s="1"/>
  <c r="A86" i="16" s="1"/>
  <c r="A87" i="16" s="1"/>
  <c r="A89" i="16" s="1"/>
  <c r="A91" i="16" s="1"/>
  <c r="A92" i="16" s="1"/>
  <c r="A93" i="16" s="1"/>
  <c r="A94" i="16" s="1"/>
  <c r="A43" i="15"/>
  <c r="A45" i="15" s="1"/>
  <c r="A46" i="15" s="1"/>
  <c r="A47" i="15" s="1"/>
  <c r="A48" i="15" s="1"/>
  <c r="A49" i="15" s="1"/>
  <c r="A50" i="15" s="1"/>
  <c r="A51" i="15" s="1"/>
  <c r="A52" i="15" s="1"/>
  <c r="A21" i="8"/>
  <c r="A53" i="15" l="1"/>
  <c r="A54" i="15" s="1"/>
  <c r="A55" i="15" s="1"/>
  <c r="A56" i="15" s="1"/>
  <c r="A58" i="15" s="1"/>
  <c r="A59" i="15" s="1"/>
  <c r="A22" i="8"/>
  <c r="A24" i="8" s="1"/>
  <c r="A25" i="8" s="1"/>
  <c r="A26" i="8" s="1"/>
  <c r="A28" i="8" s="1"/>
  <c r="A29" i="8" s="1"/>
  <c r="A30" i="8" s="1"/>
  <c r="A32" i="8" s="1"/>
  <c r="A34" i="8" s="1"/>
  <c r="A35" i="8" s="1"/>
  <c r="A37" i="8" s="1"/>
  <c r="A38" i="8" s="1"/>
  <c r="A39" i="8" s="1"/>
  <c r="A41" i="8" s="1"/>
  <c r="A42" i="8" s="1"/>
  <c r="A43" i="8" s="1"/>
  <c r="A45" i="8" s="1"/>
  <c r="A46" i="8" s="1"/>
  <c r="A47" i="8" s="1"/>
  <c r="A48" i="8" s="1"/>
  <c r="F30" i="10"/>
  <c r="F29" i="10"/>
  <c r="F28" i="10"/>
  <c r="F27" i="10"/>
  <c r="E30" i="10"/>
  <c r="E29" i="10"/>
  <c r="E28" i="10"/>
  <c r="E27" i="10"/>
  <c r="D30" i="10"/>
  <c r="D29" i="10"/>
  <c r="D28" i="10"/>
  <c r="D27" i="10"/>
  <c r="A54" i="8" l="1"/>
  <c r="A55" i="8" s="1"/>
  <c r="A56" i="8" s="1"/>
  <c r="C30" i="10"/>
  <c r="C29" i="10"/>
  <c r="C28" i="10"/>
  <c r="C27" i="10"/>
  <c r="C31" i="10" l="1"/>
  <c r="F52" i="10" s="1"/>
  <c r="D11" i="15"/>
  <c r="C19" i="10" s="1"/>
  <c r="C11" i="15"/>
  <c r="B11" i="15"/>
  <c r="D11" i="9"/>
  <c r="C11" i="9"/>
  <c r="B11" i="9"/>
  <c r="C11" i="8"/>
  <c r="B11" i="8"/>
  <c r="D11" i="8"/>
  <c r="C18" i="10" s="1"/>
  <c r="D15" i="15"/>
  <c r="G19" i="10" s="1"/>
  <c r="C15" i="15"/>
  <c r="B15" i="15"/>
  <c r="D14" i="15"/>
  <c r="E19" i="10" s="1"/>
  <c r="C14" i="15"/>
  <c r="B14" i="15"/>
  <c r="D13" i="15"/>
  <c r="F19" i="10" s="1"/>
  <c r="C13" i="15"/>
  <c r="B13" i="15"/>
  <c r="D12" i="15"/>
  <c r="D19" i="10" s="1"/>
  <c r="C12" i="15"/>
  <c r="B12" i="15"/>
  <c r="D9" i="15"/>
  <c r="C9" i="15"/>
  <c r="B9" i="15"/>
  <c r="F31" i="10"/>
  <c r="D15" i="9"/>
  <c r="C15" i="9"/>
  <c r="B15" i="9"/>
  <c r="D15" i="8"/>
  <c r="G18" i="10" s="1"/>
  <c r="C15" i="8"/>
  <c r="B15" i="8"/>
  <c r="G20" i="10" l="1"/>
  <c r="B10" i="15"/>
  <c r="C10" i="15"/>
  <c r="C20" i="10"/>
  <c r="D10" i="15"/>
  <c r="D14" i="9"/>
  <c r="C14" i="9"/>
  <c r="B14" i="9"/>
  <c r="D13" i="9"/>
  <c r="C13" i="9"/>
  <c r="B13" i="9"/>
  <c r="D12" i="9"/>
  <c r="C12" i="9"/>
  <c r="B12" i="9"/>
  <c r="D9" i="9"/>
  <c r="C9" i="9"/>
  <c r="B9" i="9"/>
  <c r="D14" i="8"/>
  <c r="E18" i="10" s="1"/>
  <c r="E20" i="10" s="1"/>
  <c r="C14" i="8"/>
  <c r="B14" i="8"/>
  <c r="D13" i="8"/>
  <c r="C13" i="8"/>
  <c r="B13" i="8"/>
  <c r="D12" i="8"/>
  <c r="D18" i="10" s="1"/>
  <c r="D20" i="10" s="1"/>
  <c r="C12" i="8"/>
  <c r="B12" i="8"/>
  <c r="D9" i="8"/>
  <c r="C9" i="8"/>
  <c r="B9" i="8"/>
  <c r="B10" i="8" l="1"/>
  <c r="D10" i="8"/>
  <c r="F18" i="10"/>
  <c r="F20" i="10" s="1"/>
  <c r="D21" i="10" s="1"/>
  <c r="G52" i="10" s="1"/>
  <c r="D10" i="9"/>
  <c r="C10" i="9"/>
  <c r="B10" i="9"/>
  <c r="C10" i="8"/>
  <c r="A58" i="8"/>
  <c r="A59" i="8" s="1"/>
  <c r="A60" i="8" l="1"/>
  <c r="A61" i="8" s="1"/>
  <c r="A62" i="8" s="1"/>
  <c r="A63" i="8" s="1"/>
  <c r="A65" i="8" s="1"/>
  <c r="A66" i="8" s="1"/>
  <c r="A67" i="8" s="1"/>
  <c r="A112" i="9" l="1"/>
  <c r="A113" i="9" s="1"/>
  <c r="A114" i="9" l="1"/>
  <c r="A115" i="9" l="1"/>
  <c r="A116" i="9" s="1"/>
  <c r="A118" i="9" s="1"/>
  <c r="A120" i="9" s="1"/>
  <c r="A122" i="9" s="1"/>
  <c r="A27" i="9"/>
  <c r="A28" i="9" s="1"/>
  <c r="A29" i="9" s="1"/>
  <c r="A30" i="9" s="1"/>
  <c r="A31" i="9" s="1"/>
  <c r="A32" i="9" s="1"/>
  <c r="A33" i="9" s="1"/>
  <c r="A34" i="9" s="1"/>
  <c r="A35" i="9" s="1"/>
  <c r="A37" i="9" s="1"/>
  <c r="A38" i="9" s="1"/>
  <c r="A39" i="9" s="1"/>
  <c r="A40" i="9" s="1"/>
  <c r="A41" i="9" s="1"/>
  <c r="A42" i="9" s="1"/>
  <c r="A43" i="9" s="1"/>
  <c r="A44" i="9" s="1"/>
  <c r="A45" i="9" s="1"/>
  <c r="A46" i="9" s="1"/>
  <c r="A47" i="9" s="1"/>
  <c r="A48" i="9" s="1"/>
  <c r="A49" i="9" s="1"/>
  <c r="A51" i="9" s="1"/>
  <c r="A52" i="9" s="1"/>
  <c r="A53" i="9" s="1"/>
  <c r="A54" i="9" s="1"/>
  <c r="A55" i="9" s="1"/>
  <c r="A56" i="9" s="1"/>
  <c r="A57" i="9" s="1"/>
  <c r="A58" i="9" s="1"/>
  <c r="A59" i="9" l="1"/>
  <c r="A60" i="9" s="1"/>
  <c r="A61" i="9" s="1"/>
  <c r="A62" i="9" s="1"/>
  <c r="A63" i="9" s="1"/>
  <c r="A64" i="9" s="1"/>
  <c r="A65" i="9" s="1"/>
  <c r="A66" i="9" s="1"/>
  <c r="A68" i="9" s="1"/>
  <c r="A70" i="9" s="1"/>
  <c r="A71" i="9" s="1"/>
  <c r="A72" i="9" s="1"/>
  <c r="A73" i="9" s="1"/>
  <c r="A74" i="9" s="1"/>
  <c r="A75" i="9" s="1"/>
  <c r="A76" i="9" s="1"/>
  <c r="A77" i="9" s="1"/>
  <c r="A79" i="9" s="1"/>
  <c r="A80" i="9" s="1"/>
  <c r="A81" i="9" l="1"/>
  <c r="A82" i="9" s="1"/>
  <c r="A83" i="9" l="1"/>
  <c r="A84" i="9" s="1"/>
  <c r="A85" i="9" s="1"/>
  <c r="A87" i="9" s="1"/>
  <c r="A88" i="9" s="1"/>
  <c r="A89" i="9" l="1"/>
  <c r="A90" i="9" s="1"/>
  <c r="A91" i="9" s="1"/>
  <c r="A92" i="9" s="1"/>
  <c r="A93" i="9" s="1"/>
  <c r="A94" i="9" s="1"/>
  <c r="A95" i="9" s="1"/>
  <c r="A96" i="9" s="1"/>
  <c r="A97" i="9" s="1"/>
  <c r="A98" i="9" s="1"/>
  <c r="A99" i="9" s="1"/>
  <c r="A101" i="9" s="1"/>
  <c r="A102" i="9" s="1"/>
  <c r="A103" i="9" s="1"/>
  <c r="A105" i="9" s="1"/>
  <c r="A107" i="9" s="1"/>
</calcChain>
</file>

<file path=xl/comments1.xml><?xml version="1.0" encoding="utf-8"?>
<comments xmlns="http://schemas.openxmlformats.org/spreadsheetml/2006/main">
  <authors>
    <author>Nhan Nguyen Hoang</author>
  </authors>
  <commentList>
    <comment ref="D5" authorId="0" shapeId="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63" authorId="1" shapeId="0">
      <text>
        <r>
          <rPr>
            <b/>
            <sz val="9"/>
            <color indexed="81"/>
            <rFont val="Tahoma"/>
            <family val="2"/>
          </rPr>
          <t>Nguyen Dao Thi Binh:</t>
        </r>
        <r>
          <rPr>
            <sz val="9"/>
            <color indexed="81"/>
            <rFont val="Tahoma"/>
            <family val="2"/>
          </rPr>
          <t xml:space="preserve">
Bug ID: 13051</t>
        </r>
      </text>
    </comment>
    <comment ref="G63" authorId="1" shapeId="0">
      <text>
        <r>
          <rPr>
            <b/>
            <sz val="9"/>
            <color indexed="81"/>
            <rFont val="Tahoma"/>
            <family val="2"/>
          </rPr>
          <t>Nguyen Dao Thi Binh:</t>
        </r>
        <r>
          <rPr>
            <sz val="9"/>
            <color indexed="81"/>
            <rFont val="Tahoma"/>
            <family val="2"/>
          </rPr>
          <t xml:space="preserve">
Bug ID: 13051</t>
        </r>
      </text>
    </comment>
    <comment ref="F72" authorId="1" shapeId="0">
      <text>
        <r>
          <rPr>
            <b/>
            <sz val="9"/>
            <color indexed="81"/>
            <rFont val="Tahoma"/>
            <family val="2"/>
          </rPr>
          <t>Nguyen Dao Thi Binh:</t>
        </r>
        <r>
          <rPr>
            <sz val="9"/>
            <color indexed="81"/>
            <rFont val="Tahoma"/>
            <family val="2"/>
          </rPr>
          <t xml:space="preserve">
Bug ID: 13051</t>
        </r>
      </text>
    </comment>
  </commentList>
</comments>
</file>

<file path=xl/comments3.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52" authorId="1" shapeId="0">
      <text>
        <r>
          <rPr>
            <b/>
            <sz val="9"/>
            <color indexed="81"/>
            <rFont val="Tahoma"/>
            <family val="2"/>
          </rPr>
          <t>Nguyen Dao Thi Binh:</t>
        </r>
        <r>
          <rPr>
            <sz val="9"/>
            <color indexed="81"/>
            <rFont val="Tahoma"/>
            <family val="2"/>
          </rPr>
          <t xml:space="preserve">
Bug ID: 13050</t>
        </r>
      </text>
    </comment>
    <comment ref="F122" authorId="1" shapeId="0">
      <text>
        <r>
          <rPr>
            <b/>
            <sz val="9"/>
            <color indexed="81"/>
            <rFont val="Tahoma"/>
            <family val="2"/>
          </rPr>
          <t>Nguyen Dao Thi Binh:</t>
        </r>
        <r>
          <rPr>
            <sz val="9"/>
            <color indexed="81"/>
            <rFont val="Tahoma"/>
            <family val="2"/>
          </rPr>
          <t xml:space="preserve">
Bug ID: 13057</t>
        </r>
      </text>
    </comment>
    <comment ref="F123" authorId="1" shapeId="0">
      <text>
        <r>
          <rPr>
            <b/>
            <sz val="9"/>
            <color indexed="81"/>
            <rFont val="Tahoma"/>
            <family val="2"/>
          </rPr>
          <t>Nguyen Dao Thi Binh:</t>
        </r>
        <r>
          <rPr>
            <sz val="9"/>
            <color indexed="81"/>
            <rFont val="Tahoma"/>
            <family val="2"/>
          </rPr>
          <t xml:space="preserve">
Bug ID: 13057</t>
        </r>
      </text>
    </comment>
    <comment ref="F125" authorId="1" shapeId="0">
      <text>
        <r>
          <rPr>
            <b/>
            <sz val="9"/>
            <color indexed="81"/>
            <rFont val="Tahoma"/>
            <family val="2"/>
          </rPr>
          <t>Nguyen Dao Thi Binh:</t>
        </r>
        <r>
          <rPr>
            <sz val="9"/>
            <color indexed="81"/>
            <rFont val="Tahoma"/>
            <family val="2"/>
          </rPr>
          <t xml:space="preserve">
Bug ID: 13057</t>
        </r>
      </text>
    </comment>
    <comment ref="F138" authorId="1" shapeId="0">
      <text>
        <r>
          <rPr>
            <b/>
            <sz val="9"/>
            <color indexed="81"/>
            <rFont val="Tahoma"/>
            <family val="2"/>
          </rPr>
          <t>Nguyen Dao Thi Binh:</t>
        </r>
        <r>
          <rPr>
            <sz val="9"/>
            <color indexed="81"/>
            <rFont val="Tahoma"/>
            <family val="2"/>
          </rPr>
          <t xml:space="preserve">
Bug ID: 13051</t>
        </r>
      </text>
    </comment>
    <comment ref="G138" authorId="1" shapeId="0">
      <text>
        <r>
          <rPr>
            <b/>
            <sz val="9"/>
            <color indexed="81"/>
            <rFont val="Tahoma"/>
            <family val="2"/>
          </rPr>
          <t>Nguyen Dao Thi Binh:</t>
        </r>
        <r>
          <rPr>
            <sz val="9"/>
            <color indexed="81"/>
            <rFont val="Tahoma"/>
            <family val="2"/>
          </rPr>
          <t xml:space="preserve">
Bug ID: 13051</t>
        </r>
      </text>
    </comment>
    <comment ref="F139" authorId="1" shapeId="0">
      <text>
        <r>
          <rPr>
            <b/>
            <sz val="9"/>
            <color indexed="81"/>
            <rFont val="Tahoma"/>
            <family val="2"/>
          </rPr>
          <t>Nguyen Dao Thi Binh:</t>
        </r>
        <r>
          <rPr>
            <sz val="9"/>
            <color indexed="81"/>
            <rFont val="Tahoma"/>
            <family val="2"/>
          </rPr>
          <t xml:space="preserve">
Bug ID: 13059</t>
        </r>
      </text>
    </comment>
    <comment ref="G139" authorId="1" shapeId="0">
      <text>
        <r>
          <rPr>
            <b/>
            <sz val="9"/>
            <color indexed="81"/>
            <rFont val="Tahoma"/>
            <family val="2"/>
          </rPr>
          <t>Nguyen Dao Thi Binh:</t>
        </r>
        <r>
          <rPr>
            <sz val="9"/>
            <color indexed="81"/>
            <rFont val="Tahoma"/>
            <family val="2"/>
          </rPr>
          <t xml:space="preserve">
Bug ID: 13059</t>
        </r>
      </text>
    </comment>
    <comment ref="F144" authorId="1" shapeId="0">
      <text>
        <r>
          <rPr>
            <b/>
            <sz val="9"/>
            <color indexed="81"/>
            <rFont val="Tahoma"/>
            <family val="2"/>
          </rPr>
          <t>Nguyen Dao Thi Binh:</t>
        </r>
        <r>
          <rPr>
            <sz val="9"/>
            <color indexed="81"/>
            <rFont val="Tahoma"/>
            <family val="2"/>
          </rPr>
          <t xml:space="preserve">
Bug ID: 13059</t>
        </r>
      </text>
    </comment>
    <comment ref="G144" authorId="1" shapeId="0">
      <text>
        <r>
          <rPr>
            <b/>
            <sz val="9"/>
            <color indexed="81"/>
            <rFont val="Tahoma"/>
            <family val="2"/>
          </rPr>
          <t>Nguyen Dao Thi Binh:</t>
        </r>
        <r>
          <rPr>
            <sz val="9"/>
            <color indexed="81"/>
            <rFont val="Tahoma"/>
            <family val="2"/>
          </rPr>
          <t xml:space="preserve">
Bug ID: 13059</t>
        </r>
      </text>
    </comment>
    <comment ref="F147" authorId="1" shapeId="0">
      <text>
        <r>
          <rPr>
            <b/>
            <sz val="9"/>
            <color indexed="81"/>
            <rFont val="Tahoma"/>
            <family val="2"/>
          </rPr>
          <t>Nguyen Dao Thi Binh:</t>
        </r>
        <r>
          <rPr>
            <sz val="9"/>
            <color indexed="81"/>
            <rFont val="Tahoma"/>
            <family val="2"/>
          </rPr>
          <t xml:space="preserve">
Bug ID: 13051</t>
        </r>
      </text>
    </comment>
    <comment ref="F162" authorId="1" shapeId="0">
      <text>
        <r>
          <rPr>
            <b/>
            <sz val="9"/>
            <color indexed="81"/>
            <rFont val="Tahoma"/>
            <family val="2"/>
          </rPr>
          <t>Nguyen Dao Thi Binh:</t>
        </r>
        <r>
          <rPr>
            <sz val="9"/>
            <color indexed="81"/>
            <rFont val="Tahoma"/>
            <family val="2"/>
          </rPr>
          <t xml:space="preserve">
Bug ID: 13159</t>
        </r>
      </text>
    </comment>
    <comment ref="F164" authorId="1" shapeId="0">
      <text>
        <r>
          <rPr>
            <b/>
            <sz val="9"/>
            <color indexed="81"/>
            <rFont val="Tahoma"/>
            <family val="2"/>
          </rPr>
          <t>Nguyen Dao Thi Binh:</t>
        </r>
        <r>
          <rPr>
            <sz val="9"/>
            <color indexed="81"/>
            <rFont val="Tahoma"/>
            <family val="2"/>
          </rPr>
          <t xml:space="preserve">
Bug ID: 13159</t>
        </r>
      </text>
    </comment>
  </commentList>
</comments>
</file>

<file path=xl/comments4.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61" authorId="1" shapeId="0">
      <text>
        <r>
          <rPr>
            <b/>
            <sz val="9"/>
            <color indexed="81"/>
            <rFont val="Tahoma"/>
            <family val="2"/>
          </rPr>
          <t>Nguyen Dao Thi Binh:</t>
        </r>
        <r>
          <rPr>
            <sz val="9"/>
            <color indexed="81"/>
            <rFont val="Tahoma"/>
            <family val="2"/>
          </rPr>
          <t xml:space="preserve">
Bug ID: 13057</t>
        </r>
      </text>
    </comment>
    <comment ref="F62" authorId="1" shapeId="0">
      <text>
        <r>
          <rPr>
            <b/>
            <sz val="9"/>
            <color indexed="81"/>
            <rFont val="Tahoma"/>
            <family val="2"/>
          </rPr>
          <t>Nguyen Dao Thi Binh:</t>
        </r>
        <r>
          <rPr>
            <sz val="9"/>
            <color indexed="81"/>
            <rFont val="Tahoma"/>
            <family val="2"/>
          </rPr>
          <t xml:space="preserve">
Bug ID: 13057</t>
        </r>
      </text>
    </comment>
    <comment ref="F64" authorId="1" shapeId="0">
      <text>
        <r>
          <rPr>
            <b/>
            <sz val="9"/>
            <color indexed="81"/>
            <rFont val="Tahoma"/>
            <family val="2"/>
          </rPr>
          <t>Nguyen Dao Thi Binh:</t>
        </r>
        <r>
          <rPr>
            <sz val="9"/>
            <color indexed="81"/>
            <rFont val="Tahoma"/>
            <family val="2"/>
          </rPr>
          <t xml:space="preserve">
Bug ID: 13057</t>
        </r>
      </text>
    </comment>
    <comment ref="F77" authorId="1" shapeId="0">
      <text>
        <r>
          <rPr>
            <b/>
            <sz val="9"/>
            <color indexed="81"/>
            <rFont val="Tahoma"/>
            <family val="2"/>
          </rPr>
          <t>Nguyen Dao Thi Binh:</t>
        </r>
        <r>
          <rPr>
            <sz val="9"/>
            <color indexed="81"/>
            <rFont val="Tahoma"/>
            <family val="2"/>
          </rPr>
          <t xml:space="preserve">
Bug ID: 13051</t>
        </r>
      </text>
    </comment>
    <comment ref="G77" authorId="1" shapeId="0">
      <text>
        <r>
          <rPr>
            <b/>
            <sz val="9"/>
            <color indexed="81"/>
            <rFont val="Tahoma"/>
            <family val="2"/>
          </rPr>
          <t>Nguyen Dao Thi Binh:</t>
        </r>
        <r>
          <rPr>
            <sz val="9"/>
            <color indexed="81"/>
            <rFont val="Tahoma"/>
            <family val="2"/>
          </rPr>
          <t xml:space="preserve">
Bug ID: 13051</t>
        </r>
      </text>
    </comment>
    <comment ref="F78" authorId="1" shapeId="0">
      <text>
        <r>
          <rPr>
            <b/>
            <sz val="9"/>
            <color indexed="81"/>
            <rFont val="Tahoma"/>
            <family val="2"/>
          </rPr>
          <t>Nguyen Dao Thi Binh:</t>
        </r>
        <r>
          <rPr>
            <sz val="9"/>
            <color indexed="81"/>
            <rFont val="Tahoma"/>
            <family val="2"/>
          </rPr>
          <t xml:space="preserve">
Bug ID: 13059</t>
        </r>
      </text>
    </comment>
    <comment ref="G78" authorId="1" shapeId="0">
      <text>
        <r>
          <rPr>
            <b/>
            <sz val="9"/>
            <color indexed="81"/>
            <rFont val="Tahoma"/>
            <family val="2"/>
          </rPr>
          <t>Nguyen Dao Thi Binh:</t>
        </r>
        <r>
          <rPr>
            <sz val="9"/>
            <color indexed="81"/>
            <rFont val="Tahoma"/>
            <family val="2"/>
          </rPr>
          <t xml:space="preserve">
Bug ID: 13059</t>
        </r>
      </text>
    </comment>
    <comment ref="F83" authorId="1" shapeId="0">
      <text>
        <r>
          <rPr>
            <b/>
            <sz val="9"/>
            <color indexed="81"/>
            <rFont val="Tahoma"/>
            <family val="2"/>
          </rPr>
          <t>Nguyen Dao Thi Binh:</t>
        </r>
        <r>
          <rPr>
            <sz val="9"/>
            <color indexed="81"/>
            <rFont val="Tahoma"/>
            <family val="2"/>
          </rPr>
          <t xml:space="preserve">
Bug ID: 13059</t>
        </r>
      </text>
    </comment>
    <comment ref="G83" authorId="1" shapeId="0">
      <text>
        <r>
          <rPr>
            <b/>
            <sz val="9"/>
            <color indexed="81"/>
            <rFont val="Tahoma"/>
            <family val="2"/>
          </rPr>
          <t>Nguyen Dao Thi Binh:</t>
        </r>
        <r>
          <rPr>
            <sz val="9"/>
            <color indexed="81"/>
            <rFont val="Tahoma"/>
            <family val="2"/>
          </rPr>
          <t xml:space="preserve">
Bug ID: 13059</t>
        </r>
      </text>
    </comment>
    <comment ref="F86" authorId="1" shapeId="0">
      <text>
        <r>
          <rPr>
            <b/>
            <sz val="9"/>
            <color indexed="81"/>
            <rFont val="Tahoma"/>
            <family val="2"/>
          </rPr>
          <t>Nguyen Dao Thi Binh:</t>
        </r>
        <r>
          <rPr>
            <sz val="9"/>
            <color indexed="81"/>
            <rFont val="Tahoma"/>
            <family val="2"/>
          </rPr>
          <t xml:space="preserve">
Bug ID: 13051</t>
        </r>
      </text>
    </comment>
    <comment ref="F101" authorId="1" shapeId="0">
      <text>
        <r>
          <rPr>
            <b/>
            <sz val="9"/>
            <color indexed="81"/>
            <rFont val="Tahoma"/>
            <family val="2"/>
          </rPr>
          <t>Nguyen Dao Thi Binh:</t>
        </r>
        <r>
          <rPr>
            <sz val="9"/>
            <color indexed="81"/>
            <rFont val="Tahoma"/>
            <family val="2"/>
          </rPr>
          <t xml:space="preserve">
Bug ID: 13159</t>
        </r>
      </text>
    </comment>
    <comment ref="F103" authorId="1" shapeId="0">
      <text>
        <r>
          <rPr>
            <b/>
            <sz val="9"/>
            <color indexed="81"/>
            <rFont val="Tahoma"/>
            <family val="2"/>
          </rPr>
          <t>Nguyen Dao Thi Binh:</t>
        </r>
        <r>
          <rPr>
            <sz val="9"/>
            <color indexed="81"/>
            <rFont val="Tahoma"/>
            <family val="2"/>
          </rPr>
          <t xml:space="preserve">
Bug ID: 13159</t>
        </r>
      </text>
    </comment>
  </commentList>
</comments>
</file>

<file path=xl/comments5.xml><?xml version="1.0" encoding="utf-8"?>
<comments xmlns="http://schemas.openxmlformats.org/spreadsheetml/2006/main">
  <authors>
    <author/>
  </authors>
  <commentList>
    <comment ref="F14" authorId="0" shapeId="0">
      <text>
        <r>
          <rPr>
            <b/>
            <sz val="8"/>
            <color indexed="8"/>
            <rFont val="Times New Roman"/>
            <family val="1"/>
          </rPr>
          <t xml:space="preserve">Pass
Fail
Untested
N/A
</t>
        </r>
      </text>
    </comment>
    <comment ref="G14" authorId="0" shapeId="0">
      <text>
        <r>
          <rPr>
            <b/>
            <sz val="8"/>
            <color indexed="8"/>
            <rFont val="Times New Roman"/>
            <family val="1"/>
          </rPr>
          <t xml:space="preserve">Pass
Fail
Untested
N/A
</t>
        </r>
      </text>
    </comment>
    <comment ref="H14" authorId="0" shapeId="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<sst xmlns="http://schemas.openxmlformats.org/spreadsheetml/2006/main" count="1113" uniqueCount="781">
  <si>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</si>
  <si>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</si>
  <si>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</si>
  <si>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</si>
  <si>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</si>
  <si>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</si>
  <si>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</si>
  <si>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</si>
  <si>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</si>
  <si>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</si>
  <si>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</si>
  <si>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</si>
  <si>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</si>
  <si>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</si>
  <si>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</si>
  <si>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</si>
  <si>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</si>
  <si>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</si>
  <si>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</si>
  <si>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</si>
  <si>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</si>
  <si>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</si>
  <si>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</si>
  <si>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</si>
  <si>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</si>
  <si>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</si>
  <si>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</si>
  <si>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</si>
  <si>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</si>
  <si>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</si>
  <si>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</si>
  <si>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</si>
  <si>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</si>
  <si>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</si>
  <si>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</si>
  <si>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</si>
  <si>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</si>
  <si>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</si>
  <si>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</si>
  <si>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</si>
  <si>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</si>
  <si>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</si>
  <si>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</si>
  <si>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</si>
  <si>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</si>
  <si>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</si>
  <si>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</si>
  <si>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</si>
  <si>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</si>
  <si>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</si>
  <si>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</si>
  <si>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</si>
  <si>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</si>
  <si>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</si>
  <si>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</si>
  <si>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</si>
  <si>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</si>
  <si>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</si>
  <si>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</si>
  <si>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</si>
  <si>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</si>
  <si>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</si>
  <si>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</si>
  <si>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</si>
  <si>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</si>
  <si>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</si>
  <si>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</si>
  <si>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</si>
  <si>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</si>
  <si>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</si>
  <si>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</si>
  <si>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</si>
  <si>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</si>
  <si>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</si>
  <si>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</si>
  <si>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</si>
  <si>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</si>
  <si>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</si>
  <si>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</si>
  <si>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</si>
  <si>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</si>
  <si>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</si>
  <si>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</si>
  <si>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</si>
  <si>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</si>
  <si>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</si>
  <si>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</si>
  <si>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</si>
  <si>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</si>
  <si>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</si>
  <si>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</si>
  <si>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</si>
  <si>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</si>
  <si>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 xml:space="preserve">Run Test Dataset </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</si>
  <si>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</si>
  <si>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</si>
  <si>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</si>
  <si>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</si>
  <si>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</si>
  <si>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</si>
  <si>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</si>
  <si>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</si>
  <si>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</si>
  <si>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</si>
  <si>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</si>
  <si>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</si>
  <si>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</si>
  <si>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</si>
  <si>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</si>
  <si>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</si>
  <si>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</si>
  <si>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</si>
  <si>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</si>
  <si>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</si>
  <si>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</si>
  <si>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US1-1</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</si>
  <si>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</si>
  <si>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</si>
  <si>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</si>
  <si>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</si>
  <si>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</si>
  <si>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</si>
  <si>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</si>
  <si>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</si>
  <si>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</si>
  <si>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</si>
  <si>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</si>
  <si>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</si>
  <si>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</si>
  <si>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</si>
  <si>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</si>
  <si>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</si>
  <si>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</si>
  <si>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</si>
  <si>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</si>
  <si>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</si>
  <si>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</si>
  <si>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</si>
  <si>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</si>
  <si>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</si>
  <si>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</si>
  <si>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</si>
  <si>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</si>
  <si>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</si>
  <si>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</si>
  <si>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</si>
  <si>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</si>
  <si>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</si>
  <si>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</si>
  <si>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</si>
  <si>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</si>
  <si>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</si>
  <si>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</si>
  <si>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</si>
  <si>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</si>
  <si>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</si>
  <si>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</si>
  <si>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</si>
  <si>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</si>
  <si>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</si>
  <si>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</si>
  <si>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</si>
  <si>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</si>
  <si>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</si>
  <si>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</si>
  <si>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</si>
  <si>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</si>
  <si>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</si>
  <si>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</si>
  <si>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</si>
  <si>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</si>
  <si>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</si>
  <si>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</si>
  <si>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</si>
  <si>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</si>
  <si>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</si>
  <si>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</si>
  <si>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</si>
  <si>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</si>
  <si>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</si>
  <si>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</si>
  <si>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</si>
  <si>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</si>
  <si>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</si>
  <si>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</si>
  <si>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</si>
  <si>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</si>
  <si>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</si>
  <si>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</si>
  <si>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</si>
  <si>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</si>
  <si>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</si>
  <si>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</si>
  <si>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</si>
  <si>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</si>
  <si>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</si>
  <si>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</si>
  <si>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</si>
  <si>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</si>
  <si>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</si>
  <si>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</si>
  <si>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</si>
  <si>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</si>
  <si>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</si>
  <si>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A18:I19A18:G19A18:I19A18:I18A17:J18A18:N18B19A17:I18A18:M18A18:L18A18:K18A18:J18A18:I18</t>
  </si>
  <si>
    <t xml:space="preserve">2, Display Discounted Price </t>
  </si>
  <si>
    <t>1. Display Original Price</t>
  </si>
  <si>
    <t xml:space="preserve">Currency Check </t>
  </si>
  <si>
    <t>Original Price is 1,000,000</t>
  </si>
  <si>
    <t>Original Price is 999</t>
  </si>
  <si>
    <t>đ5000</t>
  </si>
  <si>
    <t>Original Price from 1 to 999</t>
  </si>
  <si>
    <t xml:space="preserve">Verify that number with no comma </t>
  </si>
  <si>
    <t>d500</t>
  </si>
  <si>
    <t>d999</t>
  </si>
  <si>
    <t>Verify that currency is d</t>
  </si>
  <si>
    <t>Original Price from 1,001 to 999,999</t>
  </si>
  <si>
    <t xml:space="preserve">Verify that number with 1 comma </t>
  </si>
  <si>
    <t>d1,000</t>
  </si>
  <si>
    <t xml:space="preserve">No comma </t>
  </si>
  <si>
    <t xml:space="preserve">1 Comma </t>
  </si>
  <si>
    <t>Original Price is 999,999</t>
  </si>
  <si>
    <t>d999,999</t>
  </si>
  <si>
    <t>Original Price is 1,000</t>
  </si>
  <si>
    <t>d5,000</t>
  </si>
  <si>
    <t xml:space="preserve">2 comma </t>
  </si>
  <si>
    <t xml:space="preserve">Verify that number with 2 comma </t>
  </si>
  <si>
    <t>d1,000,000</t>
  </si>
  <si>
    <t>Original Price ifrom 1,000,001 to 999,999,999</t>
  </si>
  <si>
    <t>d5,000,000</t>
  </si>
  <si>
    <t>Original Price is 999,999,999</t>
  </si>
  <si>
    <t>d999,999,999</t>
  </si>
  <si>
    <t>Discounted Price from 1 to 999</t>
  </si>
  <si>
    <t>Discounted Price is 999</t>
  </si>
  <si>
    <t>Discounted Price is 1,000</t>
  </si>
  <si>
    <t>Discounted Price is 999,999</t>
  </si>
  <si>
    <t>Discounted Price from 1,001 to 999,999</t>
  </si>
  <si>
    <t>Discounted Price is 1,000,000</t>
  </si>
  <si>
    <t>Discounted Price ifrom 1,000,001 to 999,999,999</t>
  </si>
  <si>
    <t>Discounted Price is 999,999,999</t>
  </si>
  <si>
    <t xml:space="preserve">Rounded number </t>
  </si>
  <si>
    <t>Check rounding function - if discount price is a float with format x.y when y&gt;5</t>
  </si>
  <si>
    <t>Check rounding function - if discount price is a float with format x.y when y=5</t>
  </si>
  <si>
    <t xml:space="preserve">Check rounding function - if discount price is a float with format x.y when y&lt;5
</t>
  </si>
  <si>
    <t xml:space="preserve">Check rounding function - if discount price is a float with format x.y when y=0
</t>
  </si>
  <si>
    <t xml:space="preserve">Verify that number stay unchanged </t>
  </si>
  <si>
    <t>Verify that number is rounded up to x + 1</t>
  </si>
  <si>
    <t xml:space="preserve">Verify that number is rounded down to x-1 </t>
  </si>
  <si>
    <t xml:space="preserve">Verify that number is rounded up to x + 1  </t>
  </si>
  <si>
    <t>d500.7</t>
  </si>
  <si>
    <t>d500.5</t>
  </si>
  <si>
    <t>d500.4</t>
  </si>
  <si>
    <t>d500.0</t>
  </si>
  <si>
    <t xml:space="preserve">3, Display photo </t>
  </si>
  <si>
    <t xml:space="preserve">Check photolist </t>
  </si>
  <si>
    <t>When the product has no photo</t>
  </si>
  <si>
    <t>When the product has 1 photo</t>
  </si>
  <si>
    <t xml:space="preserve">When the product has more than 5 photos </t>
  </si>
  <si>
    <t>When the product has 5 photos</t>
  </si>
  <si>
    <t>When the number of product photo between 1 and 5 photos</t>
  </si>
  <si>
    <r>
      <rPr>
        <b/>
        <sz val="10"/>
        <color theme="0"/>
        <rFont val="Arial"/>
        <family val="2"/>
      </rPr>
      <t>Check navigating button</t>
    </r>
    <r>
      <rPr>
        <b/>
        <sz val="10"/>
        <rFont val="Arial"/>
        <family val="2"/>
      </rPr>
      <t xml:space="preserve">  </t>
    </r>
  </si>
  <si>
    <t>"Next" button available when close-to-last photo focused</t>
  </si>
  <si>
    <t xml:space="preserve">Big Photo Frame </t>
  </si>
  <si>
    <t>Intial Status</t>
  </si>
  <si>
    <t>When user clicks on each photo on the photo list</t>
  </si>
  <si>
    <t>User clicks on "Next" button</t>
  </si>
  <si>
    <t>User clicks on "Back" button</t>
  </si>
  <si>
    <t>Verify that first photo focused on in photolist</t>
  </si>
  <si>
    <t xml:space="preserve">Verify that "Back" button disabled </t>
  </si>
  <si>
    <t xml:space="preserve">Verify that "Back" button available </t>
  </si>
  <si>
    <t xml:space="preserve">Verify that "Next" button disabled </t>
  </si>
  <si>
    <t xml:space="preserve">Verify that the next photo onward focused </t>
  </si>
  <si>
    <t xml:space="preserve">Verify that the photo backward focused </t>
  </si>
  <si>
    <t xml:space="preserve">Verify that photo focused on the big photo frame </t>
  </si>
  <si>
    <t xml:space="preserve">Verify that the text "No Picture" display on the big frame  </t>
  </si>
  <si>
    <t xml:space="preserve">reload page to check if first photo on the big frame focused when loading page </t>
  </si>
  <si>
    <t xml:space="preserve">Reload page to check if first photo on the list focused when loading page </t>
  </si>
  <si>
    <t>Verify that first photo focused on big photo frame</t>
  </si>
  <si>
    <t xml:space="preserve">Verify there is no photo available </t>
  </si>
  <si>
    <t xml:space="preserve">Only 5 pictures displayed, users have to click on "Next" button to see others </t>
  </si>
  <si>
    <t>"Next" button unavailable when last photo focused</t>
  </si>
  <si>
    <t xml:space="preserve">"Back" button available when second photo focused onward </t>
  </si>
  <si>
    <t>"Back" button unavailable when first photo focused</t>
  </si>
  <si>
    <t>Select any product then check displaying of currency in View Product  screen</t>
  </si>
  <si>
    <t xml:space="preserve">Select a product then check displaying the price in the range of 1 to 999 in View Product  screen </t>
  </si>
  <si>
    <t xml:space="preserve">Select a product then check displaying the price of 999 in View Product  screen </t>
  </si>
  <si>
    <t xml:space="preserve">Select a producr then check displaying price in the range of 1,001 to 999,999 in View Product  screen </t>
  </si>
  <si>
    <t xml:space="preserve">Select a a product with a price of 1,000,000 then check displaying in View Product  screen </t>
  </si>
  <si>
    <t xml:space="preserve">Select a product with price in the range of 1,000,001 to 999,999,999 then check display in View Product  screen </t>
  </si>
  <si>
    <t xml:space="preserve">Select a product with price of 999,999,999 then check display in View Product  screen </t>
  </si>
  <si>
    <t xml:space="preserve">Click "Back" button when focus on the first picture in View Product  screen </t>
  </si>
  <si>
    <t xml:space="preserve">Click "Back" button when focus on the second picture in View Product  screen </t>
  </si>
  <si>
    <t xml:space="preserve">Click "Next" button when focus on the last picture in View Product  screen </t>
  </si>
  <si>
    <t xml:space="preserve">Click "Next" button when focus on the close-to-last picture in View Product  screen </t>
  </si>
  <si>
    <t xml:space="preserve">Click "Next" button when focus on a picture in View Product  screen </t>
  </si>
  <si>
    <t xml:space="preserve">Users click on each photo on the photo list in View Product  screen </t>
  </si>
  <si>
    <t xml:space="preserve">Select a product then check displaying the Original Price of 1,000 in View Product  screen </t>
  </si>
  <si>
    <t xml:space="preserve">Select a product then check displaying the Original Price of 999,999 in View Product  screen </t>
  </si>
  <si>
    <t xml:space="preserve">Select a product then check displaying the price of 1,000 in View Product  screen </t>
  </si>
  <si>
    <t xml:space="preserve">Select a product then check displaying the price of 999,999 in View Product  screen </t>
  </si>
  <si>
    <t>When the original price of the product is 2590 and 30 % discounted then the discounted price is 1812.9</t>
  </si>
  <si>
    <t>When the original price of the product is 2590 and 30 % discounted then the discounted price is 1812.11</t>
  </si>
  <si>
    <t>When the original price of the product is 2591 and 50 % discounted then the discounted price is 1295.5</t>
  </si>
  <si>
    <t>When the original price of the product is 2590 and 50 % discounted then the discounted price is 1295</t>
  </si>
  <si>
    <t xml:space="preserve">Verify that 1 pictures uploaded </t>
  </si>
  <si>
    <t>Verify that 3 pictures uploaded</t>
  </si>
  <si>
    <t>Verify that 5 pictures uploaded</t>
  </si>
  <si>
    <t xml:space="preserve">Select a product then remove all picture of that product in Edit Product screen </t>
  </si>
  <si>
    <t xml:space="preserve">Choose a product in Edit Product screen and upload 1 pictures </t>
  </si>
  <si>
    <t xml:space="preserve">Choose a product in Edit Product screen and upload 3 pictures </t>
  </si>
  <si>
    <t xml:space="preserve">Choose a product in Edit Product screen and upload 5 pictures </t>
  </si>
  <si>
    <t xml:space="preserve">Choose a product in Edit Product screen and upload 15 pictures </t>
  </si>
  <si>
    <t>Sign up with Google</t>
  </si>
  <si>
    <t xml:space="preserve">1, Fields test </t>
  </si>
  <si>
    <t xml:space="preserve">Phone Number </t>
  </si>
  <si>
    <t xml:space="preserve">SMS Verification Code </t>
  </si>
  <si>
    <t xml:space="preserve">Password </t>
  </si>
  <si>
    <t>Phone number has 10 numbers</t>
  </si>
  <si>
    <t xml:space="preserve">Phone number has more than 10 numbers </t>
  </si>
  <si>
    <t xml:space="preserve">Phone number has special characters </t>
  </si>
  <si>
    <t>Verfication code has 6 digits</t>
  </si>
  <si>
    <t xml:space="preserve">Verfication code has more than 6 digits </t>
  </si>
  <si>
    <t xml:space="preserve">Verfication code has special characters </t>
  </si>
  <si>
    <t xml:space="preserve">Password has 50 characters </t>
  </si>
  <si>
    <t xml:space="preserve">Password has more than 50 characters </t>
  </si>
  <si>
    <t xml:space="preserve">Password doesn't contain numberic </t>
  </si>
  <si>
    <t>Password doesn't contain alphabetic</t>
  </si>
  <si>
    <t xml:space="preserve">Birthday </t>
  </si>
  <si>
    <t xml:space="preserve">Gender </t>
  </si>
  <si>
    <t xml:space="preserve">Users select "Male" gender </t>
  </si>
  <si>
    <t xml:space="preserve">Users sellect ""Female" gender </t>
  </si>
  <si>
    <t xml:space="preserve">Full name </t>
  </si>
  <si>
    <t xml:space="preserve">Password has 6 characters </t>
  </si>
  <si>
    <t>Password has  less than 6 characters</t>
  </si>
  <si>
    <t>Full Name has  less than 6 characters</t>
  </si>
  <si>
    <t xml:space="preserve">Full Name has 6 characters </t>
  </si>
  <si>
    <t xml:space="preserve">Full Name  has 50 characters </t>
  </si>
  <si>
    <t xml:space="preserve">Full Name has more than 50 characters </t>
  </si>
  <si>
    <t xml:space="preserve">Full Name contains numberic </t>
  </si>
  <si>
    <t>CheckBox</t>
  </si>
  <si>
    <t xml:space="preserve">Unfill the box </t>
  </si>
  <si>
    <t xml:space="preserve">Function test </t>
  </si>
  <si>
    <t xml:space="preserve">Sign up Phone Number </t>
  </si>
  <si>
    <t xml:space="preserve">All the box filled in correctly </t>
  </si>
  <si>
    <t xml:space="preserve">Users choose to sign up with Google </t>
  </si>
  <si>
    <t xml:space="preserve">Users choose to sign up with Facebook </t>
  </si>
  <si>
    <t>Users choose to sign up with Email</t>
  </si>
  <si>
    <t>Sign up with Facebook</t>
  </si>
  <si>
    <t>Sign Up with Email</t>
  </si>
  <si>
    <t xml:space="preserve">Users Click "Signup" button </t>
  </si>
  <si>
    <t>Terms and conditions</t>
  </si>
  <si>
    <t>Privacy Policy</t>
  </si>
  <si>
    <t>Users Slide "SMS Verification Box"</t>
  </si>
  <si>
    <t xml:space="preserve">Verification code is valid </t>
  </si>
  <si>
    <t xml:space="preserve">Verification code is invalid </t>
  </si>
  <si>
    <t xml:space="preserve">Verfication code is expired </t>
  </si>
  <si>
    <t xml:space="preserve">"X" button </t>
  </si>
  <si>
    <t>Verifcation code copied from message</t>
  </si>
  <si>
    <t>Default status of Verfication Code box</t>
  </si>
  <si>
    <t xml:space="preserve">Default status of Phone Number box </t>
  </si>
  <si>
    <t xml:space="preserve">Phone Number is valid </t>
  </si>
  <si>
    <t xml:space="preserve">Phone Number is existed </t>
  </si>
  <si>
    <t xml:space="preserve">"X" button in the box </t>
  </si>
  <si>
    <t xml:space="preserve">Phone Number is pasted to the box </t>
  </si>
  <si>
    <t xml:space="preserve">Trim function in the Phone Number box </t>
  </si>
  <si>
    <t xml:space="preserve">Password contains special character </t>
  </si>
  <si>
    <t xml:space="preserve">Password meets the policy </t>
  </si>
  <si>
    <t xml:space="preserve">"Eye" button in Password box </t>
  </si>
  <si>
    <t xml:space="preserve">Password is invalid </t>
  </si>
  <si>
    <t xml:space="preserve">Password is pasted to the box </t>
  </si>
  <si>
    <t xml:space="preserve">"X" button in Password box </t>
  </si>
  <si>
    <t xml:space="preserve">Trim function in Password box </t>
  </si>
  <si>
    <t>Day</t>
  </si>
  <si>
    <t xml:space="preserve">Default status of the Bitrhday fields </t>
  </si>
  <si>
    <t>Drop down button in "Day" fields</t>
  </si>
  <si>
    <t xml:space="preserve">Scroll bar to select day </t>
  </si>
  <si>
    <t xml:space="preserve">Enter Day from keyboard </t>
  </si>
  <si>
    <t xml:space="preserve">Select valid Day </t>
  </si>
  <si>
    <t xml:space="preserve">Select invalid Day </t>
  </si>
  <si>
    <t xml:space="preserve">Select future date </t>
  </si>
  <si>
    <t>"Day" not selected</t>
  </si>
  <si>
    <t>Default status of Gender field</t>
  </si>
  <si>
    <t>Drop down button Gender field</t>
  </si>
  <si>
    <t>Scroll Bar to Select Gender</t>
  </si>
  <si>
    <t xml:space="preserve">Gender not selected </t>
  </si>
  <si>
    <t xml:space="preserve">Users  types Valid Full Name </t>
  </si>
  <si>
    <t xml:space="preserve">Full Name pasted to the box </t>
  </si>
  <si>
    <t xml:space="preserve">Trim function in Full Name  box </t>
  </si>
  <si>
    <t xml:space="preserve">The box is checkable </t>
  </si>
  <si>
    <t xml:space="preserve">Users click on "Terms Of Use" hyperlink </t>
  </si>
  <si>
    <t>Users click on "Privacy Policy" hyperlink</t>
  </si>
  <si>
    <t xml:space="preserve">Phone Number has placeholder </t>
  </si>
  <si>
    <t xml:space="preserve">Verification Code box has placeholder  </t>
  </si>
  <si>
    <t xml:space="preserve">Password box has placholder </t>
  </si>
  <si>
    <t xml:space="preserve">Day box has placholder </t>
  </si>
  <si>
    <t xml:space="preserve">Gendet box has placholder </t>
  </si>
  <si>
    <t xml:space="preserve">Full Name box has placholder </t>
  </si>
  <si>
    <t>Required Fileds Signification</t>
  </si>
  <si>
    <t xml:space="preserve">* symbol in Full Name </t>
  </si>
  <si>
    <t xml:space="preserve">* symbol in Phone Number </t>
  </si>
  <si>
    <t xml:space="preserve">* symbol in Password </t>
  </si>
  <si>
    <t>Verify that * is displayed in next to the name of required fields</t>
  </si>
  <si>
    <t xml:space="preserve">Leave the box empty </t>
  </si>
  <si>
    <t>Error message 1: The length of Phone number
should be 10 characters.</t>
  </si>
  <si>
    <t xml:space="preserve">Error message 2: Please enter Phone number </t>
  </si>
  <si>
    <t xml:space="preserve">Error message: Please enter a valid Phone Number </t>
  </si>
  <si>
    <t>Error message: This number is existed</t>
  </si>
  <si>
    <t xml:space="preserve">Verfication code has less than 6 digits </t>
  </si>
  <si>
    <t>Error message 1: Please enter only 6 digits</t>
  </si>
  <si>
    <t>Verify that all content in the box cleared</t>
  </si>
  <si>
    <t xml:space="preserve">Verify that users can check the box </t>
  </si>
  <si>
    <t xml:space="preserve">Verify that place holder "First Last " appear when Full Name haven't typed  </t>
  </si>
  <si>
    <t xml:space="preserve">Default status of Full Name box </t>
  </si>
  <si>
    <t xml:space="preserve">Verify that the box is empty with place holder when loading the page </t>
  </si>
  <si>
    <t xml:space="preserve">Full Name in the range of 6 to 50 characters </t>
  </si>
  <si>
    <t xml:space="preserve">Verify that Full Name can be pasted to the box </t>
  </si>
  <si>
    <t xml:space="preserve">Verify that the text "Male " appear in the Gender box </t>
  </si>
  <si>
    <t xml:space="preserve">Verify that the text "Female " appear in the Gender box </t>
  </si>
  <si>
    <t>Verify that options appears when user click on Drop down button</t>
  </si>
  <si>
    <t xml:space="preserve">Verify that all the box is empty with place holder when loading page </t>
  </si>
  <si>
    <t xml:space="preserve">Verify that the next or previous options appears when users use the scroll bar </t>
  </si>
  <si>
    <t xml:space="preserve">Verify that Phone Number can be pasted to the box </t>
  </si>
  <si>
    <t xml:space="preserve">Verify that Verification code can be pasted to the box </t>
  </si>
  <si>
    <t xml:space="preserve">Verify that this box turn back to default status </t>
  </si>
  <si>
    <t xml:space="preserve">'Verify that place holder appear when Full Name haven't typed  </t>
  </si>
  <si>
    <t xml:space="preserve">'Verify that place holder  appear when Verification Code haven't typed  </t>
  </si>
  <si>
    <t xml:space="preserve">Verify that the box is empty with place holder when loading the page  </t>
  </si>
  <si>
    <t>Verify that Phone Number displayed in the box without showing any error message</t>
  </si>
  <si>
    <t>Error message 2: Please enter SMS Verification Code</t>
  </si>
  <si>
    <t>Verify that Verifcation Code dispalyed without showing any error message</t>
  </si>
  <si>
    <t xml:space="preserve">Error message: Verification Code is invalid </t>
  </si>
  <si>
    <t xml:space="preserve">Verify that Password can be pasted to the box </t>
  </si>
  <si>
    <t xml:space="preserve">Error message 2: Please enter Password value </t>
  </si>
  <si>
    <t>Error message 1: The length of Password should be
6-50 characters.</t>
  </si>
  <si>
    <t>Error message: Password should contain alphabetic and numeric characters.</t>
  </si>
  <si>
    <t>Verify that Password displayed when users clicked the button</t>
  </si>
  <si>
    <t xml:space="preserve">Verufy that error messages displayed when users type invalid password </t>
  </si>
  <si>
    <t xml:space="preserve">Verify that users cannot enter day from keyboard </t>
  </si>
  <si>
    <t xml:space="preserve">'Verify that place holder appear when Gender haven't selected  </t>
  </si>
  <si>
    <t xml:space="preserve">Verify that place holder appear when Year haven't selected  </t>
  </si>
  <si>
    <t>Error Mesage : Wrong Birthday format</t>
  </si>
  <si>
    <t xml:space="preserve">Password is encrypted </t>
  </si>
  <si>
    <t xml:space="preserve">Verify that password is encrypted </t>
  </si>
  <si>
    <t>Verify that Password displayed in the box witthout showing any error message</t>
  </si>
  <si>
    <t>Verify that no problem occur when the box is unchecked</t>
  </si>
  <si>
    <t>'Verify that no problem occur when the box not selected</t>
  </si>
  <si>
    <t>Verify that no error message display</t>
  </si>
  <si>
    <t>Error message 2: Please enter Full Name</t>
  </si>
  <si>
    <t>Error message 1: The name length should be 6 - 50
characters</t>
  </si>
  <si>
    <t>Verify that Full Name dispalyed without showing any error message</t>
  </si>
  <si>
    <t>verify that ‘SMS Verification Code' is sent when Enter valid phone number and click on ‘Slide to get SMS code’ button</t>
  </si>
  <si>
    <t>verify that show no erroor message when input valid Verification Code</t>
  </si>
  <si>
    <t>Verify that account can not created successfully when Enter incorrect SMS Verification Code, Other mandatory fields and Click on ‘Sign up’ button. User can not login with user is being create</t>
  </si>
  <si>
    <t xml:space="preserve">SMS Verification Code send to Phone Number </t>
  </si>
  <si>
    <t xml:space="preserve">verify field ‘ Verification Code' is sent to SMS when the Phone Number is valid and users slide to get Verification Code </t>
  </si>
  <si>
    <t xml:space="preserve">Verify that users are linked to "Terms of Use " Page </t>
  </si>
  <si>
    <t xml:space="preserve">Verify that users are linked to "Privacy Policy" Page </t>
  </si>
  <si>
    <t xml:space="preserve">All the mandatory box filled in correctly </t>
  </si>
  <si>
    <t xml:space="preserve">Verify that users sign up succesfully </t>
  </si>
  <si>
    <t xml:space="preserve">Verify that the box is checked when loading the page </t>
  </si>
  <si>
    <t>Default Status</t>
  </si>
  <si>
    <t xml:space="preserve">SMS code expried and all box filled correctly </t>
  </si>
  <si>
    <t xml:space="preserve">SMS code inccorect and all box filled correctly </t>
  </si>
  <si>
    <t>1, Go to Sign Up page 
2, Fill in all the boxes correctly 
3, Click on Sign Up button</t>
  </si>
  <si>
    <t>1, Go to Sign Up page 
2, Fill in all mandatory boxes correctly 
3, Click on Sign Up button</t>
  </si>
  <si>
    <t xml:space="preserve">1, Go to Sign Up page 
2, Fill in valid Phone Number 
3, Slide "Slide to get SMS Verification code" button </t>
  </si>
  <si>
    <t xml:space="preserve">1, Go to Sign Up page 
2, Fill in valid Phone Number 
3, Slide "Slide to get SMS Verification code" button 
4, Wait over 5 minutes to let the code expried 
5, Filled in all the manatorybox correctly 
6, Click Sign Up button </t>
  </si>
  <si>
    <t xml:space="preserve">1, Go to Sign Up page 
2, Fill in valid Phone Number 
3, Slide "Slide to get SMS Verification code" button 
4, Type in the inccorect code 
5, Filled in all the manatorybox correctly 
6, Click Sign Up button </t>
  </si>
  <si>
    <t xml:space="preserve">1, Go to Sign Up page 
2, Slide "Slide to get SMS Verification code" button </t>
  </si>
  <si>
    <t xml:space="preserve">1, Go to Sign Up page 
2, Fill in valid Phone Number 
3, Slide "Slide to get SMS Verification code" button 
4, Enter Verifcation Code 
5, Click on "X" button </t>
  </si>
  <si>
    <t xml:space="preserve">1, Go to Sign Up page 
2, Fill in valid Phone Number 
3, Slide "Slide to get SMS Verification code" button 
4, Type more than 6 digits number to the box 
5, Unfocus the box </t>
  </si>
  <si>
    <t xml:space="preserve">1, Go to Sign Up page 
2, Fill in valid Phone Number 
3, Slide "Slide to get SMS Verification code" button 
4, Wait over 5 minutes to let the code expried </t>
  </si>
  <si>
    <t xml:space="preserve">1, Go to Sign Up page 
2, Fill in valid Phone Number 
3, Slide "Slide to get SMS Verification code" button 
4, Copy from the message and paste to the box </t>
  </si>
  <si>
    <t xml:space="preserve">1, Go to Sign Up page 
2, Fill in valid Phone Number 
3, Slide "Slide to get SMS Verification code" button 
4, Type special characters to the box 
</t>
  </si>
  <si>
    <t xml:space="preserve">Reload the Sign Up  page </t>
  </si>
  <si>
    <t xml:space="preserve">1, Go to Sign Up page 
2, Uncheck the box   
</t>
  </si>
  <si>
    <t xml:space="preserve">1, Go to Sign Up page 
2, Focus the box 
</t>
  </si>
  <si>
    <t xml:space="preserve">1, Go to Sign Up page 
2, Click on "Terms Of Use" hyperlink
</t>
  </si>
  <si>
    <t xml:space="preserve">1, Go to Sign Up page 
2, Click on "Privacy Policy" hyperlink
</t>
  </si>
  <si>
    <t>Phone number has less than 10 number</t>
  </si>
  <si>
    <t xml:space="preserve">1, Go to Sign Up page 
2, focus on Phone Number Box  
</t>
  </si>
  <si>
    <t xml:space="preserve">1, Go to Sign Up page 
2, focus on Phone Number Box  
3, Types in Phone Number
4, Click "X" button
</t>
  </si>
  <si>
    <t xml:space="preserve">1, Go to Sign Up page 
2, focus on Phone Number Box  
3, Paste number to the box 
</t>
  </si>
  <si>
    <t xml:space="preserve">1, Go to Sign Up page 
2, focus on SMS Verification box 
</t>
  </si>
  <si>
    <t xml:space="preserve">1, Go to Sign Up page 
2, focus on Password Box  
3, Types in password that contain less than 6 characters
</t>
  </si>
  <si>
    <t xml:space="preserve">1, Go to Sign Up page 
2, focus on Password Box  
3, Types in password that contain 6 characters
</t>
  </si>
  <si>
    <t xml:space="preserve">1, Go to Sign Up page 
2, focus on Password Box  
3, Types in password that contain 50 characters
</t>
  </si>
  <si>
    <t xml:space="preserve">1, Go to Sign Up page 
2, focus on Password Box  
3, Types in password that contain more than 50 characters
</t>
  </si>
  <si>
    <t xml:space="preserve">1, Go to Sign Up page 
2, focus on Password Box  
3, Types in password that doesn't contain numberic 
</t>
  </si>
  <si>
    <t xml:space="preserve">1, Go to Sign Up page 
2, focus on Password Box  
3, Types in password that doesn't contain alphabetic  
</t>
  </si>
  <si>
    <t xml:space="preserve">1, Go to Sign Up page 
2, focus on Password Box  
3, Types in password that contain specical characters 
</t>
  </si>
  <si>
    <t xml:space="preserve">1, Go to Sign Up page 
2, focus on Password Box  
3, Type in Password 
</t>
  </si>
  <si>
    <t xml:space="preserve">1, Go to Sign Up page 
2, focus on Password Box  
3, Type in Password 
4, Click the Eye button on the right side of the box
</t>
  </si>
  <si>
    <t xml:space="preserve">1, Go to Sign Up page 
2, focus on Password Box  
</t>
  </si>
  <si>
    <t xml:space="preserve">1, Go to Sign Up page 
2, focus on Password Box  
3, Type in Password 
4, Click the X button on the right side of the box
</t>
  </si>
  <si>
    <t xml:space="preserve">1, Go to Sign Up page 
2, focus on Day Box  
3, Click on drop down button  
</t>
  </si>
  <si>
    <t xml:space="preserve">1, Go to Sign Up page 
2, focus on Day Box  
3, Click on drop down button  
4, Scoll Bar up and down to select Day 
</t>
  </si>
  <si>
    <t xml:space="preserve">1, Go to Sign Up page 
2, focus on Day Box  
3, Click on drop down button  
4, Scoll Bar up and down to select Day 
5, Select a Day 
</t>
  </si>
  <si>
    <t xml:space="preserve">1, Go to Sign Up page 
2, focus on Day Box  
3, Click on drop down button  
4, Enter a date from keyboard 
</t>
  </si>
  <si>
    <t xml:space="preserve">1, Go to Sign Up page 
2, focus on Day Box  
3, Click on drop down button  
4, Loose focus the box
</t>
  </si>
  <si>
    <t xml:space="preserve">1, Go to Sign Up page 
2, focus on Day Box  
3, Click on drop down button  
4, Scoll Bar up and down to select Day 
5, Select a Day in the Future 
</t>
  </si>
  <si>
    <t xml:space="preserve">1, Go to Sign Up page 
2, focus on Gender Box   
</t>
  </si>
  <si>
    <t xml:space="preserve">1, Go to Sign Up page 
2, focus on Gender Box  
3, Click on drop down button  
</t>
  </si>
  <si>
    <t xml:space="preserve">1, Go to Sign Up page 
2, focus on Gender Box  
3, Click on drop down button  
4, Scoll Bar up and down to select Gender 
</t>
  </si>
  <si>
    <t xml:space="preserve">1, Go to Sign Up page 
2, focus on Gender Box  
3, Click on drop down button  
4, Scoll Bar up and down to select Gender 
5, Select Male
</t>
  </si>
  <si>
    <t xml:space="preserve">1, Go to Sign Up page 
2, focus on Gender Box  
3, Click on drop down button  
4, Scoll Bar up and down to select Gender 
5, Select Female
</t>
  </si>
  <si>
    <t xml:space="preserve">1, Go to Sign Up page 
2, focus on Gender Box  
3, Click on drop down button  
4, Loose focus the box 
</t>
  </si>
  <si>
    <t xml:space="preserve">1, Go to Sign Up page 
2, focus on Full Name Box  
3, Loose focus the box 
</t>
  </si>
  <si>
    <t xml:space="preserve">1, Go to Sign Up page 
2, focus on Full Name Box  
</t>
  </si>
  <si>
    <t xml:space="preserve">1, Go to Sign Up page 
2, focus on Full Name Box  
3, Types in Full Name that contain less than 6 characters
</t>
  </si>
  <si>
    <t xml:space="preserve">1, Go to Sign Up page 
2, focus on Full Name Box  
3, Types in Full Name that contain 6 characters
</t>
  </si>
  <si>
    <t xml:space="preserve">1, Go to Sign Up page 
2, focus on Full Name Box  
3, Types in Full Name that contain 50 characters
</t>
  </si>
  <si>
    <t xml:space="preserve">1, Go to Sign Up page 
2, focus on Full Name Box  
3, Types in Full Name that contain more than 50 characters
</t>
  </si>
  <si>
    <t xml:space="preserve">1, Go to Sign Up page 
2, focus on Full Name Box  
3, Types in Full Name that contain numberic
</t>
  </si>
  <si>
    <t xml:space="preserve">1, Go to Sign Up page 
2, focus on Full Name Box  
3, Types in Full Name 
</t>
  </si>
  <si>
    <t xml:space="preserve">1, Go to Sign Up page 
2, focus on Full Name Box  
3, Paste a name to Full Name box
</t>
  </si>
  <si>
    <t xml:space="preserve">1, Go to Sign Up page 
2, focus on Full Name Box  
3, Types in Full Name 
4, Click "X" button 
</t>
  </si>
  <si>
    <t>Verify that the input is not trimmed</t>
  </si>
  <si>
    <t xml:space="preserve">1. Search Suggestion </t>
  </si>
  <si>
    <t xml:space="preserve">Default Status of the box </t>
  </si>
  <si>
    <t xml:space="preserve">Users search witthout entering any character </t>
  </si>
  <si>
    <t xml:space="preserve">Comparing result in Upercase and Lowercase </t>
  </si>
  <si>
    <t xml:space="preserve">Search result contain special character </t>
  </si>
  <si>
    <t>Search result with a blank before keyword ( "  car" )</t>
  </si>
  <si>
    <t xml:space="preserve">Serach Suggetion when users enter a random keyword </t>
  </si>
  <si>
    <t>Serach Suggetion when users enter remove  keywords</t>
  </si>
  <si>
    <t>Serach Suggetion when users enter more  keywords</t>
  </si>
  <si>
    <t xml:space="preserve">2, Search history </t>
  </si>
  <si>
    <t xml:space="preserve">Search History when the page is in default status </t>
  </si>
  <si>
    <t xml:space="preserve">Delete Search History </t>
  </si>
  <si>
    <t xml:space="preserve">Search history when users search several time </t>
  </si>
  <si>
    <t>3, If search criteria is not match, page will display message “Search No Result”</t>
  </si>
  <si>
    <t xml:space="preserve">No search result displayed when criteria not match </t>
  </si>
  <si>
    <t>4,User can search product by entering Product Name/Category Name/Brand Name/Supplier Name</t>
  </si>
  <si>
    <t xml:space="preserve">Users search for a product by Product Name </t>
  </si>
  <si>
    <t xml:space="preserve">Users search for a product by Category Name </t>
  </si>
  <si>
    <t xml:space="preserve">Users search for a product by Brand Name </t>
  </si>
  <si>
    <t xml:space="preserve">Users search for a product by Supplier Name </t>
  </si>
  <si>
    <t>5, Results can be displayed in pagination –10 items per page</t>
  </si>
  <si>
    <t xml:space="preserve">When the result has 10 product </t>
  </si>
  <si>
    <t xml:space="preserve">When the result has more than 10 product </t>
  </si>
  <si>
    <t>6, Product sorting "High to Low " and "Low to High"</t>
  </si>
  <si>
    <t>User click "&gt;" button</t>
  </si>
  <si>
    <t>User click "&lt;" button</t>
  </si>
  <si>
    <t xml:space="preserve">Users click product page number </t>
  </si>
  <si>
    <t>Search result ascending when users choose "Price Low to High"</t>
  </si>
  <si>
    <t>Search result descending when users choose "Price High to Low "</t>
  </si>
  <si>
    <t>1, Go to Sign Up page 
2, Focus on the box 
3, Loose focus  the box</t>
  </si>
  <si>
    <t>1, Go to Sign Up page 
2, Focus on the box 
3, Loose focus the box</t>
  </si>
  <si>
    <t>1, Go to Sign Up page 
2, Fill in valid Phone Number 
3, Slide "Slide to get SMS Verification code" button 
4, Focus on the box 
5, Loose focus the box</t>
  </si>
  <si>
    <t xml:space="preserve">1, Go to Sign Up page 
2, Fill in valid Phone Number 
3, Slide "Slide to get SMS Verification code" button 
4, Type 4 digits number to the box 
5, Loose focus the box </t>
  </si>
  <si>
    <t xml:space="preserve">1, Go to Sign Up page 
2, Fill in valid Phone Number 
3, Slide "Slide to get SMS Verification code" button 
4, Type 6 digits number to the box 
5, Loose focus the box </t>
  </si>
  <si>
    <t xml:space="preserve">1, Go to Sign Up page 
2, focus on Password Box  
3, Loose focus on Password box 
</t>
  </si>
  <si>
    <t>Verify that place holder appear when password haven’t typed</t>
  </si>
  <si>
    <t xml:space="preserve">cho vào case initial </t>
  </si>
  <si>
    <t>1, Go to Sign Up page 
2, Focus on the box
3, Loose focus the box</t>
  </si>
  <si>
    <t xml:space="preserve">1, Go to Sign Up page 
2, Types in Phone Number that less than 10 numbers
</t>
  </si>
  <si>
    <t xml:space="preserve">1, Go to Sign Up page 
2, Types in Phone Number that contain 10 numbers
</t>
  </si>
  <si>
    <t xml:space="preserve">1, Go to Sign Up page 
2, Types in Phone Number that contain more than 10 numbers </t>
  </si>
  <si>
    <t xml:space="preserve">1, Go to Sign Up page 
2, Types in Phone Number that contain 50 characters
</t>
  </si>
  <si>
    <t xml:space="preserve">1, Go to Sign Up page 
2, Types in valid Phone NumberPhone Number 
</t>
  </si>
  <si>
    <t xml:space="preserve">1, Go to Sign Up page 
2, focus on Phone Number Box  
3, Types in existed Phone Number
4, Enter all valid data
5, Sign Up account 
</t>
  </si>
  <si>
    <t xml:space="preserve">1, Go to Sign Up page 
2, focus on Phone Number Box  
3, Types in Phone Number et
4, Provide a space between numbers
</t>
  </si>
  <si>
    <t xml:space="preserve">1, Go to Sign Up page 
2, Fill in valid Phone Number 
3, Slide "Slide to get SMS Verification code" button 
4, Type invalid number to the box 
5, Loose focus the box </t>
  </si>
  <si>
    <t>"Resend" button appeared</t>
  </si>
  <si>
    <t>Verification slided when phone number is empty</t>
  </si>
  <si>
    <t xml:space="preserve">When the result has less than 10 product </t>
  </si>
  <si>
    <t xml:space="preserve">Pasting image to Search Box </t>
  </si>
  <si>
    <t xml:space="preserve">Users search for a product by entering Product Name/Category Name/Brand Name/Supplier Name </t>
  </si>
  <si>
    <t xml:space="preserve">"&lt;" button disabled in the first page </t>
  </si>
  <si>
    <t xml:space="preserve">"&gt;" button enabled in the last page </t>
  </si>
  <si>
    <t xml:space="preserve">Click "…" to see the next 5 pages </t>
  </si>
  <si>
    <t xml:space="preserve">Click "…" to see the last 5 pages </t>
  </si>
  <si>
    <t xml:space="preserve">1, Go to the Website 
2,Focus on the Search box </t>
  </si>
  <si>
    <t xml:space="preserve">1, Go to the Website 
2,Users click Search button </t>
  </si>
  <si>
    <t>Verify that the box is empty with place holder "Search in Lazada" when the page is loaded</t>
  </si>
  <si>
    <t xml:space="preserve">1, Go to the Website 
2,Copy a random picture 
3, Paste to the chat box  </t>
  </si>
  <si>
    <t xml:space="preserve">1, Go to the Website 
2,Type in keyword "car" in both upercase and lowercase 
3,User clicks Search button </t>
  </si>
  <si>
    <t xml:space="preserve">Verify that the results in both case are the same </t>
  </si>
  <si>
    <t xml:space="preserve">1, Go to the Website 
2,Type in a special character 
3,User clicks Search button </t>
  </si>
  <si>
    <t>Verify that the return results is error message "No Search Result"</t>
  </si>
  <si>
    <t xml:space="preserve">1, Go to the Website 
2,Type in keyword "car" with a blank before the keyword 
3,User clicks Search button </t>
  </si>
  <si>
    <t>Verify that the results as same as without blank</t>
  </si>
  <si>
    <t>Search Suggestion when the Search box is empty</t>
  </si>
  <si>
    <t xml:space="preserve">1, Go to the Website 
2,Type in keyword "e" 
3,User clicks Search button </t>
  </si>
  <si>
    <t xml:space="preserve">Verify that there is no suggestion </t>
  </si>
  <si>
    <t xml:space="preserve">Verify that the suggestion contain that keyword  </t>
  </si>
  <si>
    <t xml:space="preserve">1, Go to the Website 
2,Type in keyword "emc" 
3,User clicks Search button </t>
  </si>
  <si>
    <t xml:space="preserve">1, Go to the Website 
2,Type in keyword "em" 
3,User clicks Search button </t>
  </si>
  <si>
    <t xml:space="preserve">1, Go to the Website 
2, Search several keywords
3, Focus on the Search box </t>
  </si>
  <si>
    <t xml:space="preserve">Verify that Search history is clear </t>
  </si>
  <si>
    <t xml:space="preserve">1, Go to the Website 
2,Type in keyword "1/24" 
3,User clicks Search button </t>
  </si>
  <si>
    <t xml:space="preserve">1, Go to the Website 
2,Type in keyword "maisto" 
3,User clicks Search button </t>
  </si>
  <si>
    <t xml:space="preserve">1, Go to the Website 
2,Type in keyword "Mykingdom" 
3,User clicks Search button </t>
  </si>
  <si>
    <t xml:space="preserve">1, Go to the Website 
2,Type in keyword " car 1/24 Maisto mykingdom" 
3,User clicks Search button </t>
  </si>
  <si>
    <t>Users search for a product by entering Category Name/Supplier Name/Brand Name/Product Name but reanrange the order</t>
  </si>
  <si>
    <t xml:space="preserve">Verify that the return result is that product </t>
  </si>
  <si>
    <t xml:space="preserve">Verify that the return result contain the category name </t>
  </si>
  <si>
    <t xml:space="preserve">Verify that the return result contain the brand  name </t>
  </si>
  <si>
    <t xml:space="preserve">Verify that the return result contain the supplier name </t>
  </si>
  <si>
    <t xml:space="preserve">1, Go to the Website 
2,Type in keyword "1:24 Lamborghini Urus " 
3,User clicks Search button </t>
  </si>
  <si>
    <t xml:space="preserve">1, Go to the Website 
2,Type in keyword "1/24 mykingdom maisto 1:24 Lamborghini Urus" 
3,User clicks Search button </t>
  </si>
  <si>
    <t>1, Go to the Website 
2,Type in keyword "1:24 Lamborghini Urus " 
3,User clicks Search button 
4, Choose "Price High to Low" option in Sort box</t>
  </si>
  <si>
    <t>1, Go to the Website 
2,Type in keyword "1:24 Lamborghini Urus " 
3,User clicks Search button 
4, Choose "Price Low to High" option in Sort box</t>
  </si>
  <si>
    <t>Verify that search results return in ascending order</t>
  </si>
  <si>
    <t>Verify that search results return in descending order</t>
  </si>
  <si>
    <t xml:space="preserve">Search with option that displayed in Search History </t>
  </si>
  <si>
    <t xml:space="preserve">1, Go to the Website 
2, Focus on the Search box
3, Select an option in Search History </t>
  </si>
  <si>
    <t>Verify that Search history show all previous searches</t>
  </si>
  <si>
    <t>Verify that user can select option from Search History</t>
  </si>
  <si>
    <t>Verify that user can select option from Search Suggestion</t>
  </si>
  <si>
    <t xml:space="preserve">Search with options that displayed in Search Suggestion </t>
  </si>
  <si>
    <t>1, Go to the Website 
2,Type in keyword "em" 
3,Select an option in Search Suggestion</t>
  </si>
  <si>
    <t xml:space="preserve">Verify that the "&lt;" button is disabled in the first page </t>
  </si>
  <si>
    <t xml:space="preserve">Verify that the "&gt;" button is disabled in the last page </t>
  </si>
  <si>
    <t xml:space="preserve">Verify that users moved directly to the next page </t>
  </si>
  <si>
    <t xml:space="preserve">Verify that users moved directly to the previous page </t>
  </si>
  <si>
    <t xml:space="preserve">Verify that users moved directly to the next 5 pages </t>
  </si>
  <si>
    <t xml:space="preserve">The display of "…" button in the first page </t>
  </si>
  <si>
    <t xml:space="preserve">The display of "…" button in the last page </t>
  </si>
  <si>
    <t xml:space="preserve">Verify that the "..." button next to the first page is disabled </t>
  </si>
  <si>
    <t xml:space="preserve">Verify that the "..." button next to the last page is disabled </t>
  </si>
  <si>
    <t xml:space="preserve">Verify that users moved directly to that page </t>
  </si>
  <si>
    <t xml:space="preserve">1, Go to the Website 
2,Type in keyword that return less than 10 products  
3,User clicks Search button </t>
  </si>
  <si>
    <t xml:space="preserve">1, Go to the Website 
2,Type in keyword that return 10 products  
3,User clicks Search button </t>
  </si>
  <si>
    <t xml:space="preserve">1, Go to the Website 
2,Type in keyword that return more than 10 products  
3,User clicks Search button </t>
  </si>
  <si>
    <t>1, Go to the Website 
2,Type in keyword "maisto" 
3,User clicks Search button 
4, Choose several criteria in Filter options</t>
  </si>
  <si>
    <t>1, Go to the Website 
2,Type in keyword "maisto" 
3,User clicks Search button
4, User click "&lt;" button</t>
  </si>
  <si>
    <t>1, Go to the Website 
2,Type in keyword "maisto" 
3,User clicks Search button
4, User click "&gt;" button</t>
  </si>
  <si>
    <t xml:space="preserve">1, Go to the Website 
2,Type in keyword "maisto" 
3,User clicks Search button
4, User click "…" button see the next 5 pages </t>
  </si>
  <si>
    <t>1, Go to the Website 
2,Type in keyword "maisto" 
3,User clicks Search button
4, User click page number button</t>
  </si>
  <si>
    <t xml:space="preserve">Verify that there is no pagination </t>
  </si>
  <si>
    <t xml:space="preserve">Verify that pagination is available </t>
  </si>
  <si>
    <t>1, Go to the Website 
2, Search several keywords  
3, Click "Delete" in the Search Suggestion</t>
  </si>
  <si>
    <t>1, Fields test</t>
  </si>
  <si>
    <t xml:space="preserve">Full Name </t>
  </si>
  <si>
    <t>Full Name has  less than 2 characters</t>
  </si>
  <si>
    <t xml:space="preserve">Full Name has 2 characters </t>
  </si>
  <si>
    <t xml:space="preserve">Full Name in the range of 2 to 50 characters </t>
  </si>
  <si>
    <t xml:space="preserve">Address  </t>
  </si>
  <si>
    <t xml:space="preserve">Default status of Address box </t>
  </si>
  <si>
    <t xml:space="preserve">Address contains numberic </t>
  </si>
  <si>
    <t xml:space="preserve">Users  types Valid Address </t>
  </si>
  <si>
    <t xml:space="preserve">Address pasted to the box </t>
  </si>
  <si>
    <t xml:space="preserve">Address box has placholder </t>
  </si>
  <si>
    <t xml:space="preserve">Trim function in Address box </t>
  </si>
  <si>
    <t>Error message 2: Please enter your Address</t>
  </si>
  <si>
    <t>Verify that Address dispalyed without showing any error message</t>
  </si>
  <si>
    <t>Verify thatAddress dispalyed without showing any error message</t>
  </si>
  <si>
    <t xml:space="preserve">Verify that Address can be pasted to the box </t>
  </si>
  <si>
    <t>Error message 1: The Address length should be 5-350
characters</t>
  </si>
  <si>
    <t>Error message 1: The name length should be 2 - 50
characters</t>
  </si>
  <si>
    <t xml:space="preserve">Province </t>
  </si>
  <si>
    <t>Default status of Province field</t>
  </si>
  <si>
    <t>Drop down button Province field</t>
  </si>
  <si>
    <t>Scroll Bar to Select Province</t>
  </si>
  <si>
    <t xml:space="preserve">Users select a province  </t>
  </si>
  <si>
    <t xml:space="preserve">Province box has placholder </t>
  </si>
  <si>
    <t xml:space="preserve">Province not selected </t>
  </si>
  <si>
    <t xml:space="preserve">Verify that the option displayed on the box </t>
  </si>
  <si>
    <t>District</t>
  </si>
  <si>
    <t>Default status of District field</t>
  </si>
  <si>
    <t>Drop down button District field</t>
  </si>
  <si>
    <t>Scroll Bar to Select District</t>
  </si>
  <si>
    <t xml:space="preserve">Users select a District  </t>
  </si>
  <si>
    <t xml:space="preserve">District box has placholder </t>
  </si>
  <si>
    <t xml:space="preserve">District not selected </t>
  </si>
  <si>
    <t>Error Message : Please choose your Province</t>
  </si>
  <si>
    <t>Error Message : Please choose your Ward</t>
  </si>
  <si>
    <t xml:space="preserve">Error Message : Please choose your District </t>
  </si>
  <si>
    <t>Default status of Ward field</t>
  </si>
  <si>
    <t>Drop down button Ward field</t>
  </si>
  <si>
    <t>Scroll Bar to Select Ward</t>
  </si>
  <si>
    <t xml:space="preserve">Users select a Ward  </t>
  </si>
  <si>
    <t xml:space="preserve">Ward box has placholder </t>
  </si>
  <si>
    <t xml:space="preserve">Ward not selected </t>
  </si>
  <si>
    <t xml:space="preserve">District Box when Province not selected </t>
  </si>
  <si>
    <t>Ward Box when District not selected</t>
  </si>
  <si>
    <t xml:space="preserve">Full Name contains Special Character </t>
  </si>
  <si>
    <t>Error Message : Name should not contain special characters</t>
  </si>
  <si>
    <t>Error message 1: The name length should be 2 - 50 characters</t>
  </si>
  <si>
    <t>Error message 1: The Address length should be 5-350 characters</t>
  </si>
  <si>
    <t xml:space="preserve">2, Function Test </t>
  </si>
  <si>
    <t xml:space="preserve">Verify that user can see all options by scroll up and down </t>
  </si>
  <si>
    <t xml:space="preserve">District can't be selected when Province haven't selected </t>
  </si>
  <si>
    <t xml:space="preserve">Ward can't be selected when District haven't selected </t>
  </si>
  <si>
    <t xml:space="preserve">Verify that new address added successfully </t>
  </si>
  <si>
    <t xml:space="preserve">Verify that new address displayed on top of the Address Book  </t>
  </si>
  <si>
    <t>When Address successfully added</t>
  </si>
  <si>
    <t>When many Address successfully added</t>
  </si>
  <si>
    <t xml:space="preserve">Edit exist address </t>
  </si>
  <si>
    <t xml:space="preserve">Verify that the box is empty </t>
  </si>
  <si>
    <t>Verify that number can be pasted to the box</t>
  </si>
  <si>
    <t>Verify that the input is trimmed</t>
  </si>
  <si>
    <t xml:space="preserve">Verify that place holder "Please enter your Phone Number " appear when the box is empty </t>
  </si>
  <si>
    <t>Verify that place holder "Please enter your Address " appear when the box is empty</t>
  </si>
  <si>
    <t xml:space="preserve">Verify that place holder "Please select your Province " appear when the box is empty  </t>
  </si>
  <si>
    <t xml:space="preserve">Verify that place holder "Please select your District " appear when the box is empty  </t>
  </si>
  <si>
    <t>Ward</t>
  </si>
  <si>
    <t>Verify that place holder "Please select your Ward " appear when the box is empty</t>
  </si>
  <si>
    <t>Verify that existed address can be edited</t>
  </si>
  <si>
    <t xml:space="preserve">Verify that the box is empty with place holder "Please select your Ward " when loading the page </t>
  </si>
  <si>
    <t xml:space="preserve">Verify that the box is empty with place holder  "Please select your District " when loading the page </t>
  </si>
  <si>
    <t xml:space="preserve">Verify that the box is empty with place holder  "Please select your Province "when loading the page </t>
  </si>
  <si>
    <t xml:space="preserve">Verify that the box is empty with place holder "Please enter your Address " when loading the page </t>
  </si>
  <si>
    <t xml:space="preserve">Verify that the box is empty with place holder "First Last" when loading the page </t>
  </si>
  <si>
    <t xml:space="preserve">Verify that the box is empty with place holder "Please enter your Phone Number " when loading the page </t>
  </si>
  <si>
    <t xml:space="preserve">When all fields are filled correctly </t>
  </si>
  <si>
    <t>Label</t>
  </si>
  <si>
    <t xml:space="preserve">Defalut value of Label field </t>
  </si>
  <si>
    <t>User choose a "Home" label</t>
  </si>
  <si>
    <t>User choose a "Office" label</t>
  </si>
  <si>
    <t xml:space="preserve">Label not selected </t>
  </si>
  <si>
    <t>Cancel button</t>
  </si>
  <si>
    <t xml:space="preserve">1,Go  to "Add mew address page "
2,Loose focus the box 
3, Click Save </t>
  </si>
  <si>
    <t xml:space="preserve">1,Go  to "Add mew address page "
2,Type in a Phone Number that contain less than 10 numbers 
3, Click Save </t>
  </si>
  <si>
    <t xml:space="preserve">1,Go  to "Add mew address page "
2,Type in a Phone Number that contain  10 numbers 
3, Click Save </t>
  </si>
  <si>
    <t xml:space="preserve">1,Go  to "Add mew address page "
2,Type in a Phone Number that contain more than 10 numbers 
3, Click Save </t>
  </si>
  <si>
    <t xml:space="preserve">1,Go  to "Add mew address page "
2,Type in a Phone Number that contain special characters  
3, Click Save </t>
  </si>
  <si>
    <t xml:space="preserve">Default value of Phone Number box </t>
  </si>
  <si>
    <t xml:space="preserve">1,Go  to "Add mew address page "
2,Focus the box </t>
  </si>
  <si>
    <t xml:space="preserve">1,Go  to "Add mew address page "
2,Type in a valid Phone Number  
3, Click Save </t>
  </si>
  <si>
    <t xml:space="preserve">1,Go  to "Add mew address page "
2,Type in Phone Number  
3, Click "X" button </t>
  </si>
  <si>
    <t xml:space="preserve">1,Go  to "Add mew address page "
2,Paste Phone Number to the box 
3, Click Save </t>
  </si>
  <si>
    <t xml:space="preserve">Phone Number is copied from  the box </t>
  </si>
  <si>
    <t xml:space="preserve">1,Go  to "Add mew address page "
2,Copy Phone Number to the box 
 </t>
  </si>
  <si>
    <t>Verify that number can be copied from the box</t>
  </si>
  <si>
    <t xml:space="preserve">1,Go  to "Add mew address page "
2,Type in "  0984437459  " 
3, Click Save </t>
  </si>
  <si>
    <t xml:space="preserve">1,Go  to "Add mew address page "
2,Type in a Full Name that contain less than 10 numbers 
3, Click Save </t>
  </si>
  <si>
    <t xml:space="preserve">1,Go  to "Add mew address page "
2,Type in a Full Name that contain less than 2 characters  
3, Click Save </t>
  </si>
  <si>
    <t xml:space="preserve">1,Go  to "Add mew address page "
2,Type in a Full Name that contain 2 characters 
3, Click Save </t>
  </si>
  <si>
    <t xml:space="preserve">1,Go  to "Add mew address page "
2,Type in a Full Name that contain 50 characters 
3, Click Save </t>
  </si>
  <si>
    <t xml:space="preserve">1,Go  to "Add mew address page "
2,Type in a Full Name that contain more than 150 characters 
3, Click Save </t>
  </si>
  <si>
    <t xml:space="preserve">1,Go  to "Add mew address page "
2,Type in a Full Name in the range of 2 - 50 characters 
3, Click Save </t>
  </si>
  <si>
    <t xml:space="preserve">1,Go  to "Add mew address page "
2,Type in a Full Name that contain numberic 
3, Click Save </t>
  </si>
  <si>
    <t xml:space="preserve">Full Name copied from the box </t>
  </si>
  <si>
    <t xml:space="preserve">Verify that Full Name can be copied the box </t>
  </si>
  <si>
    <t xml:space="preserve">1,Go  to "Add mew address page "
2,Type in a Full Name 
3, Copy Full Name </t>
  </si>
  <si>
    <t xml:space="preserve">1,Go  to "Add mew address page "
2,Paste Full Name to the box 
</t>
  </si>
  <si>
    <t xml:space="preserve">1,Go  to "Add mew address page "
2,Type in a Full Name
3, Click Save </t>
  </si>
  <si>
    <t xml:space="preserve">1,Go  to "Add mew address page "
2,Type in a Full Name
3, Click "X" button </t>
  </si>
  <si>
    <t xml:space="preserve">1,Go  to "Add mew address page "
2,Focus on the box </t>
  </si>
  <si>
    <t>Address has  less than 5 characters</t>
  </si>
  <si>
    <t xml:space="preserve">Address has 5 characters </t>
  </si>
  <si>
    <t xml:space="preserve">Address  has 350 characters </t>
  </si>
  <si>
    <t xml:space="preserve">Address has more than 350 characters </t>
  </si>
  <si>
    <t xml:space="preserve">Address in the range of 5 to 350 characters </t>
  </si>
  <si>
    <t xml:space="preserve">1,Go  to "Add mew address page "
2,Type in an Address that contain less than 5 characters </t>
  </si>
  <si>
    <t xml:space="preserve">1,Go  to "Add mew address page "
2,Type in an Address that contain 5 characters </t>
  </si>
  <si>
    <t xml:space="preserve">1,Go  to "Add mew address page "
2,Type in an Address that contain 350 characters </t>
  </si>
  <si>
    <t xml:space="preserve">1,Go  to "Add mew address page "
2,Type in an Address that contain more than 350 characters </t>
  </si>
  <si>
    <t xml:space="preserve">1,Go  to "Add mew address page "
2,Type in an Address that in the range of 5 to 350 characters </t>
  </si>
  <si>
    <t xml:space="preserve">1,Go  to "Add mew address page "
2,Type in an Address that contain numberic 350 characters </t>
  </si>
  <si>
    <t xml:space="preserve">1,Go  to "Add mew address page "
2,Type in an valid Address </t>
  </si>
  <si>
    <t xml:space="preserve">Address copied from the box </t>
  </si>
  <si>
    <t xml:space="preserve">1,Go  to "Add mew address page "
2,Type in an valid Address 
3, Copy Adress from the box </t>
  </si>
  <si>
    <t xml:space="preserve">1,Go  to "Add mew address page "
2,Paste Address to the box </t>
  </si>
  <si>
    <t xml:space="preserve">1,Go  to "Add mew address page "
2,Type in an valid Address 
3, Click "X" button  </t>
  </si>
  <si>
    <t xml:space="preserve">1,Go  to "Add mew address page "
2,Type "    huy "
3, Click Save </t>
  </si>
  <si>
    <t xml:space="preserve">1,Go  to "Add mew address page "
2,Type "    gia ngu "
3, Click Save </t>
  </si>
  <si>
    <t xml:space="preserve">1,Go  to "Add mew address page "
2,Click on drop down button </t>
  </si>
  <si>
    <t>Verify that options appears when user click on Drop down button with  Ho Chi Minh city on the top and the others is following the alphabetic order</t>
  </si>
  <si>
    <t>1,Go  to "Add mew address page "
2,Click on drop down button 
3, Scroll Up and Down to choose a Province</t>
  </si>
  <si>
    <t xml:space="preserve">1,Go  to "Add mew address page "
2,Click on drop down button 
3, Scroll Up and Down to choose a Province
4, Click on option to choose a Province </t>
  </si>
  <si>
    <t xml:space="preserve">1,Go  to "Add mew address page "
2,Loose focus the Province box 
3, Click on drop down button on District box </t>
  </si>
  <si>
    <t>1,Go  to "Add mew address page "
2,Click on drop down button 
3, Scroll Up and Down to choose a District</t>
  </si>
  <si>
    <t xml:space="preserve">1,Go  to "Add mew address page "
2,Click on drop down button 
3, Scroll Up and Down to choose a District
4, Click on option to choose a District </t>
  </si>
  <si>
    <t>1,Go  to "Add mew address page "
2,Click on drop down button 
3, Scroll Up and Down to choose a Ward</t>
  </si>
  <si>
    <t>1,Go  to "Add mew address page "
2,Click on drop down button 
3, Scroll Up and Down to choose a Ward
4, Click on option to choose a Ward</t>
  </si>
  <si>
    <t xml:space="preserve">1,Go  to "Add mew address page "
2,Loose focus the District box 
3, Click on drop down button on Ward box </t>
  </si>
  <si>
    <t xml:space="preserve">1,Go  to "Add mew address page "
2,Focus on the labels </t>
  </si>
  <si>
    <t xml:space="preserve">1,Go  to "Add mew address page "
2,User clicks Office label </t>
  </si>
  <si>
    <t xml:space="preserve">1,Go  to "Add mew address page "
2,User clicks Home label </t>
  </si>
  <si>
    <t xml:space="preserve">1,Go  to "Add mew address page "
2,Loose focus on the labels
3, Click Save </t>
  </si>
  <si>
    <t xml:space="preserve">Users click Cancel button </t>
  </si>
  <si>
    <t xml:space="preserve">1,Go  to "Add mew address page "
3, Click Cancel </t>
  </si>
  <si>
    <t>Verify that the website back to the Address Book page</t>
  </si>
  <si>
    <t>1,Go  to "Add mew address page "
2, Fill all the fields correctly 
3, Click Save</t>
  </si>
  <si>
    <t>1,Go  to "Add mew address page "
2, Fill all the fields correctly 
3, Click Save
4, Go to Address Book page</t>
  </si>
  <si>
    <t xml:space="preserve">1,Go  to "Add mew address page "
2, Fill all the fields correctly 
3, Click Save
4, Go to Address Book page
5, Click "Add New Address" to add more address </t>
  </si>
  <si>
    <t xml:space="preserve">1,Go  to "Add mew address page "
2, Fill all the fields correctly 
3, Click Save
4, Go to Address Book page
5, Click Edit button that next to that address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</si>
</sst>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m\ dd\ yyyy"/>
    <numFmt numFmtId="165" formatCode="[$-409]d\-mmm\-yy;@"/>
    <numFmt numFmtId="166" formatCode="[$-409]mmmm\ d\,\ yyyy;@"/>
  </numFmts>
  <fonts count="71">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u/>
      <sz val="10"/>
      <name val="Arial"/>
      <family val="2"/>
    </font>
    <font>
      <sz val="10"/>
      <name val="Arial"/>
      <family val="2"/>
      <charset val="1"/>
    </font>
    <font>
      <sz val="10"/>
      <color rgb="FF000000"/>
      <name val="Arial"/>
      <family val="2"/>
    </font>
    <font>
      <sz val="11"/>
      <name val="Calibri"/>
      <family val="2"/>
      <scheme val="minor"/>
    </font>
  </fonts>
  <fills count="42">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theme="6" tint="0.39997558519241921"/>
        <bgColor indexed="26"/>
      </patternFill>
    </fill>
    <fill>
      <patternFill patternType="solid">
        <fgColor theme="5" tint="0.39997558519241921"/>
        <bgColor indexed="26"/>
      </patternFill>
    </fill>
    <fill>
      <patternFill patternType="solid">
        <fgColor theme="5" tint="0.39997558519241921"/>
        <bgColor indexed="64"/>
      </patternFill>
    </fill>
    <fill>
      <patternFill patternType="solid">
        <fgColor theme="0"/>
        <bgColor indexed="41"/>
      </patternFill>
    </fill>
    <fill>
      <patternFill patternType="solid">
        <fgColor theme="6" tint="0.39997558519241921"/>
        <bgColor indexed="41"/>
      </patternFill>
    </fill>
    <fill>
      <patternFill patternType="solid">
        <fgColor theme="6" tint="0.39997558519241921"/>
        <bgColor indexed="64"/>
      </patternFill>
    </fill>
    <fill>
      <patternFill patternType="solid">
        <fgColor theme="5" tint="0.39997558519241921"/>
        <bgColor indexed="41"/>
      </patternFill>
    </fill>
    <fill>
      <patternFill patternType="solid">
        <fgColor theme="4" tint="-0.249977111117893"/>
        <bgColor indexed="41"/>
      </patternFill>
    </fill>
    <fill>
      <patternFill patternType="solid">
        <fgColor theme="4" tint="-0.249977111117893"/>
        <bgColor indexed="64"/>
      </patternFill>
    </fill>
    <fill>
      <patternFill patternType="solid">
        <fgColor theme="4" tint="-0.249977111117893"/>
        <bgColor indexed="26"/>
      </patternFill>
    </fill>
    <fill>
      <patternFill patternType="solid">
        <fgColor rgb="FFF2F2F2"/>
        <bgColor indexed="26"/>
      </patternFill>
    </fill>
    <fill>
      <patternFill patternType="solid">
        <fgColor rgb="FFBFBFBF"/>
        <bgColor indexed="64"/>
      </patternFill>
    </fill>
    <fill>
      <patternFill patternType="solid">
        <fgColor rgb="FFBFBFBF"/>
        <bgColor indexed="26"/>
      </patternFill>
    </fill>
    <fill>
      <patternFill patternType="solid">
        <fgColor rgb="FFF2F2F2"/>
        <bgColor indexed="41"/>
      </patternFill>
    </fill>
    <fill>
      <patternFill patternType="solid">
        <fgColor rgb="FFFFFFFF"/>
        <bgColor rgb="FFF2F2F2"/>
      </patternFill>
    </fill>
    <fill>
      <patternFill patternType="solid">
        <fgColor theme="6" tint="0.59999389629810485"/>
        <bgColor indexed="64"/>
      </patternFill>
    </fill>
    <fill>
      <patternFill patternType="solid">
        <fgColor theme="6" tint="0.59999389629810485"/>
        <bgColor indexed="26"/>
      </patternFill>
    </fill>
    <fill>
      <patternFill patternType="solid">
        <fgColor rgb="FFBFBFBF"/>
        <bgColor indexed="41"/>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323">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3" fillId="11" borderId="15" xfId="5" applyFont="1" applyFill="1" applyBorder="1" applyAlignment="1">
      <alignment horizontal="center" vertical="center"/>
    </xf>
    <xf numFmtId="0" fontId="1" fillId="26" borderId="6" xfId="0" applyFont="1" applyFill="1" applyBorder="1" applyAlignment="1">
      <alignment horizontal="left"/>
    </xf>
    <xf numFmtId="0" fontId="3" fillId="11" borderId="15" xfId="5" applyFont="1" applyFill="1" applyBorder="1" applyAlignment="1">
      <alignment vertical="center"/>
    </xf>
    <xf numFmtId="0" fontId="1" fillId="9" borderId="6" xfId="5" applyFont="1" applyFill="1" applyBorder="1" applyAlignment="1">
      <alignment horizontal="left" vertical="top" wrapText="1"/>
    </xf>
    <xf numFmtId="0" fontId="37" fillId="9" borderId="6" xfId="0" applyFont="1" applyFill="1" applyBorder="1" applyAlignment="1">
      <alignment horizontal="left"/>
    </xf>
    <xf numFmtId="0" fontId="37" fillId="9" borderId="6" xfId="0" applyFont="1" applyFill="1" applyBorder="1"/>
    <xf numFmtId="0" fontId="37" fillId="9" borderId="6" xfId="5" applyFont="1" applyFill="1" applyBorder="1" applyAlignment="1">
      <alignment horizontal="center" vertical="top" wrapText="1"/>
    </xf>
    <xf numFmtId="0" fontId="3" fillId="27" borderId="15" xfId="5" applyFont="1" applyFill="1" applyBorder="1" applyAlignment="1">
      <alignment horizontal="center" vertical="center"/>
    </xf>
    <xf numFmtId="0" fontId="3" fillId="27" borderId="16" xfId="5" applyFont="1" applyFill="1" applyBorder="1" applyAlignment="1">
      <alignment horizontal="center" vertical="center"/>
    </xf>
    <xf numFmtId="0" fontId="3" fillId="27" borderId="11" xfId="5" applyFont="1" applyFill="1" applyBorder="1" applyAlignment="1">
      <alignment horizontal="center" vertical="center"/>
    </xf>
    <xf numFmtId="0" fontId="1" fillId="3" borderId="6" xfId="0" applyFont="1" applyFill="1" applyBorder="1"/>
    <xf numFmtId="0" fontId="1" fillId="9" borderId="0" xfId="0" applyFont="1" applyFill="1" applyAlignment="1">
      <alignment horizontal="left"/>
    </xf>
    <xf numFmtId="0" fontId="1" fillId="0" borderId="15" xfId="0" applyFont="1" applyBorder="1" applyAlignment="1">
      <alignment horizontal="left"/>
    </xf>
    <xf numFmtId="0" fontId="1" fillId="29" borderId="6" xfId="0" applyFont="1" applyFill="1" applyBorder="1" applyAlignment="1">
      <alignment horizontal="left"/>
    </xf>
    <xf numFmtId="0" fontId="3" fillId="27" borderId="2" xfId="5" applyFont="1" applyFill="1" applyBorder="1" applyAlignment="1">
      <alignment horizontal="center" vertical="center"/>
    </xf>
    <xf numFmtId="0" fontId="1" fillId="27" borderId="2" xfId="5" applyFont="1" applyFill="1" applyBorder="1" applyAlignment="1">
      <alignment horizontal="left" vertical="center"/>
    </xf>
    <xf numFmtId="0" fontId="1" fillId="27" borderId="2" xfId="5" applyFont="1" applyFill="1" applyBorder="1" applyAlignment="1">
      <alignment horizontal="center" vertical="center"/>
    </xf>
    <xf numFmtId="0" fontId="1" fillId="32" borderId="6" xfId="0" applyFont="1" applyFill="1" applyBorder="1" applyAlignment="1">
      <alignment horizontal="left"/>
    </xf>
    <xf numFmtId="0" fontId="1" fillId="5" borderId="6" xfId="0" applyFont="1" applyFill="1" applyBorder="1" applyAlignment="1">
      <alignment horizontal="left"/>
    </xf>
    <xf numFmtId="0" fontId="1" fillId="34" borderId="6" xfId="5" applyFont="1" applyFill="1" applyBorder="1" applyAlignment="1">
      <alignment horizontal="left" vertical="top" wrapText="1"/>
    </xf>
    <xf numFmtId="0" fontId="1" fillId="34" borderId="6" xfId="0" quotePrefix="1" applyFont="1" applyFill="1" applyBorder="1" applyAlignment="1">
      <alignment horizontal="left" vertical="top" wrapText="1"/>
    </xf>
    <xf numFmtId="0" fontId="1" fillId="5" borderId="6" xfId="0" applyFont="1" applyFill="1" applyBorder="1" applyAlignment="1">
      <alignment horizontal="left" vertical="top"/>
    </xf>
    <xf numFmtId="0" fontId="1" fillId="35" borderId="6" xfId="0" applyFont="1" applyFill="1" applyBorder="1" applyAlignment="1">
      <alignment horizontal="left"/>
    </xf>
    <xf numFmtId="0" fontId="3" fillId="27" borderId="16" xfId="5" applyFont="1" applyFill="1" applyBorder="1" applyAlignment="1">
      <alignment vertical="center"/>
    </xf>
    <xf numFmtId="0" fontId="3" fillId="27" borderId="11" xfId="5" applyFont="1" applyFill="1" applyBorder="1" applyAlignment="1">
      <alignment vertical="center"/>
    </xf>
    <xf numFmtId="0" fontId="3" fillId="5" borderId="6" xfId="0" applyFont="1" applyFill="1" applyBorder="1" applyAlignment="1">
      <alignment horizontal="left"/>
    </xf>
    <xf numFmtId="0" fontId="1" fillId="34" borderId="6" xfId="0" applyFont="1" applyFill="1" applyBorder="1" applyAlignment="1">
      <alignment horizontal="left" vertical="top" wrapText="1"/>
    </xf>
    <xf numFmtId="0" fontId="37" fillId="34" borderId="6" xfId="0" applyFont="1" applyFill="1" applyBorder="1"/>
    <xf numFmtId="0" fontId="37" fillId="34" borderId="6" xfId="5" applyFont="1" applyFill="1" applyBorder="1" applyAlignment="1">
      <alignment horizontal="center" vertical="top" wrapText="1"/>
    </xf>
    <xf numFmtId="0" fontId="37" fillId="34" borderId="6" xfId="0" applyFont="1" applyFill="1" applyBorder="1" applyAlignment="1">
      <alignment horizontal="left"/>
    </xf>
    <xf numFmtId="0" fontId="67" fillId="6" borderId="6" xfId="5" applyFont="1" applyFill="1" applyBorder="1" applyAlignment="1">
      <alignment horizontal="left" vertical="top"/>
    </xf>
    <xf numFmtId="0" fontId="68" fillId="38" borderId="6" xfId="5" applyFont="1" applyFill="1" applyBorder="1" applyAlignment="1" applyProtection="1">
      <alignment horizontal="left" vertical="top" wrapText="1"/>
    </xf>
    <xf numFmtId="0" fontId="1" fillId="39" borderId="6" xfId="0" applyFont="1" applyFill="1" applyBorder="1" applyAlignment="1">
      <alignment horizontal="left"/>
    </xf>
    <xf numFmtId="0" fontId="3" fillId="41" borderId="6" xfId="5" applyFont="1" applyFill="1" applyBorder="1" applyAlignment="1">
      <alignment horizontal="left" vertical="center"/>
    </xf>
    <xf numFmtId="0" fontId="1" fillId="6" borderId="16" xfId="5" applyFont="1" applyFill="1" applyBorder="1" applyAlignment="1">
      <alignment horizontal="left" vertical="top" wrapText="1"/>
    </xf>
    <xf numFmtId="0" fontId="1" fillId="6" borderId="16" xfId="0" quotePrefix="1" applyFont="1" applyFill="1" applyBorder="1" applyAlignment="1">
      <alignment horizontal="left" vertical="top" wrapText="1"/>
    </xf>
    <xf numFmtId="0" fontId="26" fillId="6" borderId="11" xfId="0" applyFont="1" applyFill="1" applyBorder="1" applyAlignment="1">
      <alignment vertical="top" wrapText="1"/>
    </xf>
    <xf numFmtId="0" fontId="1" fillId="36" borderId="6" xfId="5" applyFont="1" applyFill="1" applyBorder="1" applyAlignment="1">
      <alignment horizontal="left" vertical="top" wrapText="1"/>
    </xf>
    <xf numFmtId="0" fontId="69" fillId="0" borderId="2" xfId="0" applyFont="1" applyBorder="1" applyAlignment="1">
      <alignment vertical="center" wrapText="1"/>
    </xf>
    <xf numFmtId="0" fontId="70" fillId="9" borderId="7"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70" fillId="9" borderId="7" xfId="5" applyFont="1" applyFill="1" applyBorder="1" applyAlignment="1">
      <alignment horizontal="left" vertical="top" wrapText="1"/>
    </xf>
    <xf numFmtId="0" fontId="1" fillId="6" borderId="6" xfId="5" applyFont="1" applyFill="1" applyBorder="1" applyAlignment="1">
      <alignment horizontal="left" vertical="top" wrapText="1"/>
    </xf>
    <xf numFmtId="0" fontId="70" fillId="9" borderId="7" xfId="5" applyFont="1" applyFill="1" applyBorder="1" applyAlignment="1">
      <alignment horizontal="left" vertical="top" wrapText="1"/>
    </xf>
    <xf numFmtId="0" fontId="1" fillId="6" borderId="15" xfId="5" applyFont="1" applyFill="1" applyBorder="1" applyAlignment="1">
      <alignment horizontal="left" vertical="top" wrapText="1"/>
    </xf>
    <xf numFmtId="0" fontId="1" fillId="9" borderId="11" xfId="0" quotePrefix="1" applyFont="1" applyFill="1" applyBorder="1" applyAlignment="1">
      <alignment horizontal="left" vertical="top" wrapText="1"/>
    </xf>
    <xf numFmtId="0" fontId="47" fillId="0" borderId="0" xfId="0" applyFont="1"/>
    <xf numFmtId="0" fontId="1" fillId="9" borderId="16" xfId="0" quotePrefix="1" applyFont="1" applyFill="1" applyBorder="1" applyAlignment="1">
      <alignment horizontal="left" vertical="top" wrapText="1"/>
    </xf>
    <xf numFmtId="0" fontId="1" fillId="0" borderId="11" xfId="0" applyFont="1" applyBorder="1" applyAlignment="1">
      <alignment horizontal="left" vertical="top"/>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52" fillId="24" borderId="15" xfId="5" applyFont="1" applyFill="1" applyBorder="1" applyAlignment="1">
      <alignment horizontal="center" vertical="top" wrapText="1"/>
    </xf>
    <xf numFmtId="0" fontId="1" fillId="24" borderId="16" xfId="5" applyFont="1" applyFill="1" applyBorder="1" applyAlignment="1">
      <alignment horizontal="center" vertical="top" wrapText="1"/>
    </xf>
    <xf numFmtId="0" fontId="1" fillId="24" borderId="11" xfId="5" applyFont="1" applyFill="1" applyBorder="1" applyAlignment="1">
      <alignment horizontal="center" vertical="top" wrapText="1"/>
    </xf>
    <xf numFmtId="0" fontId="1" fillId="24" borderId="15" xfId="5" applyFont="1" applyFill="1" applyBorder="1" applyAlignment="1">
      <alignment horizontal="center" vertical="top" wrapText="1"/>
    </xf>
    <xf numFmtId="0" fontId="1" fillId="25" borderId="15" xfId="5" applyFont="1" applyFill="1" applyBorder="1" applyAlignment="1">
      <alignment horizontal="center" vertical="top" wrapText="1"/>
    </xf>
    <xf numFmtId="0" fontId="1" fillId="25" borderId="16" xfId="5" applyFont="1" applyFill="1" applyBorder="1" applyAlignment="1">
      <alignment horizontal="center" vertical="top" wrapText="1"/>
    </xf>
    <xf numFmtId="0" fontId="1" fillId="25" borderId="11" xfId="5" applyFont="1" applyFill="1" applyBorder="1" applyAlignment="1">
      <alignment horizontal="center" vertical="top" wrapText="1"/>
    </xf>
    <xf numFmtId="0" fontId="1" fillId="26" borderId="15" xfId="0" applyFont="1" applyFill="1" applyBorder="1" applyAlignment="1">
      <alignment horizontal="center" vertical="top"/>
    </xf>
    <xf numFmtId="0" fontId="1" fillId="26" borderId="16" xfId="0" applyFont="1" applyFill="1" applyBorder="1" applyAlignment="1">
      <alignment horizontal="center" vertical="top"/>
    </xf>
    <xf numFmtId="0" fontId="1" fillId="26" borderId="11" xfId="0" applyFont="1" applyFill="1" applyBorder="1" applyAlignment="1">
      <alignment horizontal="center" vertical="top"/>
    </xf>
    <xf numFmtId="0" fontId="3" fillId="11" borderId="12" xfId="5" applyFont="1" applyFill="1" applyBorder="1" applyAlignment="1">
      <alignment horizontal="center" vertical="center"/>
    </xf>
    <xf numFmtId="0" fontId="3" fillId="11" borderId="13" xfId="5" applyFont="1" applyFill="1" applyBorder="1" applyAlignment="1">
      <alignment horizontal="center" vertical="center"/>
    </xf>
    <xf numFmtId="0" fontId="3" fillId="28" borderId="10" xfId="5" applyFont="1" applyFill="1" applyBorder="1" applyAlignment="1">
      <alignment horizontal="center" vertical="center"/>
    </xf>
    <xf numFmtId="0" fontId="3" fillId="28" borderId="17" xfId="5" applyFont="1" applyFill="1" applyBorder="1" applyAlignment="1">
      <alignment horizontal="center" vertical="center"/>
    </xf>
    <xf numFmtId="0" fontId="6" fillId="0" borderId="0" xfId="0" applyFont="1" applyAlignment="1">
      <alignment horizontal="right" vertical="center"/>
    </xf>
    <xf numFmtId="0" fontId="1" fillId="0" borderId="6" xfId="5" applyFont="1" applyBorder="1" applyAlignment="1">
      <alignment horizontal="left" vertical="top" wrapText="1"/>
    </xf>
    <xf numFmtId="0" fontId="1" fillId="0" borderId="6" xfId="5" quotePrefix="1" applyFont="1" applyBorder="1" applyAlignment="1">
      <alignment horizontal="left" vertical="top" wrapText="1"/>
    </xf>
    <xf numFmtId="0" fontId="3" fillId="27" borderId="15" xfId="5" applyFont="1" applyFill="1" applyBorder="1" applyAlignment="1">
      <alignment horizontal="center" vertical="center"/>
    </xf>
    <xf numFmtId="0" fontId="3" fillId="27" borderId="16" xfId="5" applyFont="1" applyFill="1" applyBorder="1" applyAlignment="1">
      <alignment horizontal="center" vertical="center"/>
    </xf>
    <xf numFmtId="0" fontId="3" fillId="27" borderId="11" xfId="5" applyFont="1" applyFill="1" applyBorder="1" applyAlignment="1">
      <alignment horizontal="center" vertical="center"/>
    </xf>
    <xf numFmtId="0" fontId="5" fillId="0" borderId="0" xfId="0" applyFont="1" applyAlignment="1">
      <alignment horizontal="right" vertical="center"/>
    </xf>
    <xf numFmtId="0" fontId="64" fillId="8" borderId="0" xfId="0" applyFont="1" applyFill="1" applyAlignment="1">
      <alignment horizontal="center" vertical="center"/>
    </xf>
    <xf numFmtId="165" fontId="1" fillId="0" borderId="6" xfId="5" applyNumberFormat="1" applyFont="1" applyBorder="1" applyAlignment="1">
      <alignment horizontal="left" vertical="top" wrapText="1"/>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3" fillId="19" borderId="7" xfId="0" applyFont="1" applyFill="1" applyBorder="1" applyAlignment="1">
      <alignment horizontal="center" wrapText="1"/>
    </xf>
    <xf numFmtId="0" fontId="5" fillId="0" borderId="0" xfId="0" applyFont="1" applyAlignment="1">
      <alignment horizontal="center" vertical="center"/>
    </xf>
    <xf numFmtId="0" fontId="3" fillId="30" borderId="15" xfId="5" applyFont="1" applyFill="1" applyBorder="1" applyAlignment="1">
      <alignment horizontal="center" vertical="center"/>
    </xf>
    <xf numFmtId="0" fontId="3" fillId="30" borderId="16" xfId="5" applyFont="1" applyFill="1" applyBorder="1" applyAlignment="1">
      <alignment horizontal="center" vertical="center"/>
    </xf>
    <xf numFmtId="0" fontId="3" fillId="30" borderId="11" xfId="5" applyFont="1" applyFill="1" applyBorder="1" applyAlignment="1">
      <alignment horizontal="center" vertical="center"/>
    </xf>
    <xf numFmtId="0" fontId="3" fillId="41" borderId="15" xfId="5" applyFont="1" applyFill="1" applyBorder="1" applyAlignment="1">
      <alignment horizontal="center" vertical="center"/>
    </xf>
    <xf numFmtId="0" fontId="3" fillId="41" borderId="16" xfId="5" applyFont="1" applyFill="1" applyBorder="1" applyAlignment="1">
      <alignment horizontal="center" vertical="center"/>
    </xf>
    <xf numFmtId="0" fontId="3" fillId="41" borderId="11" xfId="5" applyFont="1" applyFill="1" applyBorder="1" applyAlignment="1">
      <alignment horizontal="center" vertical="center"/>
    </xf>
    <xf numFmtId="0" fontId="3" fillId="31" borderId="15" xfId="5" applyFont="1" applyFill="1" applyBorder="1" applyAlignment="1">
      <alignment horizontal="center" vertical="center"/>
    </xf>
    <xf numFmtId="0" fontId="3" fillId="31" borderId="16" xfId="5" applyFont="1" applyFill="1" applyBorder="1" applyAlignment="1">
      <alignment horizontal="center" vertical="center"/>
    </xf>
    <xf numFmtId="0" fontId="3" fillId="31" borderId="11" xfId="5" applyFont="1" applyFill="1" applyBorder="1" applyAlignment="1">
      <alignment horizontal="center" vertical="center"/>
    </xf>
    <xf numFmtId="0" fontId="37" fillId="33" borderId="15" xfId="5" applyFont="1" applyFill="1" applyBorder="1" applyAlignment="1">
      <alignment horizontal="center" vertical="top" wrapText="1"/>
    </xf>
    <xf numFmtId="0" fontId="1" fillId="33" borderId="16" xfId="5" applyFont="1" applyFill="1" applyBorder="1" applyAlignment="1">
      <alignment horizontal="center" vertical="top" wrapText="1"/>
    </xf>
    <xf numFmtId="0" fontId="1" fillId="33" borderId="11" xfId="5" applyFont="1" applyFill="1" applyBorder="1" applyAlignment="1">
      <alignment horizontal="center" vertical="top" wrapText="1"/>
    </xf>
    <xf numFmtId="0" fontId="37" fillId="36" borderId="15" xfId="5" applyFont="1" applyFill="1" applyBorder="1" applyAlignment="1">
      <alignment horizontal="center" vertical="top" wrapText="1"/>
    </xf>
    <xf numFmtId="0" fontId="1" fillId="36" borderId="16" xfId="5" applyFont="1" applyFill="1" applyBorder="1" applyAlignment="1">
      <alignment horizontal="center" vertical="top" wrapText="1"/>
    </xf>
    <xf numFmtId="0" fontId="1" fillId="36" borderId="11" xfId="5" applyFont="1" applyFill="1" applyBorder="1" applyAlignment="1">
      <alignment horizontal="center" vertical="top" wrapText="1"/>
    </xf>
    <xf numFmtId="0" fontId="1" fillId="40" borderId="15" xfId="5" applyFont="1" applyFill="1" applyBorder="1" applyAlignment="1">
      <alignment horizontal="center" vertical="top" wrapText="1"/>
    </xf>
    <xf numFmtId="0" fontId="1" fillId="40" borderId="16" xfId="5" applyFont="1" applyFill="1" applyBorder="1" applyAlignment="1">
      <alignment horizontal="center" vertical="top" wrapText="1"/>
    </xf>
    <xf numFmtId="0" fontId="1" fillId="40" borderId="11" xfId="5" applyFont="1" applyFill="1" applyBorder="1" applyAlignment="1">
      <alignment horizontal="center" vertical="top" wrapText="1"/>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3" fillId="37" borderId="15" xfId="5" applyFont="1" applyFill="1" applyBorder="1" applyAlignment="1">
      <alignment horizontal="center" vertical="center"/>
    </xf>
    <xf numFmtId="0" fontId="3" fillId="37" borderId="16" xfId="5" applyFont="1" applyFill="1" applyBorder="1" applyAlignment="1">
      <alignment horizontal="center" vertical="center"/>
    </xf>
    <xf numFmtId="0" fontId="3" fillId="37" borderId="11" xfId="5" applyFont="1" applyFill="1" applyBorder="1" applyAlignment="1">
      <alignment horizontal="center" vertical="center"/>
    </xf>
    <xf numFmtId="0" fontId="37" fillId="10" borderId="15" xfId="0" applyFont="1" applyFill="1" applyBorder="1" applyAlignment="1">
      <alignment horizontal="center"/>
    </xf>
    <xf numFmtId="0" fontId="37" fillId="10" borderId="16" xfId="0" applyFont="1" applyFill="1" applyBorder="1" applyAlignment="1">
      <alignment horizontal="center"/>
    </xf>
    <xf numFmtId="0" fontId="37" fillId="10" borderId="11" xfId="0" applyFont="1" applyFill="1" applyBorder="1" applyAlignment="1">
      <alignment horizontal="center"/>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6" fillId="0" borderId="6" xfId="7" applyFont="1" applyBorder="1" applyAlignment="1">
      <alignment horizontal="left" vertical="top"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0" fontId="37" fillId="36" borderId="16" xfId="5" applyFont="1" applyFill="1" applyBorder="1" applyAlignment="1">
      <alignment horizontal="center" vertical="top" wrapText="1"/>
    </xf>
    <xf numFmtId="0" fontId="37" fillId="36" borderId="11" xfId="5" applyFont="1" applyFill="1" applyBorder="1" applyAlignment="1">
      <alignment horizontal="center" vertical="top" wrapText="1"/>
    </xf>
  </cellXfs>
  <cellStyles count="27">
    <cellStyle name="background" xfId="10"/>
    <cellStyle name="background 2" xfId="11"/>
    <cellStyle name="body_tyext" xfId="12"/>
    <cellStyle name="cell" xfId="13"/>
    <cellStyle name="document title" xfId="14"/>
    <cellStyle name="group" xfId="15"/>
    <cellStyle name="Header" xfId="16"/>
    <cellStyle name="Heading" xfId="17"/>
    <cellStyle name="Hyperlink" xfId="4" builtinId="8"/>
    <cellStyle name="Hyperlink 2" xfId="26"/>
    <cellStyle name="Normal" xfId="0" builtinId="0"/>
    <cellStyle name="Normal 2" xfId="1"/>
    <cellStyle name="Normal 2 2" xfId="3"/>
    <cellStyle name="Normal 2 3" xfId="8"/>
    <cellStyle name="Normal 3" xfId="7"/>
    <cellStyle name="Normal 4" xfId="9"/>
    <cellStyle name="Normal 6" xfId="18"/>
    <cellStyle name="Normal_GUI - Checklist" xfId="6"/>
    <cellStyle name="Normal_Sheet1" xfId="5"/>
    <cellStyle name="page title" xfId="19"/>
    <cellStyle name="Paragrap title" xfId="20"/>
    <cellStyle name="Paragrap title 2" xfId="21"/>
    <cellStyle name="Percent 2" xfId="22"/>
    <cellStyle name="Table header" xfId="23"/>
    <cellStyle name="Table header 2" xfId="24"/>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BFBFBF"/>
      <color rgb="FFF2F2F2"/>
      <color rgb="FF6D829F"/>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5.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666750</xdr:colOff>
      <xdr:row>83</xdr:row>
      <xdr:rowOff>7621</xdr:rowOff>
    </xdr:from>
    <xdr:to>
      <xdr:col>3</xdr:col>
      <xdr:colOff>2529840</xdr:colOff>
      <xdr:row>83</xdr:row>
      <xdr:rowOff>721087</xdr:rowOff>
    </xdr:to>
    <xdr:pic>
      <xdr:nvPicPr>
        <xdr:cNvPr id="2" name="Picture 1"/>
        <xdr:cNvPicPr>
          <a:picLocks noChangeAspect="1"/>
        </xdr:cNvPicPr>
      </xdr:nvPicPr>
      <xdr:blipFill>
        <a:blip xmlns:r="http://schemas.openxmlformats.org/officeDocument/2006/relationships" r:embed="rId1"/>
        <a:stretch>
          <a:fillRect/>
        </a:stretch>
      </xdr:blipFill>
      <xdr:spPr>
        <a:xfrm>
          <a:off x="5273040" y="23359111"/>
          <a:ext cx="1863090" cy="713466"/>
        </a:xfrm>
        <a:prstGeom prst="rect">
          <a:avLst/>
        </a:prstGeom>
      </xdr:spPr>
    </xdr:pic>
    <xdr:clientData/>
  </xdr:twoCellAnchor>
  <xdr:twoCellAnchor editAs="oneCell">
    <xdr:from>
      <xdr:col>3</xdr:col>
      <xdr:colOff>609600</xdr:colOff>
      <xdr:row>86</xdr:row>
      <xdr:rowOff>62088</xdr:rowOff>
    </xdr:from>
    <xdr:to>
      <xdr:col>3</xdr:col>
      <xdr:colOff>2270760</xdr:colOff>
      <xdr:row>86</xdr:row>
      <xdr:rowOff>698225</xdr:rowOff>
    </xdr:to>
    <xdr:pic>
      <xdr:nvPicPr>
        <xdr:cNvPr id="3" name="Picture 2"/>
        <xdr:cNvPicPr>
          <a:picLocks noChangeAspect="1"/>
        </xdr:cNvPicPr>
      </xdr:nvPicPr>
      <xdr:blipFill>
        <a:blip xmlns:r="http://schemas.openxmlformats.org/officeDocument/2006/relationships" r:embed="rId1"/>
        <a:stretch>
          <a:fillRect/>
        </a:stretch>
      </xdr:blipFill>
      <xdr:spPr>
        <a:xfrm>
          <a:off x="5215890" y="26027238"/>
          <a:ext cx="1661160" cy="636137"/>
        </a:xfrm>
        <a:prstGeom prst="rect">
          <a:avLst/>
        </a:prstGeom>
      </xdr:spPr>
    </xdr:pic>
    <xdr:clientData/>
  </xdr:twoCellAnchor>
  <xdr:twoCellAnchor editAs="oneCell">
    <xdr:from>
      <xdr:col>3</xdr:col>
      <xdr:colOff>647700</xdr:colOff>
      <xdr:row>85</xdr:row>
      <xdr:rowOff>30480</xdr:rowOff>
    </xdr:from>
    <xdr:to>
      <xdr:col>3</xdr:col>
      <xdr:colOff>2266950</xdr:colOff>
      <xdr:row>85</xdr:row>
      <xdr:rowOff>706943</xdr:rowOff>
    </xdr:to>
    <xdr:pic>
      <xdr:nvPicPr>
        <xdr:cNvPr id="4" name="Picture 3"/>
        <xdr:cNvPicPr>
          <a:picLocks noChangeAspect="1"/>
        </xdr:cNvPicPr>
      </xdr:nvPicPr>
      <xdr:blipFill>
        <a:blip xmlns:r="http://schemas.openxmlformats.org/officeDocument/2006/relationships" r:embed="rId2"/>
        <a:stretch>
          <a:fillRect/>
        </a:stretch>
      </xdr:blipFill>
      <xdr:spPr>
        <a:xfrm>
          <a:off x="5253990" y="25214580"/>
          <a:ext cx="1619250" cy="676463"/>
        </a:xfrm>
        <a:prstGeom prst="rect">
          <a:avLst/>
        </a:prstGeom>
      </xdr:spPr>
    </xdr:pic>
    <xdr:clientData/>
  </xdr:twoCellAnchor>
  <xdr:twoCellAnchor editAs="oneCell">
    <xdr:from>
      <xdr:col>3</xdr:col>
      <xdr:colOff>749045</xdr:colOff>
      <xdr:row>84</xdr:row>
      <xdr:rowOff>205740</xdr:rowOff>
    </xdr:from>
    <xdr:to>
      <xdr:col>3</xdr:col>
      <xdr:colOff>2144228</xdr:colOff>
      <xdr:row>84</xdr:row>
      <xdr:rowOff>781049</xdr:rowOff>
    </xdr:to>
    <xdr:pic>
      <xdr:nvPicPr>
        <xdr:cNvPr id="5" name="Picture 4"/>
        <xdr:cNvPicPr>
          <a:picLocks noChangeAspect="1"/>
        </xdr:cNvPicPr>
      </xdr:nvPicPr>
      <xdr:blipFill>
        <a:blip xmlns:r="http://schemas.openxmlformats.org/officeDocument/2006/relationships" r:embed="rId3"/>
        <a:stretch>
          <a:fillRect/>
        </a:stretch>
      </xdr:blipFill>
      <xdr:spPr>
        <a:xfrm>
          <a:off x="5355335" y="24296370"/>
          <a:ext cx="1395183" cy="57530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8.bin"/><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workbookViewId="0">
      <selection activeCell="A13" sqref="A13:F13"/>
    </sheetView>
  </sheetViews>
  <sheetFormatPr defaultColWidth="0" defaultRowHeight="13.8" zeroHeight="1"/>
  <cols>
    <col min="1" max="1" width="12" style="17" customWidth="1"/>
    <col min="2" max="2" width="17" style="17" customWidth="1"/>
    <col min="3" max="3" width="16.578125" style="17" customWidth="1"/>
    <col min="4" max="4" width="31.41796875" style="17" customWidth="1"/>
    <col min="5" max="5" width="34.41796875" style="17" customWidth="1"/>
    <col min="6" max="6" width="12.26171875" style="17" customWidth="1"/>
    <col min="7" max="16384" width="0" style="17" hidden="1"/>
  </cols>
  <sheetData>
    <row r="1" spans="1:6">
      <c r="A1" s="15"/>
      <c r="B1" s="16"/>
      <c r="C1" s="16"/>
      <c r="D1" s="16"/>
      <c r="E1" s="71" t="s">
        <v>0</v>
      </c>
      <c r="F1" s="16"/>
    </row>
    <row r="2" spans="1:6" ht="20.100000000000001">
      <c r="A2" s="37" t="s">
        <v>1</v>
      </c>
      <c r="B2" s="18"/>
      <c r="C2" s="18"/>
      <c r="D2" s="18"/>
      <c r="E2" s="18"/>
      <c r="F2" s="18"/>
    </row>
    <row r="3" spans="1:6">
      <c r="A3" s="18"/>
      <c r="B3" s="18"/>
      <c r="C3" s="18"/>
      <c r="D3" s="18"/>
      <c r="E3" s="18"/>
      <c r="F3" s="18"/>
    </row>
    <row r="4" spans="1:6" ht="15" customHeight="1">
      <c r="A4" s="219" t="s">
        <v>2</v>
      </c>
      <c r="B4" s="220"/>
      <c r="C4" s="220"/>
      <c r="D4" s="220"/>
      <c r="E4" s="221"/>
      <c r="F4" s="18"/>
    </row>
    <row r="5" spans="1:6">
      <c r="A5" s="222" t="s">
        <v>3</v>
      </c>
      <c r="B5" s="222"/>
      <c r="C5" s="223" t="s">
        <v>4</v>
      </c>
      <c r="D5" s="223"/>
      <c r="E5" s="223"/>
      <c r="F5" s="18"/>
    </row>
    <row r="6" spans="1:6" ht="29.25" customHeight="1">
      <c r="A6" s="224" t="s">
        <v>5</v>
      </c>
      <c r="B6" s="225"/>
      <c r="C6" s="218" t="s">
        <v>6</v>
      </c>
      <c r="D6" s="218"/>
      <c r="E6" s="218"/>
      <c r="F6" s="18"/>
    </row>
    <row r="7" spans="1:6" ht="29.25" customHeight="1">
      <c r="A7" s="145"/>
      <c r="B7" s="145"/>
      <c r="C7" s="146"/>
      <c r="D7" s="146"/>
      <c r="E7" s="146"/>
      <c r="F7" s="18"/>
    </row>
    <row r="8" spans="1:6" s="147" customFormat="1" ht="29.25" customHeight="1">
      <c r="A8" s="216" t="s">
        <v>7</v>
      </c>
      <c r="B8" s="217"/>
      <c r="C8" s="217"/>
      <c r="D8" s="217"/>
      <c r="E8" s="217"/>
      <c r="F8" s="217"/>
    </row>
    <row r="9" spans="1:6" s="147" customFormat="1" ht="15" customHeight="1">
      <c r="A9" s="148" t="s">
        <v>8</v>
      </c>
      <c r="B9" s="148" t="s">
        <v>9</v>
      </c>
      <c r="C9" s="148" t="s">
        <v>10</v>
      </c>
      <c r="D9" s="148" t="s">
        <v>11</v>
      </c>
      <c r="E9" s="148" t="s">
        <v>12</v>
      </c>
      <c r="F9" s="148" t="s">
        <v>13</v>
      </c>
    </row>
    <row r="10" spans="1:6" s="147" customFormat="1" ht="36.9">
      <c r="A10" s="130" t="s">
        <v>14</v>
      </c>
      <c r="B10" s="131" t="s">
        <v>15</v>
      </c>
      <c r="C10" s="132" t="s">
        <v>16</v>
      </c>
      <c r="D10" s="150" t="s">
        <v>17</v>
      </c>
      <c r="E10" s="133" t="s">
        <v>18</v>
      </c>
      <c r="F10" s="149" t="s">
        <v>19</v>
      </c>
    </row>
    <row r="11" spans="1:6" s="147" customFormat="1" ht="24.6">
      <c r="A11" s="130">
        <v>1.3</v>
      </c>
      <c r="B11" s="131">
        <v>43082</v>
      </c>
      <c r="C11" s="132" t="s">
        <v>16</v>
      </c>
      <c r="D11" s="150" t="s">
        <v>20</v>
      </c>
      <c r="E11" s="133" t="s">
        <v>18</v>
      </c>
      <c r="F11" s="149" t="s">
        <v>19</v>
      </c>
    </row>
    <row r="12" spans="1:6" s="147" customFormat="1" ht="98.4">
      <c r="A12" s="162">
        <v>1.4</v>
      </c>
      <c r="B12" s="163" t="s">
        <v>21</v>
      </c>
      <c r="C12" s="164" t="s">
        <v>16</v>
      </c>
      <c r="D12" s="165" t="s">
        <v>22</v>
      </c>
      <c r="E12" s="166" t="s">
        <v>18</v>
      </c>
      <c r="F12" s="149" t="s">
        <v>19</v>
      </c>
    </row>
    <row r="13" spans="1:6" s="147" customFormat="1" ht="30" customHeight="1">
      <c r="A13" s="218" t="s">
        <v>23</v>
      </c>
      <c r="B13" s="218"/>
      <c r="C13" s="218"/>
      <c r="D13" s="218"/>
      <c r="E13" s="218"/>
      <c r="F13" s="21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topLeftCell="A94" zoomScaleNormal="100" workbookViewId="0"/>
  </sheetViews>
  <sheetFormatPr defaultColWidth="9.15625" defaultRowHeight="12.3"/>
  <cols>
    <col min="1" max="1" width="17.26171875" style="2" customWidth="1"/>
    <col min="2" max="2" width="11.41796875" style="2" customWidth="1"/>
    <col min="3" max="3" width="18.68359375" style="2" customWidth="1"/>
    <col min="4" max="4" width="21.15625" style="2" customWidth="1"/>
    <col min="5" max="16384" width="9.15625" style="2"/>
  </cols>
  <sheetData>
    <row r="1" spans="1:11" s="1" customFormat="1" ht="14.1">
      <c r="B1" s="34"/>
      <c r="C1" s="34"/>
      <c r="D1" s="34"/>
      <c r="E1" s="34"/>
      <c r="F1" s="34"/>
      <c r="G1" s="34"/>
      <c r="H1" s="34"/>
      <c r="I1" s="155" t="s">
        <v>24</v>
      </c>
      <c r="J1" s="34"/>
      <c r="K1" s="34"/>
    </row>
    <row r="2" spans="1:11" ht="25.5" customHeight="1">
      <c r="B2" s="231" t="s">
        <v>25</v>
      </c>
      <c r="C2" s="231"/>
      <c r="D2" s="231"/>
      <c r="E2" s="231"/>
      <c r="F2" s="231"/>
      <c r="G2" s="231"/>
      <c r="H2" s="231"/>
      <c r="I2" s="231"/>
      <c r="J2" s="229" t="s">
        <v>26</v>
      </c>
      <c r="K2" s="229"/>
    </row>
    <row r="3" spans="1:11" ht="28.5" customHeight="1">
      <c r="B3" s="232" t="s">
        <v>27</v>
      </c>
      <c r="C3" s="232"/>
      <c r="D3" s="232"/>
      <c r="E3" s="232"/>
      <c r="F3" s="230" t="s">
        <v>28</v>
      </c>
      <c r="G3" s="230"/>
      <c r="H3" s="230"/>
      <c r="I3" s="230"/>
      <c r="J3" s="229"/>
      <c r="K3" s="229"/>
    </row>
    <row r="4" spans="1:11" ht="18" customHeight="1">
      <c r="B4" s="153"/>
      <c r="C4" s="153"/>
      <c r="D4" s="153"/>
      <c r="E4" s="153"/>
      <c r="F4" s="152"/>
      <c r="G4" s="152"/>
      <c r="H4" s="152"/>
      <c r="I4" s="152"/>
      <c r="J4" s="151"/>
      <c r="K4" s="151"/>
    </row>
    <row r="6" spans="1:11" ht="22.5">
      <c r="A6" s="4" t="s">
        <v>29</v>
      </c>
    </row>
    <row r="7" spans="1:11">
      <c r="A7" s="236" t="s">
        <v>30</v>
      </c>
      <c r="B7" s="236"/>
      <c r="C7" s="236"/>
      <c r="D7" s="236"/>
      <c r="E7" s="236"/>
      <c r="F7" s="236"/>
      <c r="G7" s="236"/>
      <c r="H7" s="236"/>
      <c r="I7" s="236"/>
    </row>
    <row r="8" spans="1:11" ht="20.25" customHeight="1">
      <c r="A8" s="236"/>
      <c r="B8" s="236"/>
      <c r="C8" s="236"/>
      <c r="D8" s="236"/>
      <c r="E8" s="236"/>
      <c r="F8" s="236"/>
      <c r="G8" s="236"/>
      <c r="H8" s="236"/>
      <c r="I8" s="236"/>
    </row>
    <row r="9" spans="1:11">
      <c r="A9" s="236" t="s">
        <v>31</v>
      </c>
      <c r="B9" s="236"/>
      <c r="C9" s="236"/>
      <c r="D9" s="236"/>
      <c r="E9" s="236"/>
      <c r="F9" s="236"/>
      <c r="G9" s="236"/>
      <c r="H9" s="236"/>
      <c r="I9" s="236"/>
    </row>
    <row r="10" spans="1:11" ht="21" customHeight="1">
      <c r="A10" s="236"/>
      <c r="B10" s="236"/>
      <c r="C10" s="236"/>
      <c r="D10" s="236"/>
      <c r="E10" s="236"/>
      <c r="F10" s="236"/>
      <c r="G10" s="236"/>
      <c r="H10" s="236"/>
      <c r="I10" s="236"/>
    </row>
    <row r="11" spans="1:11" ht="13.8">
      <c r="A11" s="237" t="s">
        <v>32</v>
      </c>
      <c r="B11" s="237"/>
      <c r="C11" s="237"/>
      <c r="D11" s="237"/>
      <c r="E11" s="237"/>
      <c r="F11" s="237"/>
      <c r="G11" s="237"/>
      <c r="H11" s="237"/>
      <c r="I11" s="237"/>
    </row>
    <row r="12" spans="1:11">
      <c r="A12" s="3"/>
      <c r="B12" s="3"/>
      <c r="C12" s="3"/>
      <c r="D12" s="3"/>
      <c r="E12" s="3"/>
      <c r="F12" s="3"/>
      <c r="G12" s="3"/>
      <c r="H12" s="3"/>
      <c r="I12" s="3"/>
    </row>
    <row r="13" spans="1:11" ht="22.5">
      <c r="A13" s="4" t="s">
        <v>33</v>
      </c>
    </row>
    <row r="14" spans="1:11">
      <c r="A14" s="134" t="s">
        <v>34</v>
      </c>
      <c r="B14" s="233" t="s">
        <v>35</v>
      </c>
      <c r="C14" s="234"/>
      <c r="D14" s="234"/>
      <c r="E14" s="234"/>
      <c r="F14" s="234"/>
      <c r="G14" s="234"/>
      <c r="H14" s="234"/>
      <c r="I14" s="234"/>
      <c r="J14" s="234"/>
      <c r="K14" s="235"/>
    </row>
    <row r="15" spans="1:11" ht="14.25" customHeight="1">
      <c r="A15" s="134" t="s">
        <v>36</v>
      </c>
      <c r="B15" s="233" t="s">
        <v>37</v>
      </c>
      <c r="C15" s="234"/>
      <c r="D15" s="234"/>
      <c r="E15" s="234"/>
      <c r="F15" s="234"/>
      <c r="G15" s="234"/>
      <c r="H15" s="234"/>
      <c r="I15" s="234"/>
      <c r="J15" s="234"/>
      <c r="K15" s="235"/>
    </row>
    <row r="16" spans="1:11" ht="14.25" customHeight="1">
      <c r="A16" s="134"/>
      <c r="B16" s="233" t="s">
        <v>38</v>
      </c>
      <c r="C16" s="234"/>
      <c r="D16" s="234"/>
      <c r="E16" s="234"/>
      <c r="F16" s="234"/>
      <c r="G16" s="234"/>
      <c r="H16" s="234"/>
      <c r="I16" s="234"/>
      <c r="J16" s="234"/>
      <c r="K16" s="235"/>
    </row>
    <row r="17" spans="1:14" ht="14.25" customHeight="1">
      <c r="A17" s="134"/>
      <c r="B17" s="233" t="s">
        <v>39</v>
      </c>
      <c r="C17" s="234"/>
      <c r="D17" s="234"/>
      <c r="E17" s="234"/>
      <c r="F17" s="234"/>
      <c r="G17" s="234"/>
      <c r="H17" s="234"/>
      <c r="I17" s="234"/>
      <c r="J17" s="234"/>
      <c r="K17" s="235"/>
    </row>
    <row r="19" spans="1:14" ht="22.5">
      <c r="A19" s="4" t="s">
        <v>40</v>
      </c>
    </row>
    <row r="20" spans="1:14">
      <c r="A20" s="134" t="s">
        <v>41</v>
      </c>
      <c r="B20" s="233" t="s">
        <v>42</v>
      </c>
      <c r="C20" s="234"/>
      <c r="D20" s="234"/>
      <c r="E20" s="234"/>
      <c r="F20" s="234"/>
      <c r="G20" s="235"/>
    </row>
    <row r="21" spans="1:14" ht="12.75" customHeight="1">
      <c r="A21" s="134" t="s">
        <v>43</v>
      </c>
      <c r="B21" s="233" t="s">
        <v>44</v>
      </c>
      <c r="C21" s="234"/>
      <c r="D21" s="234"/>
      <c r="E21" s="234"/>
      <c r="F21" s="234"/>
      <c r="G21" s="235"/>
    </row>
    <row r="22" spans="1:14" ht="12.75" customHeight="1">
      <c r="A22" s="134" t="s">
        <v>45</v>
      </c>
      <c r="B22" s="233" t="s">
        <v>46</v>
      </c>
      <c r="C22" s="234"/>
      <c r="D22" s="234"/>
      <c r="E22" s="234"/>
      <c r="F22" s="234"/>
      <c r="G22" s="235"/>
    </row>
    <row r="24" spans="1:14" ht="22.5">
      <c r="A24" s="4" t="s">
        <v>47</v>
      </c>
    </row>
    <row r="25" spans="1:14" ht="13.8">
      <c r="A25" s="154" t="s">
        <v>48</v>
      </c>
      <c r="C25" s="154"/>
      <c r="D25" s="154"/>
      <c r="E25" s="154"/>
      <c r="F25" s="154"/>
      <c r="G25" s="154"/>
      <c r="H25" s="154"/>
      <c r="I25" s="154"/>
      <c r="J25" s="154"/>
      <c r="K25" s="154"/>
      <c r="L25" s="154"/>
      <c r="M25" s="154"/>
      <c r="N25" s="70"/>
    </row>
    <row r="26" spans="1:14" ht="13.8">
      <c r="A26" s="154" t="s">
        <v>49</v>
      </c>
      <c r="C26" s="154"/>
      <c r="D26" s="154"/>
      <c r="E26" s="154"/>
      <c r="F26" s="154"/>
      <c r="G26" s="154"/>
      <c r="H26" s="154"/>
      <c r="I26" s="154"/>
      <c r="J26" s="154"/>
      <c r="K26" s="154"/>
      <c r="L26" s="154"/>
      <c r="M26" s="154"/>
      <c r="N26" s="70"/>
    </row>
    <row r="27" spans="1:14" ht="13.8">
      <c r="A27" s="154" t="s">
        <v>50</v>
      </c>
      <c r="C27" s="154"/>
      <c r="D27" s="154"/>
      <c r="E27" s="154"/>
      <c r="F27" s="154"/>
      <c r="G27" s="154"/>
      <c r="H27" s="154"/>
      <c r="I27" s="154"/>
      <c r="J27" s="154"/>
      <c r="K27" s="154"/>
      <c r="L27" s="154"/>
      <c r="M27" s="154"/>
      <c r="N27" s="70"/>
    </row>
    <row r="29" spans="1:14" ht="21.75" customHeight="1">
      <c r="B29" s="226" t="s">
        <v>51</v>
      </c>
      <c r="C29" s="227"/>
      <c r="D29" s="228"/>
    </row>
    <row r="30" spans="1:14" ht="90" customHeight="1">
      <c r="B30" s="5"/>
      <c r="C30" s="6" t="s">
        <v>52</v>
      </c>
      <c r="D30" s="6" t="s">
        <v>53</v>
      </c>
    </row>
    <row r="32" spans="1:14" ht="22.5">
      <c r="A32" s="4" t="s">
        <v>54</v>
      </c>
    </row>
    <row r="33" spans="1:1" ht="13.8">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zoomScaleNormal="100" workbookViewId="0">
      <selection activeCell="A2" sqref="A2:F2"/>
    </sheetView>
  </sheetViews>
  <sheetFormatPr defaultColWidth="9.15625" defaultRowHeight="12.3"/>
  <cols>
    <col min="1" max="1" width="8.578125" style="13" customWidth="1"/>
    <col min="2" max="2" width="9.26171875" style="8" customWidth="1"/>
    <col min="3" max="3" width="14.578125" style="8" customWidth="1"/>
    <col min="4" max="4" width="29.26171875" style="8" customWidth="1"/>
    <col min="5" max="5" width="31.26171875" style="8" customWidth="1"/>
    <col min="6" max="6" width="31.15625" style="8" customWidth="1"/>
    <col min="7" max="7" width="11.83984375" style="8" customWidth="1"/>
    <col min="8" max="16384" width="9.15625" style="8"/>
  </cols>
  <sheetData>
    <row r="1" spans="1:10" ht="13.8">
      <c r="A1" s="7"/>
      <c r="B1" s="7"/>
      <c r="C1" s="7"/>
      <c r="D1" s="7"/>
      <c r="F1" s="7"/>
      <c r="G1" s="7"/>
      <c r="H1" s="7"/>
      <c r="I1" s="7"/>
      <c r="J1" s="7"/>
    </row>
    <row r="2" spans="1:10" s="9" customFormat="1" ht="24.9">
      <c r="A2" s="238" t="s">
        <v>56</v>
      </c>
      <c r="B2" s="238"/>
      <c r="C2" s="238"/>
      <c r="D2" s="238"/>
      <c r="E2" s="238"/>
      <c r="F2" s="238"/>
    </row>
    <row r="3" spans="1:10">
      <c r="A3" s="10"/>
      <c r="B3" s="11"/>
      <c r="E3" s="12"/>
    </row>
    <row r="5" spans="1:10" ht="24.9">
      <c r="A5" s="8"/>
      <c r="D5" s="135" t="s">
        <v>57</v>
      </c>
      <c r="E5" s="14"/>
    </row>
    <row r="6" spans="1:10">
      <c r="A6" s="8"/>
    </row>
    <row r="7" spans="1:10" ht="20.25" customHeight="1">
      <c r="A7" s="136" t="s">
        <v>58</v>
      </c>
      <c r="B7" s="136" t="s">
        <v>59</v>
      </c>
      <c r="C7" s="137" t="s">
        <v>60</v>
      </c>
      <c r="D7" s="137" t="s">
        <v>61</v>
      </c>
      <c r="E7" s="137" t="s">
        <v>62</v>
      </c>
      <c r="F7" s="137" t="s">
        <v>63</v>
      </c>
    </row>
    <row r="8" spans="1:10" ht="14.4">
      <c r="A8" s="19">
        <v>1</v>
      </c>
      <c r="B8" s="19"/>
      <c r="C8" s="20" t="s">
        <v>64</v>
      </c>
      <c r="D8" t="s">
        <v>64</v>
      </c>
      <c r="E8" s="21"/>
      <c r="F8" s="22"/>
    </row>
    <row r="9" spans="1:10" ht="14.4">
      <c r="A9" s="19">
        <v>2</v>
      </c>
      <c r="B9" s="19" t="s">
        <v>65</v>
      </c>
      <c r="C9" s="20" t="s">
        <v>66</v>
      </c>
      <c r="D9" t="s">
        <v>66</v>
      </c>
      <c r="E9" s="21"/>
      <c r="F9" s="22"/>
    </row>
    <row r="10" spans="1:10" ht="14.4">
      <c r="A10" s="19">
        <v>3</v>
      </c>
      <c r="B10" s="19" t="s">
        <v>65</v>
      </c>
      <c r="C10" s="20" t="s">
        <v>67</v>
      </c>
      <c r="D10" t="s">
        <v>67</v>
      </c>
      <c r="E10" s="22"/>
      <c r="F10" s="22"/>
    </row>
    <row r="11" spans="1:10" ht="12.9">
      <c r="A11" s="19">
        <v>4</v>
      </c>
      <c r="B11" s="19" t="s">
        <v>68</v>
      </c>
      <c r="C11" s="20"/>
      <c r="D11" s="72"/>
      <c r="E11" s="22"/>
      <c r="F11" s="22"/>
    </row>
    <row r="12" spans="1:10" ht="12.9">
      <c r="A12" s="19">
        <v>5</v>
      </c>
      <c r="B12" s="19" t="s">
        <v>68</v>
      </c>
      <c r="C12" s="20"/>
      <c r="D12" s="72"/>
      <c r="E12" s="22"/>
      <c r="F12" s="22"/>
    </row>
    <row r="13" spans="1:10" ht="12.9">
      <c r="A13" s="19">
        <v>6</v>
      </c>
      <c r="B13" s="19" t="s">
        <v>69</v>
      </c>
      <c r="C13" s="20"/>
      <c r="D13" s="72"/>
      <c r="E13" s="22"/>
      <c r="F13" s="22"/>
    </row>
    <row r="14" spans="1:10" ht="12.9">
      <c r="A14" s="19">
        <v>7</v>
      </c>
      <c r="B14" s="19" t="s">
        <v>69</v>
      </c>
      <c r="C14" s="20"/>
      <c r="D14" s="72"/>
      <c r="E14" s="22"/>
      <c r="F14" s="22"/>
    </row>
    <row r="15" spans="1:10" ht="12.9">
      <c r="A15" s="19"/>
      <c r="B15" s="19"/>
      <c r="C15" s="20"/>
      <c r="D15" s="72"/>
      <c r="E15" s="22"/>
      <c r="F15" s="22"/>
    </row>
    <row r="16" spans="1:10" ht="12.9">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
  <sheetViews>
    <sheetView showGridLines="0" workbookViewId="0"/>
  </sheetViews>
  <sheetFormatPr defaultColWidth="8.15625" defaultRowHeight="12.3"/>
  <cols>
    <col min="1" max="1" width="3.26171875" style="24" customWidth="1"/>
    <col min="2" max="2" width="35.41796875" style="24" customWidth="1"/>
    <col min="3" max="3" width="42" style="24" customWidth="1"/>
    <col min="4" max="4" width="30.15625" style="32" customWidth="1"/>
    <col min="5" max="5" width="14.68359375" style="24" customWidth="1"/>
    <col min="6" max="16384" width="8.15625" style="24"/>
  </cols>
  <sheetData>
    <row r="1" spans="1:11" s="1" customFormat="1" ht="13.8">
      <c r="A1" s="34"/>
      <c r="B1" s="34"/>
      <c r="C1" s="34"/>
      <c r="D1" s="34"/>
      <c r="E1" s="34"/>
      <c r="F1" s="34"/>
      <c r="G1" s="34"/>
      <c r="H1" s="34"/>
      <c r="I1" s="34"/>
      <c r="J1" s="34"/>
      <c r="K1" s="34"/>
    </row>
    <row r="2" spans="1:11" s="1" customFormat="1" ht="25.2">
      <c r="A2" s="241" t="s">
        <v>70</v>
      </c>
      <c r="B2" s="241"/>
      <c r="C2" s="241"/>
      <c r="D2" s="241"/>
      <c r="E2" s="156"/>
      <c r="F2" s="23"/>
      <c r="G2" s="23"/>
      <c r="H2" s="23"/>
      <c r="I2" s="23"/>
      <c r="J2" s="23"/>
      <c r="K2" s="23"/>
    </row>
    <row r="3" spans="1:11" s="1" customFormat="1" ht="13.8">
      <c r="A3" s="23"/>
      <c r="B3" s="23"/>
      <c r="C3" s="23"/>
      <c r="D3" s="23"/>
      <c r="E3" s="23"/>
      <c r="F3" s="23"/>
      <c r="G3" s="23"/>
      <c r="H3" s="23"/>
      <c r="I3" s="23"/>
      <c r="J3" s="23"/>
      <c r="K3" s="23"/>
    </row>
    <row r="4" spans="1:11" ht="20.100000000000001">
      <c r="A4" s="25"/>
      <c r="B4" s="26"/>
      <c r="C4" s="26"/>
      <c r="D4" s="27"/>
      <c r="E4" s="28"/>
    </row>
    <row r="5" spans="1:11">
      <c r="A5" s="138" t="s">
        <v>58</v>
      </c>
      <c r="B5" s="138" t="s">
        <v>71</v>
      </c>
      <c r="C5" s="138" t="s">
        <v>72</v>
      </c>
      <c r="D5" s="138" t="s">
        <v>73</v>
      </c>
      <c r="E5" s="29"/>
    </row>
    <row r="6" spans="1:11" ht="61.5">
      <c r="A6" s="35">
        <v>1</v>
      </c>
      <c r="B6" s="36" t="s">
        <v>74</v>
      </c>
      <c r="C6" s="36" t="s">
        <v>75</v>
      </c>
      <c r="D6" s="35"/>
    </row>
    <row r="7" spans="1:11" ht="49.2">
      <c r="A7" s="35">
        <v>2</v>
      </c>
      <c r="B7" s="36" t="s">
        <v>76</v>
      </c>
      <c r="C7" s="36" t="s">
        <v>77</v>
      </c>
      <c r="D7" s="35"/>
    </row>
    <row r="8" spans="1:11" ht="49.2">
      <c r="A8" s="35">
        <v>3</v>
      </c>
      <c r="B8" s="36" t="s">
        <v>78</v>
      </c>
      <c r="C8" s="36" t="s">
        <v>79</v>
      </c>
      <c r="D8" s="35"/>
    </row>
    <row r="9" spans="1:11" ht="61.5">
      <c r="A9" s="35">
        <v>4</v>
      </c>
      <c r="B9" s="35" t="s">
        <v>80</v>
      </c>
      <c r="C9" s="35" t="s">
        <v>81</v>
      </c>
      <c r="D9" s="35"/>
    </row>
    <row r="10" spans="1:11" ht="36.9">
      <c r="A10" s="35">
        <v>5</v>
      </c>
      <c r="B10" s="36" t="s">
        <v>82</v>
      </c>
      <c r="C10" s="36" t="s">
        <v>83</v>
      </c>
      <c r="D10" s="35"/>
    </row>
    <row r="11" spans="1:11" ht="24.6">
      <c r="A11" s="35">
        <v>6</v>
      </c>
      <c r="B11" s="36" t="s">
        <v>84</v>
      </c>
      <c r="C11" s="36" t="s">
        <v>84</v>
      </c>
      <c r="D11" s="35"/>
      <c r="E11" s="29"/>
      <c r="F11" s="29"/>
    </row>
    <row r="12" spans="1:11" ht="49.2">
      <c r="A12" s="35">
        <v>7</v>
      </c>
      <c r="B12" s="36" t="s">
        <v>85</v>
      </c>
      <c r="C12" s="36" t="s">
        <v>86</v>
      </c>
      <c r="D12" s="35"/>
      <c r="E12" s="29"/>
      <c r="F12" s="29"/>
    </row>
    <row r="13" spans="1:11" ht="159.9">
      <c r="A13" s="35">
        <v>8</v>
      </c>
      <c r="B13" s="36" t="s">
        <v>87</v>
      </c>
      <c r="C13" s="36" t="s">
        <v>88</v>
      </c>
      <c r="D13" s="35"/>
      <c r="E13" s="29"/>
      <c r="F13" s="29"/>
    </row>
    <row r="14" spans="1:11" ht="73.8">
      <c r="A14" s="35">
        <v>9</v>
      </c>
      <c r="B14" s="35" t="s">
        <v>89</v>
      </c>
      <c r="C14" s="35" t="s">
        <v>90</v>
      </c>
      <c r="D14" s="35"/>
      <c r="E14" s="29"/>
      <c r="F14" s="29"/>
    </row>
    <row r="16" spans="1:11" ht="14.1">
      <c r="A16" s="239" t="s">
        <v>91</v>
      </c>
      <c r="B16" s="239"/>
      <c r="C16" s="30"/>
      <c r="D16" s="31"/>
    </row>
    <row r="17" spans="1:4" ht="13.8">
      <c r="A17" s="240" t="s">
        <v>92</v>
      </c>
      <c r="B17" s="240"/>
    </row>
    <row r="20" spans="1:4">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97"/>
  <sheetViews>
    <sheetView showGridLines="0" topLeftCell="A58" zoomScale="120" zoomScaleNormal="120" workbookViewId="0">
      <selection activeCell="A52" sqref="A52:A53"/>
    </sheetView>
  </sheetViews>
  <sheetFormatPr defaultColWidth="9.15625" defaultRowHeight="12.3"/>
  <cols>
    <col min="1" max="1" width="11.26171875" style="78" customWidth="1"/>
    <col min="2" max="2" width="52.734375" style="46" customWidth="1"/>
    <col min="3" max="3" width="87" style="46" bestFit="1" customWidth="1"/>
    <col min="4" max="4" width="35.15625" style="46" customWidth="1"/>
    <col min="5" max="5" width="32.15625" style="46" customWidth="1"/>
    <col min="6" max="8" width="9.68359375" style="46" customWidth="1"/>
    <col min="9" max="9" width="17.68359375" style="46" customWidth="1"/>
    <col min="10" max="16384" width="9.15625" style="46"/>
  </cols>
  <sheetData>
    <row r="1" spans="1:24" s="1" customFormat="1" ht="13.8">
      <c r="A1" s="262"/>
      <c r="B1" s="262"/>
      <c r="C1" s="262"/>
      <c r="D1" s="262"/>
      <c r="E1" s="34"/>
      <c r="F1" s="34"/>
      <c r="G1" s="34"/>
      <c r="H1" s="34"/>
      <c r="I1" s="34"/>
      <c r="J1" s="34"/>
    </row>
    <row r="2" spans="1:24" s="1" customFormat="1" ht="31.5" customHeight="1">
      <c r="A2" s="263" t="s">
        <v>70</v>
      </c>
      <c r="B2" s="263"/>
      <c r="C2" s="263"/>
      <c r="D2" s="263"/>
      <c r="E2" s="269"/>
      <c r="F2" s="23"/>
      <c r="G2" s="23"/>
      <c r="H2" s="23"/>
      <c r="I2" s="23"/>
      <c r="J2" s="23"/>
    </row>
    <row r="3" spans="1:24" s="1" customFormat="1" ht="31.5" customHeight="1">
      <c r="A3" s="47"/>
      <c r="C3" s="256"/>
      <c r="D3" s="256"/>
      <c r="E3" s="269"/>
      <c r="F3" s="23"/>
      <c r="G3" s="23"/>
      <c r="H3" s="23"/>
      <c r="I3" s="23"/>
      <c r="J3" s="23"/>
    </row>
    <row r="4" spans="1:24" s="38" customFormat="1" ht="16.5" customHeight="1">
      <c r="A4" s="139" t="s">
        <v>66</v>
      </c>
      <c r="B4" s="257" t="s">
        <v>93</v>
      </c>
      <c r="C4" s="257"/>
      <c r="D4" s="257"/>
      <c r="E4" s="39"/>
      <c r="F4" s="39"/>
      <c r="G4" s="39"/>
      <c r="H4" s="40"/>
      <c r="I4" s="40"/>
      <c r="X4" s="38" t="s">
        <v>94</v>
      </c>
    </row>
    <row r="5" spans="1:24" s="38" customFormat="1" ht="144.75" customHeight="1">
      <c r="A5" s="139" t="s">
        <v>62</v>
      </c>
      <c r="B5" s="258" t="s">
        <v>95</v>
      </c>
      <c r="C5" s="257"/>
      <c r="D5" s="257"/>
      <c r="E5" s="39"/>
      <c r="F5" s="39"/>
      <c r="G5" s="39"/>
      <c r="H5" s="40"/>
      <c r="I5" s="40"/>
      <c r="X5" s="38" t="s">
        <v>96</v>
      </c>
    </row>
    <row r="6" spans="1:24" s="38" customFormat="1" ht="24.6">
      <c r="A6" s="139" t="s">
        <v>97</v>
      </c>
      <c r="B6" s="258" t="s">
        <v>98</v>
      </c>
      <c r="C6" s="257"/>
      <c r="D6" s="257"/>
      <c r="E6" s="39"/>
      <c r="F6" s="39"/>
      <c r="G6" s="39"/>
      <c r="H6" s="40"/>
      <c r="I6" s="40"/>
    </row>
    <row r="7" spans="1:24" s="38" customFormat="1">
      <c r="A7" s="139" t="s">
        <v>99</v>
      </c>
      <c r="B7" s="257" t="s">
        <v>100</v>
      </c>
      <c r="C7" s="257"/>
      <c r="D7" s="257"/>
      <c r="E7" s="39"/>
      <c r="F7" s="39"/>
      <c r="G7" s="39"/>
      <c r="H7" s="41"/>
      <c r="I7" s="40"/>
      <c r="X7" s="42"/>
    </row>
    <row r="8" spans="1:24" s="43" customFormat="1">
      <c r="A8" s="139" t="s">
        <v>101</v>
      </c>
      <c r="B8" s="264">
        <v>40850</v>
      </c>
      <c r="C8" s="264"/>
      <c r="D8" s="264"/>
      <c r="E8" s="39"/>
    </row>
    <row r="9" spans="1:24" s="43" customFormat="1">
      <c r="A9" s="140" t="s">
        <v>102</v>
      </c>
      <c r="B9" s="73" t="str">
        <f>F17</f>
        <v>Internal Build 03112011</v>
      </c>
      <c r="C9" s="73" t="str">
        <f>G17</f>
        <v>Internal build 14112011</v>
      </c>
      <c r="D9" s="73" t="str">
        <f>H17</f>
        <v>External build 16112011</v>
      </c>
    </row>
    <row r="10" spans="1:24" s="43" customFormat="1">
      <c r="A10" s="141" t="s">
        <v>103</v>
      </c>
      <c r="B10" s="74">
        <f>SUM(B11:B14)</f>
        <v>0</v>
      </c>
      <c r="C10" s="74">
        <f>SUM(C11:C14)</f>
        <v>0</v>
      </c>
      <c r="D10" s="74">
        <f>SUM(D11:D14)</f>
        <v>0</v>
      </c>
    </row>
    <row r="11" spans="1:24" s="43" customFormat="1">
      <c r="A11" s="141" t="s">
        <v>41</v>
      </c>
      <c r="B11" s="75">
        <f>COUNTIF($F$18:$F$49641,"*Passed")</f>
        <v>0</v>
      </c>
      <c r="C11" s="75">
        <f>COUNTIF($G$18:$G$49641,"*Passed")</f>
        <v>0</v>
      </c>
      <c r="D11" s="75">
        <f>COUNTIF($H$18:$H$49641,"*Passed")</f>
        <v>0</v>
      </c>
    </row>
    <row r="12" spans="1:24" s="43" customFormat="1">
      <c r="A12" s="141" t="s">
        <v>43</v>
      </c>
      <c r="B12" s="75">
        <f>COUNTIF($F$18:$F$49361,"*Failed*")</f>
        <v>0</v>
      </c>
      <c r="C12" s="75">
        <f>COUNTIF($G$18:$G$49361,"*Failed*")</f>
        <v>0</v>
      </c>
      <c r="D12" s="75">
        <f>COUNTIF($H$18:$H$49361,"*Failed*")</f>
        <v>0</v>
      </c>
    </row>
    <row r="13" spans="1:24" s="43" customFormat="1">
      <c r="A13" s="141" t="s">
        <v>45</v>
      </c>
      <c r="B13" s="75">
        <f>COUNTIF($F$18:$F$49361,"*Not Run*")</f>
        <v>0</v>
      </c>
      <c r="C13" s="75">
        <f>COUNTIF($G$18:$G$49361,"*Not Run*")</f>
        <v>0</v>
      </c>
      <c r="D13" s="75">
        <f>COUNTIF($H$18:$H$49361,"*Not Run*")</f>
        <v>0</v>
      </c>
      <c r="E13" s="1"/>
      <c r="F13" s="1"/>
      <c r="G13" s="1"/>
      <c r="H13" s="1"/>
      <c r="I13" s="1"/>
    </row>
    <row r="14" spans="1:24" s="43" customFormat="1">
      <c r="A14" s="141" t="s">
        <v>104</v>
      </c>
      <c r="B14" s="75">
        <f>COUNTIF($F$18:$F$49361,"*NA*")</f>
        <v>0</v>
      </c>
      <c r="C14" s="75">
        <f>COUNTIF($G$18:$G$49361,"*NA*")</f>
        <v>0</v>
      </c>
      <c r="D14" s="75">
        <f>COUNTIF($H$18:$H$49361,"*NA*")</f>
        <v>0</v>
      </c>
      <c r="E14" s="1"/>
      <c r="F14" s="1"/>
      <c r="G14" s="1"/>
      <c r="H14" s="1"/>
      <c r="I14" s="1"/>
    </row>
    <row r="15" spans="1:24" s="43" customFormat="1" ht="36.9">
      <c r="A15" s="141" t="s">
        <v>105</v>
      </c>
      <c r="B15" s="75">
        <f>COUNTIF($F$18:$F$49361,"*Passed in previous build*")</f>
        <v>0</v>
      </c>
      <c r="C15" s="75">
        <f>COUNTIF($G$18:$G$49361,"*Passed in previous build*")</f>
        <v>0</v>
      </c>
      <c r="D15" s="75">
        <f>COUNTIF($H$18:$H$49361,"*Passed in previous build*")</f>
        <v>0</v>
      </c>
      <c r="E15" s="1"/>
      <c r="F15" s="1"/>
      <c r="G15" s="1"/>
      <c r="H15" s="1"/>
      <c r="I15" s="1"/>
    </row>
    <row r="16" spans="1:24" s="44" customFormat="1" ht="15" customHeight="1">
      <c r="A16" s="76"/>
      <c r="B16" s="50"/>
      <c r="C16" s="50"/>
      <c r="D16" s="51"/>
      <c r="E16" s="56"/>
      <c r="F16" s="268" t="s">
        <v>102</v>
      </c>
      <c r="G16" s="268"/>
      <c r="H16" s="268"/>
      <c r="I16" s="57"/>
    </row>
    <row r="17" spans="1:9" s="44" customFormat="1" ht="36.9">
      <c r="A17" s="142" t="s">
        <v>106</v>
      </c>
      <c r="B17" s="143" t="s">
        <v>107</v>
      </c>
      <c r="C17" s="143" t="s">
        <v>108</v>
      </c>
      <c r="D17" s="143" t="s">
        <v>109</v>
      </c>
      <c r="E17" s="143" t="s">
        <v>110</v>
      </c>
      <c r="F17" s="143" t="s">
        <v>111</v>
      </c>
      <c r="G17" s="143" t="s">
        <v>112</v>
      </c>
      <c r="H17" s="143" t="s">
        <v>113</v>
      </c>
      <c r="I17" s="143" t="s">
        <v>114</v>
      </c>
    </row>
    <row r="18" spans="1:9" s="44" customFormat="1" ht="15.75" customHeight="1">
      <c r="A18" s="67" t="s">
        <v>204</v>
      </c>
      <c r="B18" s="265" t="s">
        <v>206</v>
      </c>
      <c r="C18" s="266"/>
      <c r="D18" s="266"/>
      <c r="E18" s="266"/>
      <c r="F18" s="266"/>
      <c r="G18" s="266"/>
      <c r="H18" s="266"/>
      <c r="I18" s="267"/>
    </row>
    <row r="19" spans="1:9" s="45" customFormat="1" ht="27.6" customHeight="1">
      <c r="A19" s="52">
        <v>1</v>
      </c>
      <c r="B19" s="52" t="s">
        <v>207</v>
      </c>
      <c r="C19" s="52" t="s">
        <v>283</v>
      </c>
      <c r="D19" s="53" t="s">
        <v>215</v>
      </c>
      <c r="E19" s="54" t="s">
        <v>210</v>
      </c>
      <c r="F19" s="52"/>
      <c r="G19" s="52"/>
      <c r="H19" s="52"/>
      <c r="I19" s="55"/>
    </row>
    <row r="20" spans="1:9" s="45" customFormat="1">
      <c r="A20" s="168"/>
      <c r="B20" s="245" t="s">
        <v>219</v>
      </c>
      <c r="C20" s="243"/>
      <c r="D20" s="243"/>
      <c r="E20" s="243"/>
      <c r="F20" s="243"/>
      <c r="G20" s="243"/>
      <c r="H20" s="243"/>
      <c r="I20" s="244"/>
    </row>
    <row r="21" spans="1:9" s="45" customFormat="1" ht="20.7" customHeight="1">
      <c r="A21" s="58">
        <f ca="1">IF(OFFSET(A21,-1,0) ="",OFFSET(A21,-2,0)+1,OFFSET(A21,-1,0)+1 )</f>
        <v>2</v>
      </c>
      <c r="B21" s="52" t="s">
        <v>211</v>
      </c>
      <c r="C21" s="52" t="s">
        <v>284</v>
      </c>
      <c r="D21" s="60" t="s">
        <v>212</v>
      </c>
      <c r="E21" s="54" t="s">
        <v>213</v>
      </c>
      <c r="F21" s="52"/>
      <c r="G21" s="52"/>
      <c r="H21" s="52"/>
      <c r="I21" s="55"/>
    </row>
    <row r="22" spans="1:9" s="48" customFormat="1" ht="19.8" customHeight="1">
      <c r="A22" s="58">
        <f t="shared" ref="A22:A38" ca="1" si="0">IF(OFFSET(A22,-1,0) ="",OFFSET(A22,-2,0)+1,OFFSET(A22,-1,0)+1 )</f>
        <v>3</v>
      </c>
      <c r="B22" s="52" t="s">
        <v>209</v>
      </c>
      <c r="C22" s="52" t="s">
        <v>285</v>
      </c>
      <c r="D22" s="60" t="s">
        <v>212</v>
      </c>
      <c r="E22" s="54" t="s">
        <v>214</v>
      </c>
      <c r="F22" s="52"/>
      <c r="G22" s="52"/>
      <c r="H22" s="52"/>
      <c r="I22" s="61"/>
    </row>
    <row r="23" spans="1:9" s="45" customFormat="1">
      <c r="A23" s="168"/>
      <c r="B23" s="245" t="s">
        <v>220</v>
      </c>
      <c r="C23" s="243"/>
      <c r="D23" s="243"/>
      <c r="E23" s="243"/>
      <c r="F23" s="243"/>
      <c r="G23" s="243"/>
      <c r="H23" s="243"/>
      <c r="I23" s="244"/>
    </row>
    <row r="24" spans="1:9" s="48" customFormat="1" ht="13.8">
      <c r="A24" s="58">
        <f ca="1">IF(OFFSET(A24,-1,0) ="",OFFSET(A24,-2,0)+1,OFFSET(A24,-1,0)+1 )</f>
        <v>4</v>
      </c>
      <c r="B24" s="52" t="s">
        <v>223</v>
      </c>
      <c r="C24" s="52" t="s">
        <v>296</v>
      </c>
      <c r="D24" s="54" t="s">
        <v>217</v>
      </c>
      <c r="E24" s="54" t="s">
        <v>218</v>
      </c>
      <c r="F24" s="52"/>
      <c r="G24" s="52"/>
      <c r="H24" s="52"/>
      <c r="I24" s="61"/>
    </row>
    <row r="25" spans="1:9" s="48" customFormat="1" ht="19.8" customHeight="1">
      <c r="A25" s="58">
        <f t="shared" ca="1" si="0"/>
        <v>5</v>
      </c>
      <c r="B25" s="52" t="s">
        <v>221</v>
      </c>
      <c r="C25" s="52" t="s">
        <v>297</v>
      </c>
      <c r="D25" s="60" t="s">
        <v>217</v>
      </c>
      <c r="E25" s="54" t="s">
        <v>222</v>
      </c>
      <c r="F25" s="52"/>
      <c r="G25" s="52"/>
      <c r="H25" s="52"/>
      <c r="I25" s="61"/>
    </row>
    <row r="26" spans="1:9" s="48" customFormat="1" ht="22.5" customHeight="1">
      <c r="A26" s="58">
        <f t="shared" ca="1" si="0"/>
        <v>6</v>
      </c>
      <c r="B26" s="52" t="s">
        <v>216</v>
      </c>
      <c r="C26" s="52" t="s">
        <v>286</v>
      </c>
      <c r="D26" s="60" t="s">
        <v>217</v>
      </c>
      <c r="E26" s="54" t="s">
        <v>224</v>
      </c>
      <c r="F26" s="52"/>
      <c r="G26" s="52"/>
      <c r="H26" s="52"/>
      <c r="I26" s="61"/>
    </row>
    <row r="27" spans="1:9" s="48" customFormat="1" ht="13.8">
      <c r="A27" s="168"/>
      <c r="B27" s="246" t="s">
        <v>225</v>
      </c>
      <c r="C27" s="247"/>
      <c r="D27" s="247"/>
      <c r="E27" s="247"/>
      <c r="F27" s="247"/>
      <c r="G27" s="247"/>
      <c r="H27" s="247"/>
      <c r="I27" s="248"/>
    </row>
    <row r="28" spans="1:9" s="48" customFormat="1" ht="13.8">
      <c r="A28" s="58">
        <f t="shared" ca="1" si="0"/>
        <v>7</v>
      </c>
      <c r="B28" s="52" t="s">
        <v>208</v>
      </c>
      <c r="C28" s="52" t="s">
        <v>287</v>
      </c>
      <c r="D28" s="60" t="s">
        <v>226</v>
      </c>
      <c r="E28" s="54" t="s">
        <v>227</v>
      </c>
      <c r="F28" s="52"/>
      <c r="G28" s="52"/>
      <c r="H28" s="52"/>
      <c r="I28" s="61"/>
    </row>
    <row r="29" spans="1:9" s="48" customFormat="1" ht="27.6" customHeight="1">
      <c r="A29" s="58">
        <f t="shared" ca="1" si="0"/>
        <v>8</v>
      </c>
      <c r="B29" s="62" t="s">
        <v>228</v>
      </c>
      <c r="C29" s="62" t="s">
        <v>288</v>
      </c>
      <c r="D29" s="62" t="s">
        <v>226</v>
      </c>
      <c r="E29" s="62" t="s">
        <v>229</v>
      </c>
      <c r="F29" s="62"/>
      <c r="G29" s="62"/>
      <c r="H29" s="62"/>
      <c r="I29" s="62"/>
    </row>
    <row r="30" spans="1:9" s="48" customFormat="1" ht="13.8">
      <c r="A30" s="58">
        <f t="shared" ca="1" si="0"/>
        <v>9</v>
      </c>
      <c r="B30" s="62" t="s">
        <v>230</v>
      </c>
      <c r="C30" s="62" t="s">
        <v>289</v>
      </c>
      <c r="D30" s="62" t="s">
        <v>226</v>
      </c>
      <c r="E30" s="62" t="s">
        <v>231</v>
      </c>
      <c r="F30" s="62"/>
      <c r="G30" s="62"/>
      <c r="H30" s="62"/>
      <c r="I30" s="62"/>
    </row>
    <row r="31" spans="1:9" s="48" customFormat="1" ht="13.8">
      <c r="A31" s="169"/>
      <c r="B31" s="266" t="s">
        <v>205</v>
      </c>
      <c r="C31" s="266"/>
      <c r="D31" s="266"/>
      <c r="E31" s="266"/>
      <c r="F31" s="266"/>
      <c r="G31" s="266"/>
      <c r="H31" s="266"/>
      <c r="I31" s="267"/>
    </row>
    <row r="32" spans="1:9" s="48" customFormat="1" ht="13.8">
      <c r="A32" s="58">
        <f t="shared" ca="1" si="0"/>
        <v>10</v>
      </c>
      <c r="B32" s="52" t="s">
        <v>207</v>
      </c>
      <c r="C32" s="52" t="s">
        <v>283</v>
      </c>
      <c r="D32" s="53" t="s">
        <v>215</v>
      </c>
      <c r="E32" s="54" t="s">
        <v>210</v>
      </c>
      <c r="F32" s="52"/>
      <c r="G32" s="52"/>
      <c r="H32" s="52"/>
      <c r="I32" s="55"/>
    </row>
    <row r="33" spans="1:9" s="48" customFormat="1" ht="13.8">
      <c r="A33" s="168"/>
      <c r="B33" s="245" t="s">
        <v>219</v>
      </c>
      <c r="C33" s="243"/>
      <c r="D33" s="243"/>
      <c r="E33" s="243"/>
      <c r="F33" s="243"/>
      <c r="G33" s="243"/>
      <c r="H33" s="243"/>
      <c r="I33" s="244"/>
    </row>
    <row r="34" spans="1:9" s="48" customFormat="1" ht="17.7" customHeight="1">
      <c r="A34" s="58">
        <f t="shared" ca="1" si="0"/>
        <v>11</v>
      </c>
      <c r="B34" s="52" t="s">
        <v>232</v>
      </c>
      <c r="C34" s="52" t="s">
        <v>284</v>
      </c>
      <c r="D34" s="60" t="s">
        <v>212</v>
      </c>
      <c r="E34" s="54" t="s">
        <v>213</v>
      </c>
      <c r="F34" s="52"/>
      <c r="G34" s="52"/>
      <c r="H34" s="52"/>
      <c r="I34" s="55"/>
    </row>
    <row r="35" spans="1:9" s="48" customFormat="1" ht="13.8">
      <c r="A35" s="58">
        <f t="shared" ca="1" si="0"/>
        <v>12</v>
      </c>
      <c r="B35" s="52" t="s">
        <v>233</v>
      </c>
      <c r="C35" s="52" t="s">
        <v>285</v>
      </c>
      <c r="D35" s="60" t="s">
        <v>212</v>
      </c>
      <c r="E35" s="54" t="s">
        <v>214</v>
      </c>
      <c r="F35" s="52"/>
      <c r="G35" s="52"/>
      <c r="H35" s="52"/>
      <c r="I35" s="61"/>
    </row>
    <row r="36" spans="1:9" s="48" customFormat="1" ht="13.8">
      <c r="A36" s="168"/>
      <c r="B36" s="245" t="s">
        <v>220</v>
      </c>
      <c r="C36" s="243"/>
      <c r="D36" s="243"/>
      <c r="E36" s="243"/>
      <c r="F36" s="243"/>
      <c r="G36" s="243"/>
      <c r="H36" s="243"/>
      <c r="I36" s="244"/>
    </row>
    <row r="37" spans="1:9" s="48" customFormat="1" ht="13.8">
      <c r="A37" s="58">
        <f t="shared" ca="1" si="0"/>
        <v>13</v>
      </c>
      <c r="B37" s="52" t="s">
        <v>234</v>
      </c>
      <c r="C37" s="52" t="s">
        <v>298</v>
      </c>
      <c r="D37" s="54" t="s">
        <v>217</v>
      </c>
      <c r="E37" s="54" t="s">
        <v>218</v>
      </c>
      <c r="F37" s="52"/>
      <c r="G37" s="52"/>
      <c r="H37" s="52"/>
      <c r="I37" s="61"/>
    </row>
    <row r="38" spans="1:9" s="48" customFormat="1" ht="13.8">
      <c r="A38" s="58">
        <f t="shared" ca="1" si="0"/>
        <v>14</v>
      </c>
      <c r="B38" s="52" t="s">
        <v>235</v>
      </c>
      <c r="C38" s="52" t="s">
        <v>299</v>
      </c>
      <c r="D38" s="60" t="s">
        <v>217</v>
      </c>
      <c r="E38" s="54" t="s">
        <v>222</v>
      </c>
      <c r="F38" s="52"/>
      <c r="G38" s="52"/>
      <c r="H38" s="52"/>
      <c r="I38" s="61"/>
    </row>
    <row r="39" spans="1:9" s="48" customFormat="1" ht="13.8">
      <c r="A39" s="58">
        <f t="shared" ref="A39:A59" ca="1" si="1">IF(OFFSET(A39,-1,0) ="",OFFSET(A39,-2,0)+1,OFFSET(A39,-1,0)+1 )</f>
        <v>15</v>
      </c>
      <c r="B39" s="52" t="s">
        <v>236</v>
      </c>
      <c r="C39" s="52" t="s">
        <v>286</v>
      </c>
      <c r="D39" s="60" t="s">
        <v>217</v>
      </c>
      <c r="E39" s="54" t="s">
        <v>224</v>
      </c>
      <c r="F39" s="52"/>
      <c r="G39" s="52"/>
      <c r="H39" s="52"/>
      <c r="I39" s="61"/>
    </row>
    <row r="40" spans="1:9" s="48" customFormat="1" ht="13.8">
      <c r="A40" s="168"/>
      <c r="B40" s="246" t="s">
        <v>225</v>
      </c>
      <c r="C40" s="247"/>
      <c r="D40" s="247"/>
      <c r="E40" s="247"/>
      <c r="F40" s="247"/>
      <c r="G40" s="247"/>
      <c r="H40" s="247"/>
      <c r="I40" s="248"/>
    </row>
    <row r="41" spans="1:9" s="49" customFormat="1" ht="13.8">
      <c r="A41" s="58">
        <f t="shared" ca="1" si="1"/>
        <v>16</v>
      </c>
      <c r="B41" s="52" t="s">
        <v>237</v>
      </c>
      <c r="C41" s="52" t="s">
        <v>287</v>
      </c>
      <c r="D41" s="60" t="s">
        <v>226</v>
      </c>
      <c r="E41" s="54" t="s">
        <v>227</v>
      </c>
      <c r="F41" s="52"/>
      <c r="G41" s="52"/>
      <c r="H41" s="52"/>
      <c r="I41" s="61"/>
    </row>
    <row r="42" spans="1:9" s="48" customFormat="1" ht="13.8">
      <c r="A42" s="58">
        <f t="shared" ca="1" si="1"/>
        <v>17</v>
      </c>
      <c r="B42" s="62" t="s">
        <v>238</v>
      </c>
      <c r="C42" s="62" t="s">
        <v>288</v>
      </c>
      <c r="D42" s="62" t="s">
        <v>226</v>
      </c>
      <c r="E42" s="62" t="s">
        <v>229</v>
      </c>
      <c r="F42" s="62"/>
      <c r="G42" s="62"/>
      <c r="H42" s="62"/>
      <c r="I42" s="62"/>
    </row>
    <row r="43" spans="1:9" s="48" customFormat="1" ht="13.8">
      <c r="A43" s="58">
        <f t="shared" ca="1" si="1"/>
        <v>18</v>
      </c>
      <c r="B43" s="62" t="s">
        <v>239</v>
      </c>
      <c r="C43" s="62" t="s">
        <v>289</v>
      </c>
      <c r="D43" s="62" t="s">
        <v>226</v>
      </c>
      <c r="E43" s="62" t="s">
        <v>231</v>
      </c>
      <c r="F43" s="62"/>
      <c r="G43" s="62"/>
      <c r="H43" s="62"/>
      <c r="I43" s="62"/>
    </row>
    <row r="44" spans="1:9" s="48" customFormat="1" ht="13.8">
      <c r="A44" s="168"/>
      <c r="B44" s="249" t="s">
        <v>240</v>
      </c>
      <c r="C44" s="250"/>
      <c r="D44" s="250"/>
      <c r="E44" s="250"/>
      <c r="F44" s="250"/>
      <c r="G44" s="250"/>
      <c r="H44" s="250"/>
      <c r="I44" s="251"/>
    </row>
    <row r="45" spans="1:9" s="48" customFormat="1" ht="13.8">
      <c r="A45" s="58">
        <f t="shared" ca="1" si="1"/>
        <v>19</v>
      </c>
      <c r="B45" s="62" t="s">
        <v>241</v>
      </c>
      <c r="C45" s="62" t="s">
        <v>300</v>
      </c>
      <c r="D45" s="62" t="s">
        <v>246</v>
      </c>
      <c r="E45" s="62" t="s">
        <v>249</v>
      </c>
      <c r="F45" s="62"/>
      <c r="G45" s="62"/>
      <c r="H45" s="62"/>
      <c r="I45" s="62"/>
    </row>
    <row r="46" spans="1:9" s="48" customFormat="1" ht="24.6">
      <c r="A46" s="58">
        <f t="shared" ca="1" si="1"/>
        <v>20</v>
      </c>
      <c r="B46" s="52" t="s">
        <v>242</v>
      </c>
      <c r="C46" s="62" t="s">
        <v>302</v>
      </c>
      <c r="D46" s="60" t="s">
        <v>248</v>
      </c>
      <c r="E46" s="54" t="s">
        <v>250</v>
      </c>
      <c r="F46" s="52"/>
      <c r="G46" s="52"/>
      <c r="H46" s="52"/>
      <c r="I46" s="61"/>
    </row>
    <row r="47" spans="1:9" s="48" customFormat="1" ht="43.2" customHeight="1">
      <c r="A47" s="58">
        <f t="shared" ca="1" si="1"/>
        <v>21</v>
      </c>
      <c r="B47" s="52" t="s">
        <v>243</v>
      </c>
      <c r="C47" s="62" t="s">
        <v>301</v>
      </c>
      <c r="D47" s="60" t="s">
        <v>247</v>
      </c>
      <c r="E47" s="54" t="s">
        <v>251</v>
      </c>
      <c r="F47" s="52"/>
      <c r="G47" s="52"/>
      <c r="H47" s="52"/>
      <c r="I47" s="61"/>
    </row>
    <row r="48" spans="1:9" s="48" customFormat="1" ht="38.700000000000003" customHeight="1">
      <c r="A48" s="58">
        <f t="shared" ca="1" si="1"/>
        <v>22</v>
      </c>
      <c r="B48" s="52" t="s">
        <v>244</v>
      </c>
      <c r="C48" s="62" t="s">
        <v>303</v>
      </c>
      <c r="D48" s="60" t="s">
        <v>245</v>
      </c>
      <c r="E48" s="54" t="s">
        <v>252</v>
      </c>
      <c r="F48" s="52"/>
      <c r="G48" s="52"/>
      <c r="H48" s="52"/>
      <c r="I48" s="61"/>
    </row>
    <row r="49" spans="1:9" s="48" customFormat="1" ht="13.8">
      <c r="A49" s="167"/>
      <c r="B49" s="252" t="s">
        <v>253</v>
      </c>
      <c r="C49" s="253"/>
      <c r="D49" s="253"/>
      <c r="E49" s="253"/>
      <c r="F49" s="253"/>
      <c r="G49" s="253"/>
      <c r="H49" s="253"/>
      <c r="I49" s="253"/>
    </row>
    <row r="50" spans="1:9" s="48" customFormat="1" ht="13.8">
      <c r="A50" s="180"/>
      <c r="B50" s="254" t="s">
        <v>254</v>
      </c>
      <c r="C50" s="255"/>
      <c r="D50" s="255"/>
      <c r="E50" s="255"/>
      <c r="F50" s="255"/>
      <c r="G50" s="255"/>
      <c r="H50" s="255"/>
      <c r="I50" s="255"/>
    </row>
    <row r="51" spans="1:9" s="48" customFormat="1" ht="13.8">
      <c r="A51" s="58">
        <v>23</v>
      </c>
      <c r="B51" s="52" t="s">
        <v>255</v>
      </c>
      <c r="C51" s="52" t="s">
        <v>307</v>
      </c>
      <c r="D51" s="60" t="s">
        <v>278</v>
      </c>
      <c r="E51" s="54"/>
      <c r="F51" s="52"/>
      <c r="G51" s="52"/>
      <c r="H51" s="52"/>
      <c r="I51" s="61"/>
    </row>
    <row r="52" spans="1:9" s="48" customFormat="1" ht="13.8">
      <c r="A52" s="179">
        <f ca="1">IF(OFFSET(A52,-1,0) ="",OFFSET(A52,-2,0)+1,OFFSET(A52,-1,0)+1 )</f>
        <v>24</v>
      </c>
      <c r="B52" s="182" t="s">
        <v>263</v>
      </c>
      <c r="C52" s="182" t="s">
        <v>276</v>
      </c>
      <c r="D52" s="183" t="s">
        <v>267</v>
      </c>
      <c r="E52" s="181"/>
      <c r="F52" s="181"/>
      <c r="G52" s="181"/>
      <c r="H52" s="181"/>
      <c r="I52" s="181"/>
    </row>
    <row r="53" spans="1:9" s="48" customFormat="1" ht="13.8">
      <c r="A53" s="179">
        <f ca="1">IF(OFFSET(A53,-1,0) ="",OFFSET(A53,-2,0)+1,OFFSET(A53,-1,0)+1 )</f>
        <v>25</v>
      </c>
      <c r="B53" s="52" t="s">
        <v>256</v>
      </c>
      <c r="C53" s="52" t="s">
        <v>308</v>
      </c>
      <c r="D53" s="60" t="s">
        <v>304</v>
      </c>
      <c r="E53" s="54"/>
      <c r="F53" s="52"/>
      <c r="G53" s="52"/>
      <c r="H53" s="52"/>
      <c r="I53" s="61"/>
    </row>
    <row r="54" spans="1:9" s="48" customFormat="1" ht="13.8">
      <c r="A54" s="58">
        <f t="shared" ca="1" si="1"/>
        <v>26</v>
      </c>
      <c r="B54" s="52" t="s">
        <v>259</v>
      </c>
      <c r="C54" s="52" t="s">
        <v>309</v>
      </c>
      <c r="D54" s="60" t="s">
        <v>305</v>
      </c>
      <c r="E54" s="54"/>
      <c r="F54" s="52"/>
      <c r="G54" s="52"/>
      <c r="H54" s="52"/>
      <c r="I54" s="61"/>
    </row>
    <row r="55" spans="1:9" s="48" customFormat="1" ht="13.8">
      <c r="A55" s="58">
        <f t="shared" ca="1" si="1"/>
        <v>27</v>
      </c>
      <c r="B55" s="52" t="s">
        <v>258</v>
      </c>
      <c r="C55" s="52" t="s">
        <v>310</v>
      </c>
      <c r="D55" s="60" t="s">
        <v>306</v>
      </c>
      <c r="E55" s="54"/>
      <c r="F55" s="52"/>
      <c r="G55" s="52"/>
      <c r="H55" s="52"/>
      <c r="I55" s="61"/>
    </row>
    <row r="56" spans="1:9" s="48" customFormat="1" ht="24.6">
      <c r="A56" s="58">
        <f t="shared" ca="1" si="1"/>
        <v>28</v>
      </c>
      <c r="B56" s="52" t="s">
        <v>257</v>
      </c>
      <c r="C56" s="52" t="s">
        <v>311</v>
      </c>
      <c r="D56" s="60" t="s">
        <v>279</v>
      </c>
      <c r="E56" s="54"/>
      <c r="F56" s="52"/>
      <c r="G56" s="52"/>
      <c r="H56" s="52"/>
      <c r="I56" s="61"/>
    </row>
    <row r="57" spans="1:9" s="48" customFormat="1" ht="13.8">
      <c r="A57" s="180"/>
      <c r="B57" s="242" t="s">
        <v>260</v>
      </c>
      <c r="C57" s="243"/>
      <c r="D57" s="243"/>
      <c r="E57" s="243"/>
      <c r="F57" s="243"/>
      <c r="G57" s="243"/>
      <c r="H57" s="243"/>
      <c r="I57" s="244"/>
    </row>
    <row r="58" spans="1:9" s="48" customFormat="1" ht="13.8">
      <c r="A58" s="58">
        <f t="shared" ca="1" si="1"/>
        <v>29</v>
      </c>
      <c r="B58" s="52" t="s">
        <v>282</v>
      </c>
      <c r="C58" s="52" t="s">
        <v>290</v>
      </c>
      <c r="D58" s="60" t="s">
        <v>268</v>
      </c>
      <c r="E58" s="54"/>
      <c r="F58" s="52"/>
      <c r="G58" s="52"/>
      <c r="H58" s="52"/>
      <c r="I58" s="61"/>
    </row>
    <row r="59" spans="1:9" s="48" customFormat="1" ht="13.8">
      <c r="A59" s="58">
        <f t="shared" ca="1" si="1"/>
        <v>30</v>
      </c>
      <c r="B59" s="52" t="s">
        <v>281</v>
      </c>
      <c r="C59" s="52" t="s">
        <v>291</v>
      </c>
      <c r="D59" s="60" t="s">
        <v>269</v>
      </c>
      <c r="E59" s="54"/>
      <c r="F59" s="52"/>
      <c r="G59" s="52"/>
      <c r="H59" s="52"/>
      <c r="I59" s="61"/>
    </row>
    <row r="60" spans="1:9" s="48" customFormat="1" ht="13.8">
      <c r="A60" s="58">
        <f ca="1">IF(OFFSET(A60,-1,0) ="",OFFSET(A60,-2,0)+1,OFFSET(A60,-1,0)+1 )</f>
        <v>31</v>
      </c>
      <c r="B60" s="52" t="s">
        <v>280</v>
      </c>
      <c r="C60" s="52" t="s">
        <v>292</v>
      </c>
      <c r="D60" s="60" t="s">
        <v>270</v>
      </c>
      <c r="E60" s="54"/>
      <c r="F60" s="52"/>
      <c r="G60" s="52"/>
      <c r="H60" s="52"/>
      <c r="I60" s="61"/>
    </row>
    <row r="61" spans="1:9" s="48" customFormat="1" ht="13.8">
      <c r="A61" s="58">
        <f ca="1">IF(OFFSET(A61,-1,0) ="",OFFSET(A61,-2,0)+1,OFFSET(A61,-1,0)+1 )</f>
        <v>32</v>
      </c>
      <c r="B61" s="52" t="s">
        <v>261</v>
      </c>
      <c r="C61" s="52" t="s">
        <v>293</v>
      </c>
      <c r="D61" s="60" t="s">
        <v>270</v>
      </c>
      <c r="E61" s="54"/>
      <c r="F61" s="52"/>
      <c r="G61" s="52"/>
      <c r="H61" s="52"/>
      <c r="I61" s="61"/>
    </row>
    <row r="62" spans="1:9" s="48" customFormat="1" ht="13.8">
      <c r="A62" s="58">
        <f t="shared" ref="A62:A67" ca="1" si="2">IF(OFFSET(A62,-1,0) ="",OFFSET(A62,-2,0)+1,OFFSET(A62,-1,0)+1 )</f>
        <v>33</v>
      </c>
      <c r="B62" s="52" t="s">
        <v>265</v>
      </c>
      <c r="C62" s="52" t="s">
        <v>294</v>
      </c>
      <c r="D62" s="53" t="s">
        <v>271</v>
      </c>
      <c r="E62" s="54"/>
      <c r="F62" s="52"/>
      <c r="G62" s="52"/>
      <c r="H62" s="52"/>
      <c r="I62" s="62"/>
    </row>
    <row r="63" spans="1:9" s="48" customFormat="1" ht="13.8">
      <c r="A63" s="58">
        <f t="shared" ca="1" si="2"/>
        <v>34</v>
      </c>
      <c r="B63" s="52" t="s">
        <v>266</v>
      </c>
      <c r="C63" s="52" t="s">
        <v>294</v>
      </c>
      <c r="D63" s="54" t="s">
        <v>272</v>
      </c>
      <c r="E63" s="60"/>
      <c r="F63" s="52"/>
      <c r="G63" s="52"/>
      <c r="H63" s="52"/>
      <c r="I63" s="62"/>
    </row>
    <row r="64" spans="1:9" s="48" customFormat="1" ht="13.8">
      <c r="A64" s="168"/>
      <c r="B64" s="270" t="s">
        <v>262</v>
      </c>
      <c r="C64" s="271"/>
      <c r="D64" s="271"/>
      <c r="E64" s="271"/>
      <c r="F64" s="271"/>
      <c r="G64" s="271"/>
      <c r="H64" s="271"/>
      <c r="I64" s="272"/>
    </row>
    <row r="65" spans="1:9" s="48" customFormat="1" ht="24.6">
      <c r="A65" s="58">
        <f t="shared" ca="1" si="2"/>
        <v>35</v>
      </c>
      <c r="B65" s="170" t="s">
        <v>255</v>
      </c>
      <c r="C65" s="170" t="s">
        <v>255</v>
      </c>
      <c r="D65" s="53" t="s">
        <v>274</v>
      </c>
      <c r="E65" s="53"/>
      <c r="F65" s="170"/>
      <c r="G65" s="170"/>
      <c r="H65" s="170"/>
      <c r="I65" s="63"/>
    </row>
    <row r="66" spans="1:9" s="48" customFormat="1" ht="24.6">
      <c r="A66" s="58">
        <f t="shared" ca="1" si="2"/>
        <v>36</v>
      </c>
      <c r="B66" s="170" t="s">
        <v>264</v>
      </c>
      <c r="C66" s="170" t="s">
        <v>295</v>
      </c>
      <c r="D66" s="59" t="s">
        <v>273</v>
      </c>
      <c r="E66" s="53"/>
      <c r="F66" s="170"/>
      <c r="G66" s="170"/>
      <c r="H66" s="170"/>
      <c r="I66" s="63"/>
    </row>
    <row r="67" spans="1:9" s="48" customFormat="1" ht="24.6">
      <c r="A67" s="58">
        <f t="shared" ca="1" si="2"/>
        <v>37</v>
      </c>
      <c r="B67" s="170"/>
      <c r="C67" s="170" t="s">
        <v>275</v>
      </c>
      <c r="D67" s="53" t="s">
        <v>277</v>
      </c>
      <c r="E67" s="53"/>
      <c r="F67" s="170"/>
      <c r="G67" s="170"/>
      <c r="H67" s="170"/>
      <c r="I67" s="63"/>
    </row>
    <row r="68" spans="1:9" s="48" customFormat="1" ht="13.8">
      <c r="A68" s="58"/>
      <c r="B68" s="63"/>
      <c r="C68" s="63"/>
      <c r="D68" s="63"/>
      <c r="E68" s="63"/>
      <c r="F68" s="63"/>
      <c r="G68" s="63"/>
      <c r="H68" s="63"/>
      <c r="I68" s="63"/>
    </row>
    <row r="69" spans="1:9" s="48" customFormat="1" ht="13.8">
      <c r="A69" s="58"/>
      <c r="B69" s="63"/>
      <c r="C69" s="63"/>
      <c r="D69" s="63"/>
      <c r="E69" s="63"/>
      <c r="F69" s="63"/>
      <c r="G69" s="63"/>
      <c r="H69" s="63"/>
      <c r="I69" s="63"/>
    </row>
    <row r="70" spans="1:9" s="48" customFormat="1" ht="13.8">
      <c r="A70" s="58"/>
      <c r="B70" s="63"/>
      <c r="C70" s="63"/>
      <c r="D70" s="63"/>
      <c r="E70" s="63"/>
      <c r="F70" s="63"/>
      <c r="G70" s="63"/>
      <c r="H70" s="63"/>
      <c r="I70" s="63"/>
    </row>
    <row r="71" spans="1:9" s="48" customFormat="1" ht="13.8">
      <c r="A71" s="63"/>
      <c r="B71" s="63"/>
      <c r="C71" s="63"/>
      <c r="D71" s="63"/>
      <c r="E71" s="63"/>
      <c r="F71" s="63"/>
      <c r="G71" s="63"/>
      <c r="H71" s="63"/>
      <c r="I71" s="63"/>
    </row>
    <row r="72" spans="1:9" s="48" customFormat="1" ht="13.8">
      <c r="A72" s="63"/>
      <c r="B72" s="170"/>
      <c r="C72" s="170"/>
      <c r="D72" s="53"/>
      <c r="E72" s="59"/>
      <c r="F72" s="170"/>
      <c r="G72" s="170"/>
      <c r="H72" s="170"/>
      <c r="I72" s="63"/>
    </row>
    <row r="73" spans="1:9" s="48" customFormat="1" ht="13.8">
      <c r="A73" s="171"/>
      <c r="B73" s="259"/>
      <c r="C73" s="260"/>
      <c r="D73" s="261"/>
      <c r="E73" s="172"/>
      <c r="F73" s="173"/>
      <c r="G73" s="173"/>
      <c r="H73" s="173"/>
      <c r="I73" s="172"/>
    </row>
    <row r="74" spans="1:9" s="48" customFormat="1" ht="13.8">
      <c r="A74" s="63"/>
      <c r="B74" s="170"/>
      <c r="C74" s="170"/>
      <c r="D74" s="53"/>
      <c r="E74" s="53"/>
      <c r="F74" s="170"/>
      <c r="G74" s="170"/>
      <c r="H74" s="170"/>
      <c r="I74" s="63"/>
    </row>
    <row r="75" spans="1:9" s="48" customFormat="1" ht="13.8">
      <c r="A75" s="63"/>
      <c r="B75" s="170"/>
      <c r="C75" s="170"/>
      <c r="D75" s="59"/>
      <c r="E75" s="59"/>
      <c r="F75" s="170"/>
      <c r="G75" s="170"/>
      <c r="H75" s="170"/>
      <c r="I75" s="63"/>
    </row>
    <row r="76" spans="1:9" s="48" customFormat="1" ht="13.8">
      <c r="A76" s="63"/>
      <c r="B76" s="170"/>
      <c r="C76" s="170"/>
      <c r="D76" s="59"/>
      <c r="E76" s="59"/>
      <c r="F76" s="170"/>
      <c r="G76" s="170"/>
      <c r="H76" s="170"/>
      <c r="I76" s="63"/>
    </row>
    <row r="77" spans="1:9" s="48" customFormat="1" ht="13.8">
      <c r="A77" s="171"/>
      <c r="B77" s="259"/>
      <c r="C77" s="260"/>
      <c r="D77" s="261"/>
      <c r="E77" s="172"/>
      <c r="F77" s="173"/>
      <c r="G77" s="173"/>
      <c r="H77" s="173"/>
      <c r="I77" s="172"/>
    </row>
    <row r="78" spans="1:9" s="48" customFormat="1" ht="13.8">
      <c r="A78" s="63"/>
      <c r="B78" s="170"/>
      <c r="C78" s="170"/>
      <c r="D78" s="53"/>
      <c r="E78" s="53"/>
      <c r="F78" s="170"/>
      <c r="G78" s="170"/>
      <c r="H78" s="170"/>
      <c r="I78" s="63"/>
    </row>
    <row r="79" spans="1:9" s="48" customFormat="1" ht="13.8">
      <c r="A79" s="63"/>
      <c r="B79" s="170"/>
      <c r="C79" s="170"/>
      <c r="D79" s="53"/>
      <c r="E79" s="53"/>
      <c r="F79" s="170"/>
      <c r="G79" s="170"/>
      <c r="H79" s="170"/>
      <c r="I79" s="63"/>
    </row>
    <row r="80" spans="1:9" s="48" customFormat="1" ht="13.8">
      <c r="A80" s="63"/>
      <c r="B80" s="170"/>
      <c r="C80" s="170"/>
      <c r="D80" s="53"/>
      <c r="E80" s="53"/>
      <c r="F80" s="170"/>
      <c r="G80" s="170"/>
      <c r="H80" s="170"/>
      <c r="I80" s="63"/>
    </row>
    <row r="81" spans="1:9" s="48" customFormat="1" ht="14.25" customHeight="1">
      <c r="A81" s="171"/>
      <c r="B81" s="259"/>
      <c r="C81" s="260"/>
      <c r="D81" s="261"/>
      <c r="E81" s="172"/>
      <c r="F81" s="173"/>
      <c r="G81" s="173"/>
      <c r="H81" s="173"/>
      <c r="I81" s="172"/>
    </row>
    <row r="82" spans="1:9" s="48" customFormat="1" ht="13.8">
      <c r="A82" s="63"/>
      <c r="B82" s="170"/>
      <c r="C82" s="170"/>
      <c r="D82" s="53"/>
      <c r="E82" s="59"/>
      <c r="F82" s="170"/>
      <c r="G82" s="170"/>
      <c r="H82" s="170"/>
      <c r="I82" s="63"/>
    </row>
    <row r="83" spans="1:9" s="48" customFormat="1" ht="13.8">
      <c r="A83" s="63"/>
      <c r="B83" s="170"/>
      <c r="C83" s="170"/>
      <c r="D83" s="59"/>
      <c r="E83" s="59"/>
      <c r="F83" s="170"/>
      <c r="G83" s="170"/>
      <c r="H83" s="170"/>
      <c r="I83" s="63"/>
    </row>
    <row r="84" spans="1:9" s="48" customFormat="1" ht="14.25" customHeight="1">
      <c r="A84" s="171"/>
      <c r="B84" s="259"/>
      <c r="C84" s="260"/>
      <c r="D84" s="261"/>
      <c r="E84" s="172"/>
      <c r="F84" s="173"/>
      <c r="G84" s="173"/>
      <c r="H84" s="173"/>
      <c r="I84" s="172"/>
    </row>
    <row r="85" spans="1:9" s="48" customFormat="1" ht="13.8">
      <c r="A85" s="63"/>
      <c r="B85" s="174"/>
      <c r="C85" s="175"/>
      <c r="D85" s="175"/>
      <c r="E85" s="175"/>
      <c r="F85" s="175"/>
      <c r="G85" s="175"/>
      <c r="H85" s="175"/>
      <c r="I85" s="176"/>
    </row>
    <row r="86" spans="1:9" s="48" customFormat="1" ht="13.8">
      <c r="A86" s="63"/>
      <c r="B86" s="170"/>
      <c r="C86" s="170"/>
      <c r="D86" s="59"/>
      <c r="E86" s="53"/>
      <c r="F86" s="170"/>
      <c r="G86" s="170"/>
      <c r="H86" s="170"/>
      <c r="I86" s="177"/>
    </row>
    <row r="87" spans="1:9" s="48" customFormat="1" ht="13.8">
      <c r="A87" s="63"/>
      <c r="B87" s="170"/>
      <c r="C87" s="170"/>
      <c r="D87" s="53"/>
      <c r="E87" s="53"/>
      <c r="F87" s="170"/>
      <c r="G87" s="170"/>
      <c r="H87" s="170"/>
      <c r="I87" s="177"/>
    </row>
    <row r="88" spans="1:9" s="48" customFormat="1" ht="13.8">
      <c r="A88" s="63"/>
      <c r="B88" s="170"/>
      <c r="C88" s="170"/>
      <c r="D88" s="53"/>
      <c r="E88" s="53"/>
      <c r="F88" s="170"/>
      <c r="G88" s="170"/>
      <c r="H88" s="170"/>
      <c r="I88" s="177"/>
    </row>
    <row r="89" spans="1:9" s="48" customFormat="1" ht="13.8">
      <c r="A89" s="63"/>
      <c r="B89" s="170"/>
      <c r="C89" s="170"/>
      <c r="D89" s="53"/>
      <c r="E89" s="53"/>
      <c r="F89" s="170"/>
      <c r="G89" s="170"/>
      <c r="H89" s="170"/>
      <c r="I89" s="177"/>
    </row>
    <row r="90" spans="1:9">
      <c r="A90" s="178"/>
      <c r="B90" s="170"/>
      <c r="C90" s="170"/>
      <c r="D90" s="53"/>
      <c r="E90" s="53"/>
      <c r="F90" s="170"/>
      <c r="G90" s="170"/>
      <c r="H90" s="170"/>
      <c r="I90" s="177"/>
    </row>
    <row r="91" spans="1:9">
      <c r="A91" s="178"/>
      <c r="B91" s="170"/>
      <c r="C91" s="170"/>
      <c r="D91" s="53"/>
      <c r="E91" s="53"/>
      <c r="F91" s="170"/>
      <c r="G91" s="170"/>
      <c r="H91" s="170"/>
      <c r="I91" s="63"/>
    </row>
    <row r="92" spans="1:9">
      <c r="A92" s="178"/>
      <c r="B92" s="170"/>
      <c r="C92" s="170"/>
      <c r="D92" s="53"/>
      <c r="E92" s="53"/>
      <c r="F92" s="170"/>
      <c r="G92" s="170"/>
      <c r="H92" s="170"/>
      <c r="I92" s="63"/>
    </row>
    <row r="93" spans="1:9">
      <c r="A93" s="178"/>
      <c r="B93" s="170"/>
      <c r="C93" s="170"/>
      <c r="D93" s="53"/>
      <c r="E93" s="53"/>
      <c r="F93" s="170"/>
      <c r="G93" s="170"/>
      <c r="H93" s="170"/>
      <c r="I93" s="63"/>
    </row>
    <row r="94" spans="1:9">
      <c r="A94" s="178"/>
      <c r="B94" s="170"/>
      <c r="C94" s="170"/>
      <c r="D94" s="53"/>
      <c r="E94" s="53"/>
      <c r="F94" s="170"/>
      <c r="G94" s="170"/>
      <c r="H94" s="170"/>
      <c r="I94" s="63"/>
    </row>
    <row r="95" spans="1:9">
      <c r="A95" s="178"/>
      <c r="B95" s="170"/>
      <c r="C95" s="170"/>
      <c r="D95" s="59"/>
      <c r="E95" s="53"/>
      <c r="F95" s="170"/>
      <c r="G95" s="170"/>
      <c r="H95" s="170"/>
      <c r="I95" s="63"/>
    </row>
    <row r="96" spans="1:9">
      <c r="A96" s="178"/>
      <c r="B96" s="170"/>
      <c r="C96" s="170"/>
      <c r="D96" s="53"/>
      <c r="E96" s="53"/>
      <c r="F96" s="170"/>
      <c r="G96" s="170"/>
      <c r="H96" s="170"/>
      <c r="I96" s="63"/>
    </row>
    <row r="97" spans="2:9">
      <c r="B97" s="62"/>
      <c r="C97" s="62"/>
      <c r="D97" s="62"/>
      <c r="E97" s="62"/>
      <c r="F97" s="62"/>
      <c r="G97" s="62"/>
      <c r="H97" s="62"/>
      <c r="I97" s="62"/>
    </row>
  </sheetData>
  <mergeCells count="27">
    <mergeCell ref="B77:D77"/>
    <mergeCell ref="B81:D81"/>
    <mergeCell ref="B84:D84"/>
    <mergeCell ref="A1:D1"/>
    <mergeCell ref="A2:D2"/>
    <mergeCell ref="B73:D73"/>
    <mergeCell ref="B6:D6"/>
    <mergeCell ref="B7:D7"/>
    <mergeCell ref="B8:D8"/>
    <mergeCell ref="B18:I18"/>
    <mergeCell ref="F16:H16"/>
    <mergeCell ref="E2:E3"/>
    <mergeCell ref="B27:I27"/>
    <mergeCell ref="B31:I31"/>
    <mergeCell ref="B33:I33"/>
    <mergeCell ref="B64:I64"/>
    <mergeCell ref="B20:I20"/>
    <mergeCell ref="B23:I23"/>
    <mergeCell ref="C3:D3"/>
    <mergeCell ref="B4:D4"/>
    <mergeCell ref="B5:D5"/>
    <mergeCell ref="B57:I57"/>
    <mergeCell ref="B36:I36"/>
    <mergeCell ref="B40:I40"/>
    <mergeCell ref="B44:I44"/>
    <mergeCell ref="B49:I49"/>
    <mergeCell ref="B50:I50"/>
  </mergeCells>
  <dataValidations count="3">
    <dataValidation showDropDown="1" showErrorMessage="1" sqref="F16:H17"/>
    <dataValidation type="list" allowBlank="1" showErrorMessage="1" sqref="F98:H147">
      <formula1>#REF!</formula1>
      <formula2>0</formula2>
    </dataValidation>
    <dataValidation type="list" allowBlank="1" sqref="F86:H96 F37:H39 F65:H67 F72:H84 F28:H28 F19:H19 F21:H22 F24:H26 F41:H41 F32:H32 F34:H35 F46:H48 F58:H63 F51:H51 F53:H56">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80"/>
  <sheetViews>
    <sheetView showGridLines="0" topLeftCell="A83" zoomScale="85" zoomScaleNormal="85" workbookViewId="0">
      <selection activeCell="A90" sqref="A90"/>
    </sheetView>
  </sheetViews>
  <sheetFormatPr defaultColWidth="9.15625" defaultRowHeight="12.3"/>
  <cols>
    <col min="1" max="1" width="10.3125" style="78" customWidth="1"/>
    <col min="2" max="2" width="36.26171875" style="46" customWidth="1"/>
    <col min="3" max="3" width="35.15625" style="46" customWidth="1"/>
    <col min="4" max="4" width="48.47265625" style="46" customWidth="1"/>
    <col min="5" max="5" width="32.15625" style="46" customWidth="1"/>
    <col min="6" max="8" width="9.68359375" style="46" customWidth="1"/>
    <col min="9" max="9" width="17.68359375" style="46" customWidth="1"/>
    <col min="10" max="16384" width="9.15625" style="46"/>
  </cols>
  <sheetData>
    <row r="1" spans="1:24" s="1" customFormat="1" ht="13.8">
      <c r="A1" s="262"/>
      <c r="B1" s="262"/>
      <c r="C1" s="262"/>
      <c r="D1" s="262"/>
      <c r="E1" s="34"/>
      <c r="F1" s="34"/>
      <c r="G1" s="34"/>
      <c r="H1" s="34"/>
      <c r="I1" s="34"/>
      <c r="J1" s="34"/>
    </row>
    <row r="2" spans="1:24" s="1" customFormat="1" ht="31.5" customHeight="1">
      <c r="A2" s="263" t="s">
        <v>70</v>
      </c>
      <c r="B2" s="263"/>
      <c r="C2" s="263"/>
      <c r="D2" s="263"/>
      <c r="E2" s="269"/>
      <c r="F2" s="23"/>
      <c r="G2" s="23"/>
      <c r="H2" s="23"/>
      <c r="I2" s="23"/>
      <c r="J2" s="23"/>
    </row>
    <row r="3" spans="1:24" s="1" customFormat="1" ht="31.5" customHeight="1">
      <c r="A3" s="47"/>
      <c r="C3" s="288"/>
      <c r="D3" s="288"/>
      <c r="E3" s="269"/>
      <c r="F3" s="23"/>
      <c r="G3" s="23"/>
      <c r="H3" s="23"/>
      <c r="I3" s="23"/>
      <c r="J3" s="23"/>
    </row>
    <row r="4" spans="1:24" s="38" customFormat="1" ht="24.6">
      <c r="A4" s="139" t="s">
        <v>67</v>
      </c>
      <c r="B4" s="257" t="s">
        <v>116</v>
      </c>
      <c r="C4" s="257"/>
      <c r="D4" s="257"/>
      <c r="E4" s="39"/>
      <c r="F4" s="39"/>
      <c r="G4" s="39"/>
      <c r="H4" s="40"/>
      <c r="I4" s="40"/>
      <c r="X4" s="38" t="s">
        <v>94</v>
      </c>
    </row>
    <row r="5" spans="1:24" s="38" customFormat="1" ht="144.75" customHeight="1">
      <c r="A5" s="139" t="s">
        <v>62</v>
      </c>
      <c r="B5" s="258" t="s">
        <v>95</v>
      </c>
      <c r="C5" s="257"/>
      <c r="D5" s="257"/>
      <c r="E5" s="39"/>
      <c r="F5" s="39"/>
      <c r="G5" s="39"/>
      <c r="H5" s="40"/>
      <c r="I5" s="40"/>
      <c r="X5" s="38" t="s">
        <v>96</v>
      </c>
    </row>
    <row r="6" spans="1:24" s="38" customFormat="1" ht="24.6">
      <c r="A6" s="139" t="s">
        <v>97</v>
      </c>
      <c r="B6" s="258" t="s">
        <v>98</v>
      </c>
      <c r="C6" s="257"/>
      <c r="D6" s="257"/>
      <c r="E6" s="39"/>
      <c r="F6" s="39"/>
      <c r="G6" s="39"/>
      <c r="H6" s="40"/>
      <c r="I6" s="40"/>
    </row>
    <row r="7" spans="1:24" s="38" customFormat="1">
      <c r="A7" s="139" t="s">
        <v>99</v>
      </c>
      <c r="B7" s="257" t="s">
        <v>100</v>
      </c>
      <c r="C7" s="257"/>
      <c r="D7" s="257"/>
      <c r="E7" s="39"/>
      <c r="F7" s="39"/>
      <c r="G7" s="39"/>
      <c r="H7" s="41"/>
      <c r="I7" s="40"/>
      <c r="X7" s="42"/>
    </row>
    <row r="8" spans="1:24" s="43" customFormat="1">
      <c r="A8" s="139" t="s">
        <v>101</v>
      </c>
      <c r="B8" s="264">
        <v>40850</v>
      </c>
      <c r="C8" s="264"/>
      <c r="D8" s="264"/>
      <c r="E8" s="39"/>
    </row>
    <row r="9" spans="1:24" s="43" customFormat="1">
      <c r="A9" s="140" t="s">
        <v>102</v>
      </c>
      <c r="B9" s="73" t="str">
        <f>F17</f>
        <v>Internal Build 03112011</v>
      </c>
      <c r="C9" s="73" t="str">
        <f>G17</f>
        <v>Internal build 14112011</v>
      </c>
      <c r="D9" s="73" t="str">
        <f>H17</f>
        <v>External build 16112011</v>
      </c>
    </row>
    <row r="10" spans="1:24" s="43" customFormat="1">
      <c r="A10" s="141" t="s">
        <v>103</v>
      </c>
      <c r="B10" s="74">
        <f>SUM(B11:B14)</f>
        <v>0</v>
      </c>
      <c r="C10" s="74">
        <f>SUM(C11:C14)</f>
        <v>0</v>
      </c>
      <c r="D10" s="74">
        <f>SUM(D11:D14)</f>
        <v>0</v>
      </c>
    </row>
    <row r="11" spans="1:24" s="43" customFormat="1">
      <c r="A11" s="141" t="s">
        <v>41</v>
      </c>
      <c r="B11" s="75">
        <f>COUNTIF($F$18:$F$49716,"*Passed")</f>
        <v>0</v>
      </c>
      <c r="C11" s="75">
        <f>COUNTIF($G$18:$G$49716,"*Passed")</f>
        <v>0</v>
      </c>
      <c r="D11" s="75">
        <f>COUNTIF($H$18:$H$49716,"*Passed")</f>
        <v>0</v>
      </c>
    </row>
    <row r="12" spans="1:24" s="43" customFormat="1">
      <c r="A12" s="141" t="s">
        <v>43</v>
      </c>
      <c r="B12" s="75">
        <f>COUNTIF($F$18:$F$49436,"*Failed*")</f>
        <v>0</v>
      </c>
      <c r="C12" s="75">
        <f>COUNTIF($G$18:$G$49436,"*Failed*")</f>
        <v>0</v>
      </c>
      <c r="D12" s="75">
        <f>COUNTIF($H$18:$H$49436,"*Failed*")</f>
        <v>0</v>
      </c>
    </row>
    <row r="13" spans="1:24" s="43" customFormat="1">
      <c r="A13" s="141" t="s">
        <v>45</v>
      </c>
      <c r="B13" s="75">
        <f>COUNTIF($F$18:$F$49436,"*Not Run*")</f>
        <v>0</v>
      </c>
      <c r="C13" s="75">
        <f>COUNTIF($G$18:$G$49436,"*Not Run*")</f>
        <v>0</v>
      </c>
      <c r="D13" s="75">
        <f>COUNTIF($H$18:$H$49436,"*Not Run*")</f>
        <v>0</v>
      </c>
      <c r="E13" s="1"/>
      <c r="F13" s="1"/>
      <c r="G13" s="1"/>
      <c r="H13" s="1"/>
      <c r="I13" s="1"/>
    </row>
    <row r="14" spans="1:24" s="43" customFormat="1">
      <c r="A14" s="141" t="s">
        <v>104</v>
      </c>
      <c r="B14" s="75">
        <f>COUNTIF($F$18:$F$49436,"*NA*")</f>
        <v>0</v>
      </c>
      <c r="C14" s="75">
        <f>COUNTIF($G$18:$G$49436,"*NA*")</f>
        <v>0</v>
      </c>
      <c r="D14" s="75">
        <f>COUNTIF($H$18:$H$49436,"*NA*")</f>
        <v>0</v>
      </c>
      <c r="E14" s="64"/>
      <c r="F14" s="1"/>
      <c r="G14" s="1"/>
      <c r="H14" s="1"/>
      <c r="I14" s="1"/>
    </row>
    <row r="15" spans="1:24" s="43" customFormat="1" ht="36.9">
      <c r="A15" s="141" t="s">
        <v>105</v>
      </c>
      <c r="B15" s="75">
        <f>COUNTIF($F$18:$F$49436,"*Passed in previous build*")</f>
        <v>0</v>
      </c>
      <c r="C15" s="75">
        <f>COUNTIF($G$18:$G$49436,"*Passed in previous build*")</f>
        <v>0</v>
      </c>
      <c r="D15" s="75">
        <f>COUNTIF($H$18:$H$49436,"*Passed in previous build*")</f>
        <v>0</v>
      </c>
      <c r="E15" s="1"/>
      <c r="F15" s="1"/>
      <c r="G15" s="1"/>
      <c r="H15" s="1"/>
      <c r="I15" s="1"/>
    </row>
    <row r="16" spans="1:24" s="44" customFormat="1" ht="15" customHeight="1">
      <c r="A16" s="76"/>
      <c r="B16" s="50"/>
      <c r="C16" s="50"/>
      <c r="D16" s="51"/>
      <c r="E16" s="65"/>
      <c r="F16" s="289" t="s">
        <v>102</v>
      </c>
      <c r="G16" s="290"/>
      <c r="H16" s="291"/>
      <c r="I16" s="65"/>
    </row>
    <row r="17" spans="1:9" s="44" customFormat="1" ht="36.9">
      <c r="A17" s="142" t="s">
        <v>106</v>
      </c>
      <c r="B17" s="143" t="s">
        <v>107</v>
      </c>
      <c r="C17" s="143" t="s">
        <v>108</v>
      </c>
      <c r="D17" s="143" t="s">
        <v>109</v>
      </c>
      <c r="E17" s="144" t="s">
        <v>110</v>
      </c>
      <c r="F17" s="143" t="s">
        <v>111</v>
      </c>
      <c r="G17" s="143" t="s">
        <v>112</v>
      </c>
      <c r="H17" s="143" t="s">
        <v>113</v>
      </c>
      <c r="I17" s="143" t="s">
        <v>114</v>
      </c>
    </row>
    <row r="18" spans="1:9" s="44" customFormat="1" ht="15.75" customHeight="1">
      <c r="A18" s="67"/>
      <c r="B18" s="265" t="s">
        <v>313</v>
      </c>
      <c r="C18" s="266"/>
      <c r="D18" s="266"/>
      <c r="E18" s="266"/>
      <c r="F18" s="266"/>
      <c r="G18" s="266"/>
      <c r="H18" s="266"/>
      <c r="I18" s="267"/>
    </row>
    <row r="19" spans="1:9" s="44" customFormat="1" ht="15.75" customHeight="1">
      <c r="A19" s="200"/>
      <c r="B19" s="273" t="s">
        <v>397</v>
      </c>
      <c r="C19" s="274"/>
      <c r="D19" s="274"/>
      <c r="E19" s="274"/>
      <c r="F19" s="274"/>
      <c r="G19" s="274"/>
      <c r="H19" s="274"/>
      <c r="I19" s="275"/>
    </row>
    <row r="20" spans="1:9" s="44" customFormat="1" ht="43.8" customHeight="1">
      <c r="A20" s="52">
        <v>1</v>
      </c>
      <c r="B20" s="52" t="s">
        <v>398</v>
      </c>
      <c r="C20" s="209" t="s">
        <v>547</v>
      </c>
      <c r="D20" s="53" t="s">
        <v>401</v>
      </c>
      <c r="E20" s="54" t="s">
        <v>554</v>
      </c>
      <c r="F20" s="52"/>
      <c r="G20" s="52"/>
      <c r="H20" s="52"/>
      <c r="I20" s="55"/>
    </row>
    <row r="21" spans="1:9" s="44" customFormat="1" ht="41.4" customHeight="1">
      <c r="A21" s="52">
        <f ca="1">IF(OFFSET(A21,-1,0) ="",OFFSET(A21,-2,0)+1,OFFSET(A21,-1,0)+1 )</f>
        <v>2</v>
      </c>
      <c r="B21" s="52" t="s">
        <v>399</v>
      </c>
      <c r="C21" s="209" t="s">
        <v>548</v>
      </c>
      <c r="D21" s="53" t="s">
        <v>401</v>
      </c>
      <c r="E21" s="202"/>
      <c r="F21" s="201"/>
      <c r="G21" s="201"/>
      <c r="H21" s="201"/>
      <c r="I21" s="203"/>
    </row>
    <row r="22" spans="1:9" s="44" customFormat="1" ht="39.299999999999997" customHeight="1">
      <c r="A22" s="52">
        <f t="shared" ref="A22:A26" ca="1" si="0">IF(OFFSET(A22,-1,0) ="",OFFSET(A22,-2,0)+1,OFFSET(A22,-1,0)+1 )</f>
        <v>3</v>
      </c>
      <c r="B22" s="52" t="s">
        <v>400</v>
      </c>
      <c r="C22" s="209" t="s">
        <v>548</v>
      </c>
      <c r="D22" s="53" t="s">
        <v>401</v>
      </c>
      <c r="E22" s="202"/>
      <c r="F22" s="201"/>
      <c r="G22" s="201"/>
      <c r="H22" s="201"/>
      <c r="I22" s="203"/>
    </row>
    <row r="23" spans="1:9" s="44" customFormat="1" ht="15.75" customHeight="1">
      <c r="A23" s="204"/>
      <c r="B23" s="276" t="s">
        <v>314</v>
      </c>
      <c r="C23" s="277"/>
      <c r="D23" s="277"/>
      <c r="E23" s="277"/>
      <c r="F23" s="277"/>
      <c r="G23" s="277"/>
      <c r="H23" s="277"/>
      <c r="I23" s="278"/>
    </row>
    <row r="24" spans="1:9" s="45" customFormat="1" ht="36.9">
      <c r="A24" s="52">
        <f t="shared" ca="1" si="0"/>
        <v>4</v>
      </c>
      <c r="B24" s="52" t="s">
        <v>402</v>
      </c>
      <c r="C24" s="209" t="s">
        <v>555</v>
      </c>
      <c r="D24" s="205" t="s">
        <v>404</v>
      </c>
      <c r="E24" s="54"/>
      <c r="F24" s="52"/>
      <c r="G24" s="52"/>
      <c r="H24" s="52"/>
      <c r="I24" s="55"/>
    </row>
    <row r="25" spans="1:9" s="45" customFormat="1" ht="49.2">
      <c r="A25" s="52">
        <f t="shared" ca="1" si="0"/>
        <v>5</v>
      </c>
      <c r="B25" s="52" t="s">
        <v>479</v>
      </c>
      <c r="C25" s="209" t="s">
        <v>556</v>
      </c>
      <c r="D25" s="205" t="s">
        <v>403</v>
      </c>
      <c r="E25" s="54"/>
      <c r="F25" s="52"/>
      <c r="G25" s="52"/>
      <c r="H25" s="52"/>
      <c r="I25" s="55"/>
    </row>
    <row r="26" spans="1:9" s="45" customFormat="1" ht="49.2">
      <c r="A26" s="52">
        <f t="shared" ca="1" si="0"/>
        <v>6</v>
      </c>
      <c r="B26" s="52" t="s">
        <v>317</v>
      </c>
      <c r="C26" s="209" t="s">
        <v>557</v>
      </c>
      <c r="D26" s="60" t="s">
        <v>427</v>
      </c>
      <c r="E26" s="54"/>
      <c r="F26" s="52"/>
      <c r="G26" s="52"/>
      <c r="H26" s="52"/>
      <c r="I26" s="55"/>
    </row>
    <row r="27" spans="1:9" s="48" customFormat="1" ht="36.9">
      <c r="A27" s="58">
        <f t="shared" ref="A27:A122" ca="1" si="1">IF(OFFSET(A27,-1,0) ="",OFFSET(A27,-2,0)+1,OFFSET(A27,-1,0)+1 )</f>
        <v>7</v>
      </c>
      <c r="B27" s="52" t="s">
        <v>318</v>
      </c>
      <c r="C27" s="209" t="s">
        <v>558</v>
      </c>
      <c r="D27" s="205" t="s">
        <v>403</v>
      </c>
      <c r="E27" s="54"/>
      <c r="F27" s="52"/>
      <c r="G27" s="52"/>
      <c r="H27" s="52"/>
      <c r="I27" s="61"/>
    </row>
    <row r="28" spans="1:9" s="48" customFormat="1" ht="49.2">
      <c r="A28" s="58">
        <f t="shared" ca="1" si="1"/>
        <v>8</v>
      </c>
      <c r="B28" s="52" t="s">
        <v>319</v>
      </c>
      <c r="C28" s="209" t="s">
        <v>559</v>
      </c>
      <c r="D28" s="54" t="s">
        <v>405</v>
      </c>
      <c r="E28" s="54"/>
      <c r="F28" s="52"/>
      <c r="G28" s="52"/>
      <c r="H28" s="52"/>
      <c r="I28" s="61"/>
    </row>
    <row r="29" spans="1:9" s="48" customFormat="1" ht="49.2">
      <c r="A29" s="58">
        <f t="shared" ca="1" si="1"/>
        <v>9</v>
      </c>
      <c r="B29" s="52" t="s">
        <v>359</v>
      </c>
      <c r="C29" s="209" t="s">
        <v>480</v>
      </c>
      <c r="D29" s="54" t="s">
        <v>413</v>
      </c>
      <c r="E29" s="54"/>
      <c r="F29" s="52"/>
      <c r="G29" s="52"/>
      <c r="H29" s="52"/>
      <c r="I29" s="61"/>
    </row>
    <row r="30" spans="1:9" s="48" customFormat="1" ht="49.2">
      <c r="A30" s="58">
        <f t="shared" ca="1" si="1"/>
        <v>10</v>
      </c>
      <c r="B30" s="52" t="s">
        <v>360</v>
      </c>
      <c r="C30" s="209" t="s">
        <v>560</v>
      </c>
      <c r="D30" s="54" t="s">
        <v>427</v>
      </c>
      <c r="E30" s="54"/>
      <c r="F30" s="52"/>
      <c r="G30" s="52"/>
      <c r="H30" s="52"/>
      <c r="I30" s="61"/>
    </row>
    <row r="31" spans="1:9" s="48" customFormat="1" ht="73.8">
      <c r="A31" s="58">
        <f t="shared" ca="1" si="1"/>
        <v>11</v>
      </c>
      <c r="B31" s="52" t="s">
        <v>361</v>
      </c>
      <c r="C31" s="209" t="s">
        <v>561</v>
      </c>
      <c r="D31" s="54" t="s">
        <v>406</v>
      </c>
      <c r="E31" s="54"/>
      <c r="F31" s="52"/>
      <c r="G31" s="52"/>
      <c r="H31" s="52"/>
      <c r="I31" s="61"/>
    </row>
    <row r="32" spans="1:9" s="48" customFormat="1" ht="61.5">
      <c r="A32" s="58">
        <f t="shared" ca="1" si="1"/>
        <v>12</v>
      </c>
      <c r="B32" s="52" t="s">
        <v>362</v>
      </c>
      <c r="C32" s="209" t="s">
        <v>481</v>
      </c>
      <c r="D32" s="54" t="s">
        <v>421</v>
      </c>
      <c r="E32" s="54"/>
      <c r="F32" s="52"/>
      <c r="G32" s="52"/>
      <c r="H32" s="52"/>
      <c r="I32" s="61"/>
    </row>
    <row r="33" spans="1:9" s="48" customFormat="1" ht="49.2">
      <c r="A33" s="58">
        <f t="shared" ca="1" si="1"/>
        <v>13</v>
      </c>
      <c r="B33" s="52" t="s">
        <v>363</v>
      </c>
      <c r="C33" s="209" t="s">
        <v>482</v>
      </c>
      <c r="D33" s="54" t="s">
        <v>409</v>
      </c>
      <c r="E33" s="54"/>
      <c r="F33" s="52"/>
      <c r="G33" s="52"/>
      <c r="H33" s="52"/>
      <c r="I33" s="61"/>
    </row>
    <row r="34" spans="1:9" s="48" customFormat="1" ht="36.9">
      <c r="A34" s="58">
        <f t="shared" ca="1" si="1"/>
        <v>14</v>
      </c>
      <c r="B34" s="52" t="s">
        <v>391</v>
      </c>
      <c r="C34" s="209" t="s">
        <v>548</v>
      </c>
      <c r="D34" s="54" t="s">
        <v>424</v>
      </c>
      <c r="E34" s="54"/>
      <c r="F34" s="52"/>
      <c r="G34" s="52"/>
      <c r="H34" s="52"/>
      <c r="I34" s="61"/>
    </row>
    <row r="35" spans="1:9" s="48" customFormat="1" ht="61.5">
      <c r="A35" s="58">
        <f t="shared" ca="1" si="1"/>
        <v>15</v>
      </c>
      <c r="B35" s="52" t="s">
        <v>364</v>
      </c>
      <c r="C35" s="209" t="s">
        <v>562</v>
      </c>
      <c r="D35" s="54" t="s">
        <v>517</v>
      </c>
      <c r="E35" s="54"/>
      <c r="F35" s="52"/>
      <c r="G35" s="52"/>
      <c r="H35" s="52"/>
      <c r="I35" s="61"/>
    </row>
    <row r="36" spans="1:9" s="48" customFormat="1" ht="13.8">
      <c r="A36" s="184"/>
      <c r="B36" s="279" t="s">
        <v>315</v>
      </c>
      <c r="C36" s="280"/>
      <c r="D36" s="280"/>
      <c r="E36" s="280"/>
      <c r="F36" s="280"/>
      <c r="G36" s="280"/>
      <c r="H36" s="280"/>
      <c r="I36" s="281"/>
    </row>
    <row r="37" spans="1:9" s="48" customFormat="1" ht="73.8">
      <c r="A37" s="58">
        <f t="shared" ca="1" si="1"/>
        <v>16</v>
      </c>
      <c r="B37" s="52" t="s">
        <v>402</v>
      </c>
      <c r="C37" s="209" t="s">
        <v>549</v>
      </c>
      <c r="D37" s="54" t="s">
        <v>428</v>
      </c>
      <c r="E37" s="54"/>
      <c r="F37" s="52"/>
      <c r="G37" s="52"/>
      <c r="H37" s="52"/>
      <c r="I37" s="61"/>
    </row>
    <row r="38" spans="1:9" s="48" customFormat="1" ht="73.8">
      <c r="A38" s="58">
        <f t="shared" ca="1" si="1"/>
        <v>17</v>
      </c>
      <c r="B38" s="52" t="s">
        <v>407</v>
      </c>
      <c r="C38" s="209" t="s">
        <v>550</v>
      </c>
      <c r="D38" s="205" t="s">
        <v>408</v>
      </c>
      <c r="E38" s="54"/>
      <c r="F38" s="52"/>
      <c r="G38" s="52"/>
      <c r="H38" s="52"/>
      <c r="I38" s="61"/>
    </row>
    <row r="39" spans="1:9" s="48" customFormat="1" ht="73.8">
      <c r="A39" s="58">
        <f t="shared" ca="1" si="1"/>
        <v>18</v>
      </c>
      <c r="B39" s="52" t="s">
        <v>320</v>
      </c>
      <c r="C39" s="209" t="s">
        <v>551</v>
      </c>
      <c r="D39" s="54" t="s">
        <v>429</v>
      </c>
      <c r="E39" s="54"/>
      <c r="F39" s="52"/>
      <c r="G39" s="52"/>
      <c r="H39" s="52"/>
      <c r="I39" s="61"/>
    </row>
    <row r="40" spans="1:9" s="48" customFormat="1" ht="73.8">
      <c r="A40" s="58">
        <f t="shared" ca="1" si="1"/>
        <v>19</v>
      </c>
      <c r="B40" s="52" t="s">
        <v>321</v>
      </c>
      <c r="C40" s="209" t="s">
        <v>470</v>
      </c>
      <c r="D40" s="205" t="s">
        <v>408</v>
      </c>
      <c r="E40" s="54"/>
      <c r="F40" s="52"/>
      <c r="G40" s="52"/>
      <c r="H40" s="52"/>
      <c r="I40" s="61"/>
    </row>
    <row r="41" spans="1:9" s="48" customFormat="1" ht="73.8">
      <c r="A41" s="58">
        <f t="shared" ca="1" si="1"/>
        <v>20</v>
      </c>
      <c r="B41" s="198" t="s">
        <v>353</v>
      </c>
      <c r="C41" s="209" t="s">
        <v>563</v>
      </c>
      <c r="D41" s="54" t="s">
        <v>429</v>
      </c>
      <c r="E41" s="54"/>
      <c r="F41" s="52"/>
      <c r="G41" s="52"/>
      <c r="H41" s="52"/>
      <c r="I41" s="61"/>
    </row>
    <row r="42" spans="1:9" s="48" customFormat="1" ht="73.8">
      <c r="A42" s="58">
        <f t="shared" ca="1" si="1"/>
        <v>21</v>
      </c>
      <c r="B42" s="198" t="s">
        <v>354</v>
      </c>
      <c r="C42" s="209" t="s">
        <v>563</v>
      </c>
      <c r="D42" s="54" t="s">
        <v>430</v>
      </c>
      <c r="E42" s="54"/>
      <c r="F42" s="52"/>
      <c r="G42" s="52"/>
      <c r="H42" s="52"/>
      <c r="I42" s="61"/>
    </row>
    <row r="43" spans="1:9" s="48" customFormat="1" ht="61.5">
      <c r="A43" s="58">
        <f t="shared" ca="1" si="1"/>
        <v>22</v>
      </c>
      <c r="B43" s="198" t="s">
        <v>355</v>
      </c>
      <c r="C43" s="209" t="s">
        <v>471</v>
      </c>
      <c r="D43" s="54" t="s">
        <v>564</v>
      </c>
      <c r="E43" s="54"/>
      <c r="F43" s="52"/>
      <c r="G43" s="52"/>
      <c r="H43" s="52"/>
      <c r="I43" s="61"/>
    </row>
    <row r="44" spans="1:9" s="48" customFormat="1" ht="73.8">
      <c r="A44" s="58">
        <f t="shared" ca="1" si="1"/>
        <v>23</v>
      </c>
      <c r="B44" s="52" t="s">
        <v>356</v>
      </c>
      <c r="C44" s="209" t="s">
        <v>469</v>
      </c>
      <c r="D44" s="54" t="s">
        <v>409</v>
      </c>
      <c r="E44" s="54"/>
      <c r="F44" s="52"/>
      <c r="G44" s="52"/>
      <c r="H44" s="52"/>
      <c r="I44" s="61"/>
    </row>
    <row r="45" spans="1:9" s="48" customFormat="1" ht="73.8">
      <c r="A45" s="58">
        <f t="shared" ca="1" si="1"/>
        <v>24</v>
      </c>
      <c r="B45" s="52" t="s">
        <v>357</v>
      </c>
      <c r="C45" s="209" t="s">
        <v>472</v>
      </c>
      <c r="D45" s="54" t="s">
        <v>422</v>
      </c>
      <c r="E45" s="54"/>
      <c r="F45" s="52"/>
      <c r="G45" s="52"/>
      <c r="H45" s="52"/>
      <c r="I45" s="61"/>
    </row>
    <row r="46" spans="1:9" s="48" customFormat="1" ht="36.9">
      <c r="A46" s="58">
        <f t="shared" ca="1" si="1"/>
        <v>25</v>
      </c>
      <c r="B46" s="52" t="s">
        <v>565</v>
      </c>
      <c r="C46" s="209" t="s">
        <v>468</v>
      </c>
      <c r="D46" s="54" t="s">
        <v>423</v>
      </c>
      <c r="E46" s="54"/>
      <c r="F46" s="52"/>
      <c r="G46" s="52"/>
      <c r="H46" s="52"/>
      <c r="I46" s="61"/>
    </row>
    <row r="47" spans="1:9" s="48" customFormat="1" ht="36.9">
      <c r="A47" s="58">
        <f t="shared" ca="1" si="1"/>
        <v>26</v>
      </c>
      <c r="B47" s="52" t="s">
        <v>358</v>
      </c>
      <c r="C47" s="209" t="s">
        <v>483</v>
      </c>
      <c r="D47" s="54" t="s">
        <v>426</v>
      </c>
      <c r="E47" s="54"/>
      <c r="F47" s="52"/>
      <c r="G47" s="52"/>
      <c r="H47" s="52"/>
      <c r="I47" s="61"/>
    </row>
    <row r="48" spans="1:9" s="48" customFormat="1" ht="36.9">
      <c r="A48" s="58">
        <f t="shared" ca="1" si="1"/>
        <v>27</v>
      </c>
      <c r="B48" s="52" t="s">
        <v>392</v>
      </c>
      <c r="C48" s="209" t="s">
        <v>483</v>
      </c>
      <c r="D48" s="54" t="s">
        <v>425</v>
      </c>
      <c r="E48" s="54"/>
      <c r="F48" s="52"/>
      <c r="G48" s="52"/>
      <c r="H48" s="52"/>
      <c r="I48" s="61"/>
    </row>
    <row r="49" spans="1:9" s="48" customFormat="1" ht="73.8">
      <c r="A49" s="58">
        <f t="shared" ca="1" si="1"/>
        <v>28</v>
      </c>
      <c r="B49" s="52" t="s">
        <v>322</v>
      </c>
      <c r="C49" s="209" t="s">
        <v>473</v>
      </c>
      <c r="D49" s="54" t="s">
        <v>430</v>
      </c>
      <c r="E49" s="54"/>
      <c r="F49" s="52"/>
      <c r="G49" s="52"/>
      <c r="H49" s="52"/>
      <c r="I49" s="61"/>
    </row>
    <row r="50" spans="1:9" s="48" customFormat="1" ht="13.8">
      <c r="A50" s="184"/>
      <c r="B50" s="276" t="s">
        <v>316</v>
      </c>
      <c r="C50" s="277"/>
      <c r="D50" s="277"/>
      <c r="E50" s="277"/>
      <c r="F50" s="277"/>
      <c r="G50" s="277"/>
      <c r="H50" s="277"/>
      <c r="I50" s="278"/>
    </row>
    <row r="51" spans="1:9" s="48" customFormat="1" ht="49.8" customHeight="1">
      <c r="A51" s="58">
        <f ca="1">IF(OFFSET(A51,-1,0) ="",OFFSET(A51,-2,0)+1,OFFSET(A51,-1,0)+1 )</f>
        <v>29</v>
      </c>
      <c r="B51" s="52" t="s">
        <v>402</v>
      </c>
      <c r="C51" s="52" t="s">
        <v>552</v>
      </c>
      <c r="D51" s="205" t="s">
        <v>432</v>
      </c>
      <c r="E51" s="54"/>
      <c r="F51" s="52"/>
      <c r="G51" s="52"/>
      <c r="H51" s="52"/>
      <c r="I51" s="62"/>
    </row>
    <row r="52" spans="1:9" s="48" customFormat="1" ht="53.1" customHeight="1">
      <c r="A52" s="58">
        <f t="shared" ca="1" si="1"/>
        <v>30</v>
      </c>
      <c r="B52" s="52" t="s">
        <v>333</v>
      </c>
      <c r="C52" s="209" t="s">
        <v>484</v>
      </c>
      <c r="D52" s="205" t="s">
        <v>433</v>
      </c>
      <c r="E52" s="54"/>
      <c r="F52" s="52"/>
      <c r="G52" s="52"/>
      <c r="H52" s="52"/>
      <c r="I52" s="62"/>
    </row>
    <row r="53" spans="1:9" s="48" customFormat="1" ht="49.2" customHeight="1">
      <c r="A53" s="58">
        <f t="shared" ca="1" si="1"/>
        <v>31</v>
      </c>
      <c r="B53" s="52" t="s">
        <v>332</v>
      </c>
      <c r="C53" s="209" t="s">
        <v>485</v>
      </c>
      <c r="D53" s="59" t="s">
        <v>443</v>
      </c>
      <c r="E53" s="54"/>
      <c r="F53" s="52"/>
      <c r="G53" s="52"/>
      <c r="H53" s="52"/>
      <c r="I53" s="62"/>
    </row>
    <row r="54" spans="1:9" s="48" customFormat="1" ht="61.5">
      <c r="A54" s="58">
        <f t="shared" ca="1" si="1"/>
        <v>32</v>
      </c>
      <c r="B54" s="52" t="s">
        <v>323</v>
      </c>
      <c r="C54" s="209" t="s">
        <v>486</v>
      </c>
      <c r="D54" s="59" t="s">
        <v>443</v>
      </c>
      <c r="E54" s="54"/>
      <c r="F54" s="52"/>
      <c r="G54" s="52"/>
      <c r="H54" s="52"/>
      <c r="I54" s="62"/>
    </row>
    <row r="55" spans="1:9" s="48" customFormat="1" ht="61.5">
      <c r="A55" s="58">
        <f t="shared" ca="1" si="1"/>
        <v>33</v>
      </c>
      <c r="B55" s="52" t="s">
        <v>324</v>
      </c>
      <c r="C55" s="209" t="s">
        <v>487</v>
      </c>
      <c r="D55" s="205" t="s">
        <v>433</v>
      </c>
      <c r="E55" s="54"/>
      <c r="F55" s="52"/>
      <c r="G55" s="52"/>
      <c r="H55" s="52"/>
      <c r="I55" s="62"/>
    </row>
    <row r="56" spans="1:9" s="48" customFormat="1" ht="61.5">
      <c r="A56" s="58">
        <f t="shared" ca="1" si="1"/>
        <v>34</v>
      </c>
      <c r="B56" s="52" t="s">
        <v>325</v>
      </c>
      <c r="C56" s="209" t="s">
        <v>488</v>
      </c>
      <c r="D56" s="53" t="s">
        <v>434</v>
      </c>
      <c r="E56" s="54"/>
      <c r="F56" s="52"/>
      <c r="G56" s="52"/>
      <c r="H56" s="52"/>
      <c r="I56" s="62"/>
    </row>
    <row r="57" spans="1:9" s="48" customFormat="1" ht="61.5">
      <c r="A57" s="58">
        <f ca="1">IF(OFFSET(A57,-1,0) ="",OFFSET(A57,-2,0)+1,OFFSET(A57,-1,0)+1 )</f>
        <v>35</v>
      </c>
      <c r="B57" s="52" t="s">
        <v>326</v>
      </c>
      <c r="C57" s="209" t="s">
        <v>489</v>
      </c>
      <c r="D57" s="53" t="s">
        <v>434</v>
      </c>
      <c r="E57" s="54"/>
      <c r="F57" s="52"/>
      <c r="G57" s="52"/>
      <c r="H57" s="52"/>
      <c r="I57" s="62"/>
    </row>
    <row r="58" spans="1:9" s="48" customFormat="1" ht="61.5">
      <c r="A58" s="58">
        <f t="shared" ref="A58:A66" ca="1" si="2">IF(OFFSET(A58,-1,0) ="",OFFSET(A58,-2,0)+1,OFFSET(A58,-1,0)+1 )</f>
        <v>36</v>
      </c>
      <c r="B58" s="52" t="s">
        <v>365</v>
      </c>
      <c r="C58" s="209" t="s">
        <v>490</v>
      </c>
      <c r="D58" s="53" t="s">
        <v>434</v>
      </c>
      <c r="E58" s="54"/>
      <c r="F58" s="52"/>
      <c r="G58" s="52"/>
      <c r="H58" s="52"/>
      <c r="I58" s="62"/>
    </row>
    <row r="59" spans="1:9" s="48" customFormat="1" ht="49.2">
      <c r="A59" s="58">
        <f t="shared" ca="1" si="2"/>
        <v>37</v>
      </c>
      <c r="B59" s="52" t="s">
        <v>441</v>
      </c>
      <c r="C59" s="209" t="s">
        <v>491</v>
      </c>
      <c r="D59" s="53" t="s">
        <v>442</v>
      </c>
      <c r="E59" s="54"/>
      <c r="F59" s="52"/>
      <c r="G59" s="52"/>
      <c r="H59" s="52"/>
      <c r="I59" s="62"/>
    </row>
    <row r="60" spans="1:9" s="48" customFormat="1" ht="49.2">
      <c r="A60" s="58">
        <f t="shared" ca="1" si="2"/>
        <v>38</v>
      </c>
      <c r="B60" s="52" t="s">
        <v>366</v>
      </c>
      <c r="C60" s="209" t="s">
        <v>491</v>
      </c>
      <c r="D60" s="59" t="s">
        <v>443</v>
      </c>
      <c r="E60" s="54"/>
      <c r="F60" s="52"/>
      <c r="G60" s="52"/>
      <c r="H60" s="52"/>
      <c r="I60" s="62"/>
    </row>
    <row r="61" spans="1:9" s="48" customFormat="1" ht="73.8">
      <c r="A61" s="58">
        <f t="shared" ca="1" si="2"/>
        <v>39</v>
      </c>
      <c r="B61" s="52" t="s">
        <v>367</v>
      </c>
      <c r="C61" s="209" t="s">
        <v>492</v>
      </c>
      <c r="D61" s="53" t="s">
        <v>435</v>
      </c>
      <c r="E61" s="54"/>
      <c r="F61" s="52"/>
      <c r="G61" s="52"/>
      <c r="H61" s="52"/>
      <c r="I61" s="62"/>
    </row>
    <row r="62" spans="1:9" s="48" customFormat="1" ht="49.2">
      <c r="A62" s="58">
        <f t="shared" ca="1" si="2"/>
        <v>40</v>
      </c>
      <c r="B62" s="52" t="s">
        <v>368</v>
      </c>
      <c r="C62" s="209" t="s">
        <v>491</v>
      </c>
      <c r="D62" s="53" t="s">
        <v>436</v>
      </c>
      <c r="E62" s="54"/>
      <c r="F62" s="52"/>
      <c r="G62" s="52"/>
      <c r="H62" s="52"/>
      <c r="I62" s="62"/>
    </row>
    <row r="63" spans="1:9" s="48" customFormat="1" ht="36.9">
      <c r="A63" s="58">
        <f t="shared" ca="1" si="2"/>
        <v>41</v>
      </c>
      <c r="B63" s="52" t="s">
        <v>369</v>
      </c>
      <c r="C63" s="209" t="s">
        <v>493</v>
      </c>
      <c r="D63" s="207" t="s">
        <v>431</v>
      </c>
      <c r="E63" s="54"/>
      <c r="F63" s="52"/>
      <c r="G63" s="52"/>
      <c r="H63" s="52"/>
      <c r="I63" s="62"/>
    </row>
    <row r="64" spans="1:9" s="48" customFormat="1" ht="73.8">
      <c r="A64" s="58">
        <f t="shared" ca="1" si="2"/>
        <v>42</v>
      </c>
      <c r="B64" s="52" t="s">
        <v>370</v>
      </c>
      <c r="C64" s="209" t="s">
        <v>494</v>
      </c>
      <c r="D64" s="53" t="s">
        <v>409</v>
      </c>
      <c r="E64" s="54"/>
      <c r="F64" s="52"/>
      <c r="G64" s="52"/>
      <c r="H64" s="52"/>
      <c r="I64" s="62"/>
    </row>
    <row r="65" spans="1:9" s="48" customFormat="1" ht="36.9">
      <c r="A65" s="58">
        <f t="shared" ca="1" si="2"/>
        <v>43</v>
      </c>
      <c r="B65" s="52" t="s">
        <v>393</v>
      </c>
      <c r="C65" s="209" t="s">
        <v>493</v>
      </c>
      <c r="D65" s="53" t="s">
        <v>553</v>
      </c>
      <c r="E65" s="54"/>
      <c r="F65" s="52"/>
      <c r="G65" s="52"/>
      <c r="H65" s="52"/>
      <c r="I65" s="62"/>
    </row>
    <row r="66" spans="1:9" s="48" customFormat="1" ht="49.2">
      <c r="A66" s="58">
        <f t="shared" ca="1" si="2"/>
        <v>44</v>
      </c>
      <c r="B66" s="52" t="s">
        <v>371</v>
      </c>
      <c r="C66" s="209" t="s">
        <v>491</v>
      </c>
      <c r="D66" s="207" t="s">
        <v>517</v>
      </c>
      <c r="E66" s="54"/>
      <c r="F66" s="52"/>
      <c r="G66" s="52"/>
      <c r="H66" s="52"/>
      <c r="I66" s="62"/>
    </row>
    <row r="67" spans="1:9" s="49" customFormat="1" ht="13.8">
      <c r="A67" s="189"/>
      <c r="B67" s="282" t="s">
        <v>327</v>
      </c>
      <c r="C67" s="283"/>
      <c r="D67" s="283"/>
      <c r="E67" s="283"/>
      <c r="F67" s="283"/>
      <c r="G67" s="283"/>
      <c r="H67" s="283"/>
      <c r="I67" s="284"/>
    </row>
    <row r="68" spans="1:9" s="48" customFormat="1" ht="24.6">
      <c r="A68" s="58">
        <f t="shared" ca="1" si="1"/>
        <v>45</v>
      </c>
      <c r="B68" s="52" t="s">
        <v>373</v>
      </c>
      <c r="C68" s="52" t="s">
        <v>474</v>
      </c>
      <c r="D68" s="53" t="s">
        <v>419</v>
      </c>
      <c r="E68" s="54"/>
      <c r="F68" s="52"/>
      <c r="G68" s="52"/>
      <c r="H68" s="52"/>
      <c r="I68" s="62"/>
    </row>
    <row r="69" spans="1:9" s="48" customFormat="1" ht="13.8">
      <c r="A69" s="199"/>
      <c r="B69" s="285" t="s">
        <v>372</v>
      </c>
      <c r="C69" s="286"/>
      <c r="D69" s="286"/>
      <c r="E69" s="286"/>
      <c r="F69" s="286"/>
      <c r="G69" s="286"/>
      <c r="H69" s="286"/>
      <c r="I69" s="287"/>
    </row>
    <row r="70" spans="1:9" s="48" customFormat="1" ht="49.2">
      <c r="A70" s="58">
        <f t="shared" ca="1" si="1"/>
        <v>46</v>
      </c>
      <c r="B70" s="52" t="s">
        <v>374</v>
      </c>
      <c r="C70" s="209" t="s">
        <v>495</v>
      </c>
      <c r="D70" s="53" t="s">
        <v>418</v>
      </c>
      <c r="E70" s="54"/>
      <c r="F70" s="52"/>
      <c r="G70" s="52"/>
      <c r="H70" s="52"/>
      <c r="I70" s="62"/>
    </row>
    <row r="71" spans="1:9" s="48" customFormat="1" ht="61.5">
      <c r="A71" s="58">
        <f t="shared" ca="1" si="1"/>
        <v>47</v>
      </c>
      <c r="B71" s="52" t="s">
        <v>375</v>
      </c>
      <c r="C71" s="209" t="s">
        <v>496</v>
      </c>
      <c r="D71" s="53" t="s">
        <v>420</v>
      </c>
      <c r="E71" s="54"/>
      <c r="F71" s="52"/>
      <c r="G71" s="52"/>
      <c r="H71" s="52"/>
      <c r="I71" s="62"/>
    </row>
    <row r="72" spans="1:9" s="48" customFormat="1" ht="73.8">
      <c r="A72" s="58">
        <f t="shared" ca="1" si="1"/>
        <v>48</v>
      </c>
      <c r="B72" s="52" t="s">
        <v>377</v>
      </c>
      <c r="C72" s="209" t="s">
        <v>497</v>
      </c>
      <c r="D72" s="53" t="s">
        <v>446</v>
      </c>
      <c r="E72" s="54"/>
      <c r="F72" s="52"/>
      <c r="G72" s="52"/>
      <c r="H72" s="52"/>
      <c r="I72" s="62"/>
    </row>
    <row r="73" spans="1:9" s="48" customFormat="1" ht="73.8">
      <c r="A73" s="58">
        <f t="shared" ca="1" si="1"/>
        <v>49</v>
      </c>
      <c r="B73" s="52" t="s">
        <v>378</v>
      </c>
      <c r="C73" s="209" t="s">
        <v>497</v>
      </c>
      <c r="D73" s="53" t="s">
        <v>440</v>
      </c>
      <c r="E73" s="54"/>
      <c r="F73" s="52"/>
      <c r="G73" s="52"/>
      <c r="H73" s="52"/>
      <c r="I73" s="62"/>
    </row>
    <row r="74" spans="1:9" s="48" customFormat="1" ht="61.5">
      <c r="A74" s="58">
        <f t="shared" ca="1" si="1"/>
        <v>50</v>
      </c>
      <c r="B74" s="52" t="s">
        <v>376</v>
      </c>
      <c r="C74" s="209" t="s">
        <v>498</v>
      </c>
      <c r="D74" s="53" t="s">
        <v>437</v>
      </c>
      <c r="E74" s="54"/>
      <c r="F74" s="52"/>
      <c r="G74" s="52"/>
      <c r="H74" s="52"/>
      <c r="I74" s="62"/>
    </row>
    <row r="75" spans="1:9" s="48" customFormat="1" ht="61.5">
      <c r="A75" s="58">
        <f t="shared" ca="1" si="1"/>
        <v>51</v>
      </c>
      <c r="B75" s="52" t="s">
        <v>380</v>
      </c>
      <c r="C75" s="209" t="s">
        <v>499</v>
      </c>
      <c r="D75" s="53" t="s">
        <v>445</v>
      </c>
      <c r="E75" s="54"/>
      <c r="F75" s="52"/>
      <c r="G75" s="52"/>
      <c r="H75" s="52"/>
      <c r="I75" s="62"/>
    </row>
    <row r="76" spans="1:9" s="48" customFormat="1" ht="49.2">
      <c r="A76" s="58">
        <f t="shared" ca="1" si="1"/>
        <v>52</v>
      </c>
      <c r="B76" s="52" t="s">
        <v>394</v>
      </c>
      <c r="C76" s="209" t="s">
        <v>495</v>
      </c>
      <c r="D76" s="53" t="s">
        <v>439</v>
      </c>
      <c r="E76" s="54"/>
      <c r="F76" s="52"/>
      <c r="G76" s="52"/>
      <c r="H76" s="52"/>
      <c r="I76" s="62"/>
    </row>
    <row r="77" spans="1:9" s="48" customFormat="1" ht="73.8">
      <c r="A77" s="58">
        <f t="shared" ca="1" si="1"/>
        <v>53</v>
      </c>
      <c r="B77" s="52" t="s">
        <v>379</v>
      </c>
      <c r="C77" s="209" t="s">
        <v>500</v>
      </c>
      <c r="D77" s="53" t="s">
        <v>440</v>
      </c>
      <c r="E77" s="54"/>
      <c r="F77" s="52"/>
      <c r="G77" s="52"/>
      <c r="H77" s="52"/>
      <c r="I77" s="62"/>
    </row>
    <row r="78" spans="1:9" s="48" customFormat="1" ht="13.8">
      <c r="A78" s="189"/>
      <c r="B78" s="282" t="s">
        <v>328</v>
      </c>
      <c r="C78" s="283"/>
      <c r="D78" s="283"/>
      <c r="E78" s="283"/>
      <c r="F78" s="283"/>
      <c r="G78" s="283"/>
      <c r="H78" s="283"/>
      <c r="I78" s="284"/>
    </row>
    <row r="79" spans="1:9" s="48" customFormat="1" ht="36.9">
      <c r="A79" s="58">
        <f t="shared" ca="1" si="1"/>
        <v>54</v>
      </c>
      <c r="B79" s="52" t="s">
        <v>381</v>
      </c>
      <c r="C79" s="209" t="s">
        <v>501</v>
      </c>
      <c r="D79" s="53" t="s">
        <v>413</v>
      </c>
      <c r="E79" s="54"/>
      <c r="F79" s="52"/>
      <c r="G79" s="52"/>
      <c r="H79" s="52"/>
      <c r="I79" s="62"/>
    </row>
    <row r="80" spans="1:9" s="48" customFormat="1" ht="49.2">
      <c r="A80" s="58">
        <f t="shared" ca="1" si="1"/>
        <v>55</v>
      </c>
      <c r="B80" s="52" t="s">
        <v>382</v>
      </c>
      <c r="C80" s="209" t="s">
        <v>502</v>
      </c>
      <c r="D80" s="53" t="s">
        <v>418</v>
      </c>
      <c r="E80" s="54"/>
      <c r="F80" s="52"/>
      <c r="G80" s="52"/>
      <c r="H80" s="52"/>
      <c r="I80" s="62"/>
    </row>
    <row r="81" spans="1:9" s="48" customFormat="1" ht="61.5">
      <c r="A81" s="58">
        <f ca="1">IF(OFFSET(A81,-1,0) ="",OFFSET(A81,-2,0)+1,OFFSET(A81,-1,0)+1 )</f>
        <v>56</v>
      </c>
      <c r="B81" s="52" t="s">
        <v>383</v>
      </c>
      <c r="C81" s="209" t="s">
        <v>503</v>
      </c>
      <c r="D81" s="53" t="s">
        <v>420</v>
      </c>
      <c r="E81" s="54"/>
      <c r="F81" s="52"/>
      <c r="G81" s="52"/>
      <c r="H81" s="52"/>
      <c r="I81" s="62"/>
    </row>
    <row r="82" spans="1:9" s="48" customFormat="1" ht="73.8">
      <c r="A82" s="58">
        <f t="shared" ca="1" si="1"/>
        <v>57</v>
      </c>
      <c r="B82" s="52" t="s">
        <v>329</v>
      </c>
      <c r="C82" s="209" t="s">
        <v>504</v>
      </c>
      <c r="D82" s="53" t="s">
        <v>416</v>
      </c>
      <c r="E82" s="54"/>
      <c r="F82" s="52"/>
      <c r="G82" s="52"/>
      <c r="H82" s="52"/>
      <c r="I82" s="62"/>
    </row>
    <row r="83" spans="1:9" s="48" customFormat="1" ht="73.8">
      <c r="A83" s="58">
        <f ca="1">IF(OFFSET(A83,-1,0) ="",OFFSET(A83,-2,0)+1,OFFSET(A83,-1,0)+1 )</f>
        <v>58</v>
      </c>
      <c r="B83" s="52" t="s">
        <v>330</v>
      </c>
      <c r="C83" s="209" t="s">
        <v>505</v>
      </c>
      <c r="D83" s="53" t="s">
        <v>417</v>
      </c>
      <c r="E83" s="54"/>
      <c r="F83" s="52"/>
      <c r="G83" s="52"/>
      <c r="H83" s="52"/>
      <c r="I83" s="62"/>
    </row>
    <row r="84" spans="1:9" s="48" customFormat="1" ht="36.9">
      <c r="A84" s="58">
        <f t="shared" ca="1" si="1"/>
        <v>59</v>
      </c>
      <c r="B84" s="52" t="s">
        <v>395</v>
      </c>
      <c r="C84" s="209" t="s">
        <v>501</v>
      </c>
      <c r="D84" s="53" t="s">
        <v>438</v>
      </c>
      <c r="E84" s="54"/>
      <c r="F84" s="52"/>
      <c r="G84" s="52"/>
      <c r="H84" s="52"/>
      <c r="I84" s="62"/>
    </row>
    <row r="85" spans="1:9" s="48" customFormat="1" ht="61.5">
      <c r="A85" s="58">
        <f t="shared" ca="1" si="1"/>
        <v>60</v>
      </c>
      <c r="B85" s="52" t="s">
        <v>384</v>
      </c>
      <c r="C85" s="209" t="s">
        <v>506</v>
      </c>
      <c r="D85" s="53" t="s">
        <v>445</v>
      </c>
      <c r="E85" s="54"/>
      <c r="F85" s="52"/>
      <c r="G85" s="52"/>
      <c r="H85" s="52"/>
      <c r="I85" s="62"/>
    </row>
    <row r="86" spans="1:9" s="48" customFormat="1" ht="13.8">
      <c r="A86" s="189"/>
      <c r="B86" s="282" t="s">
        <v>331</v>
      </c>
      <c r="C86" s="283"/>
      <c r="D86" s="283"/>
      <c r="E86" s="283"/>
      <c r="F86" s="283"/>
      <c r="G86" s="283"/>
      <c r="H86" s="283"/>
      <c r="I86" s="284"/>
    </row>
    <row r="87" spans="1:9" s="48" customFormat="1" ht="14.4" customHeight="1">
      <c r="A87" s="58">
        <f t="shared" ca="1" si="1"/>
        <v>61</v>
      </c>
      <c r="B87" s="52" t="s">
        <v>402</v>
      </c>
      <c r="C87" s="209" t="s">
        <v>507</v>
      </c>
      <c r="D87" s="205" t="s">
        <v>447</v>
      </c>
      <c r="E87" s="54"/>
      <c r="F87" s="52"/>
      <c r="G87" s="52"/>
      <c r="H87" s="52"/>
      <c r="I87" s="62"/>
    </row>
    <row r="88" spans="1:9" s="48" customFormat="1" ht="49.2">
      <c r="A88" s="58">
        <f t="shared" ca="1" si="1"/>
        <v>62</v>
      </c>
      <c r="B88" s="52" t="s">
        <v>412</v>
      </c>
      <c r="C88" s="209" t="s">
        <v>508</v>
      </c>
      <c r="D88" s="53" t="s">
        <v>413</v>
      </c>
      <c r="E88" s="54"/>
      <c r="F88" s="52"/>
      <c r="G88" s="52"/>
      <c r="H88" s="52"/>
      <c r="I88" s="62"/>
    </row>
    <row r="89" spans="1:9" s="48" customFormat="1" ht="61.5">
      <c r="A89" s="58">
        <f ca="1">IF(OFFSET(A89,-1,0) ="",OFFSET(A89,-2,0)+1,OFFSET(A89,-1,0)+1 )</f>
        <v>63</v>
      </c>
      <c r="B89" s="52" t="s">
        <v>334</v>
      </c>
      <c r="C89" s="209" t="s">
        <v>509</v>
      </c>
      <c r="D89" s="205" t="s">
        <v>448</v>
      </c>
      <c r="E89" s="54"/>
      <c r="F89" s="52"/>
      <c r="G89" s="52"/>
      <c r="H89" s="52"/>
      <c r="I89" s="62"/>
    </row>
    <row r="90" spans="1:9" s="48" customFormat="1" ht="61.5">
      <c r="A90" s="58">
        <f t="shared" ca="1" si="1"/>
        <v>64</v>
      </c>
      <c r="B90" s="52" t="s">
        <v>335</v>
      </c>
      <c r="C90" s="209" t="s">
        <v>510</v>
      </c>
      <c r="D90" s="54" t="s">
        <v>449</v>
      </c>
      <c r="E90" s="54"/>
      <c r="F90" s="52"/>
      <c r="G90" s="52"/>
      <c r="H90" s="52"/>
      <c r="I90" s="62"/>
    </row>
    <row r="91" spans="1:9" s="48" customFormat="1" ht="61.5">
      <c r="A91" s="58">
        <f t="shared" ca="1" si="1"/>
        <v>65</v>
      </c>
      <c r="B91" s="52" t="s">
        <v>336</v>
      </c>
      <c r="C91" s="209" t="s">
        <v>511</v>
      </c>
      <c r="D91" s="53" t="s">
        <v>449</v>
      </c>
      <c r="E91" s="54"/>
      <c r="F91" s="52"/>
      <c r="G91" s="52"/>
      <c r="H91" s="52"/>
      <c r="I91" s="62"/>
    </row>
    <row r="92" spans="1:9" s="48" customFormat="1" ht="61.5">
      <c r="A92" s="58">
        <f t="shared" ca="1" si="1"/>
        <v>66</v>
      </c>
      <c r="B92" s="52" t="s">
        <v>337</v>
      </c>
      <c r="C92" s="209" t="s">
        <v>512</v>
      </c>
      <c r="D92" s="205" t="s">
        <v>448</v>
      </c>
      <c r="E92" s="54"/>
      <c r="F92" s="52"/>
      <c r="G92" s="52"/>
      <c r="H92" s="52"/>
      <c r="I92" s="62"/>
    </row>
    <row r="93" spans="1:9" s="48" customFormat="1" ht="61.5">
      <c r="A93" s="58">
        <f t="shared" ca="1" si="1"/>
        <v>67</v>
      </c>
      <c r="B93" s="52" t="s">
        <v>414</v>
      </c>
      <c r="C93" s="209" t="s">
        <v>509</v>
      </c>
      <c r="D93" s="53" t="s">
        <v>449</v>
      </c>
      <c r="E93" s="54"/>
      <c r="F93" s="52"/>
      <c r="G93" s="52"/>
      <c r="H93" s="52"/>
      <c r="I93" s="62"/>
    </row>
    <row r="94" spans="1:9" s="48" customFormat="1" ht="49.2">
      <c r="A94" s="58">
        <f t="shared" ca="1" si="1"/>
        <v>68</v>
      </c>
      <c r="B94" s="52" t="s">
        <v>338</v>
      </c>
      <c r="C94" s="209" t="s">
        <v>513</v>
      </c>
      <c r="D94" s="53" t="s">
        <v>449</v>
      </c>
      <c r="E94" s="54"/>
      <c r="F94" s="52"/>
      <c r="G94" s="52"/>
      <c r="H94" s="52"/>
      <c r="I94" s="62"/>
    </row>
    <row r="95" spans="1:9" s="48" customFormat="1" ht="49.2">
      <c r="A95" s="58">
        <f t="shared" ca="1" si="1"/>
        <v>69</v>
      </c>
      <c r="B95" s="52" t="s">
        <v>385</v>
      </c>
      <c r="C95" s="209" t="s">
        <v>514</v>
      </c>
      <c r="D95" s="53" t="s">
        <v>449</v>
      </c>
      <c r="E95" s="54"/>
      <c r="F95" s="52"/>
      <c r="G95" s="52"/>
      <c r="H95" s="52"/>
      <c r="I95" s="62"/>
    </row>
    <row r="96" spans="1:9" s="48" customFormat="1" ht="49.2">
      <c r="A96" s="58">
        <f t="shared" ca="1" si="1"/>
        <v>70</v>
      </c>
      <c r="B96" s="52" t="s">
        <v>386</v>
      </c>
      <c r="C96" s="209" t="s">
        <v>515</v>
      </c>
      <c r="D96" s="53" t="s">
        <v>415</v>
      </c>
      <c r="E96" s="54"/>
      <c r="F96" s="52"/>
      <c r="G96" s="52"/>
      <c r="H96" s="52"/>
      <c r="I96" s="62"/>
    </row>
    <row r="97" spans="1:9" s="48" customFormat="1" ht="61.5">
      <c r="A97" s="58">
        <f t="shared" ca="1" si="1"/>
        <v>71</v>
      </c>
      <c r="B97" s="52" t="s">
        <v>362</v>
      </c>
      <c r="C97" s="209" t="s">
        <v>516</v>
      </c>
      <c r="D97" s="53" t="s">
        <v>409</v>
      </c>
      <c r="E97" s="54"/>
      <c r="F97" s="52"/>
      <c r="G97" s="52"/>
      <c r="H97" s="52"/>
      <c r="I97" s="62"/>
    </row>
    <row r="98" spans="1:9" s="48" customFormat="1" ht="49.2">
      <c r="A98" s="58">
        <f t="shared" ca="1" si="1"/>
        <v>72</v>
      </c>
      <c r="B98" s="52" t="s">
        <v>396</v>
      </c>
      <c r="C98" s="209" t="s">
        <v>507</v>
      </c>
      <c r="D98" s="53" t="s">
        <v>411</v>
      </c>
      <c r="E98" s="54"/>
      <c r="F98" s="52"/>
      <c r="G98" s="52"/>
      <c r="H98" s="52"/>
      <c r="I98" s="62"/>
    </row>
    <row r="99" spans="1:9" s="48" customFormat="1" ht="49.2">
      <c r="A99" s="58">
        <f t="shared" ca="1" si="1"/>
        <v>73</v>
      </c>
      <c r="B99" s="52" t="s">
        <v>387</v>
      </c>
      <c r="C99" s="209" t="s">
        <v>514</v>
      </c>
      <c r="D99" s="207" t="s">
        <v>517</v>
      </c>
      <c r="E99" s="54"/>
      <c r="F99" s="52"/>
      <c r="G99" s="52"/>
      <c r="H99" s="52"/>
      <c r="I99" s="62"/>
    </row>
    <row r="100" spans="1:9" s="48" customFormat="1" ht="13.8">
      <c r="A100" s="189"/>
      <c r="B100" s="282" t="s">
        <v>339</v>
      </c>
      <c r="C100" s="283"/>
      <c r="D100" s="283"/>
      <c r="E100" s="283"/>
      <c r="F100" s="283"/>
      <c r="G100" s="283"/>
      <c r="H100" s="283"/>
      <c r="I100" s="284"/>
    </row>
    <row r="101" spans="1:9" s="48" customFormat="1" ht="49.2">
      <c r="A101" s="58">
        <f t="shared" ca="1" si="1"/>
        <v>74</v>
      </c>
      <c r="B101" s="52" t="s">
        <v>340</v>
      </c>
      <c r="C101" s="209" t="s">
        <v>475</v>
      </c>
      <c r="D101" s="53" t="s">
        <v>444</v>
      </c>
      <c r="E101" s="54"/>
      <c r="F101" s="52"/>
      <c r="G101" s="52"/>
      <c r="H101" s="52"/>
      <c r="I101" s="62"/>
    </row>
    <row r="102" spans="1:9" s="48" customFormat="1" ht="49.2">
      <c r="A102" s="58">
        <f t="shared" ca="1" si="1"/>
        <v>75</v>
      </c>
      <c r="B102" s="52" t="s">
        <v>460</v>
      </c>
      <c r="C102" s="209" t="s">
        <v>476</v>
      </c>
      <c r="D102" s="207" t="s">
        <v>459</v>
      </c>
      <c r="E102" s="54"/>
      <c r="F102" s="52"/>
      <c r="G102" s="52"/>
      <c r="H102" s="52"/>
      <c r="I102" s="62"/>
    </row>
    <row r="103" spans="1:9" s="48" customFormat="1" ht="49.2">
      <c r="A103" s="58">
        <f t="shared" ca="1" si="1"/>
        <v>76</v>
      </c>
      <c r="B103" s="52" t="s">
        <v>388</v>
      </c>
      <c r="C103" s="209" t="s">
        <v>476</v>
      </c>
      <c r="D103" s="53" t="s">
        <v>410</v>
      </c>
      <c r="E103" s="54"/>
      <c r="F103" s="52"/>
      <c r="G103" s="52"/>
      <c r="H103" s="52"/>
      <c r="I103" s="62"/>
    </row>
    <row r="104" spans="1:9" s="48" customFormat="1" ht="13.8">
      <c r="A104" s="189"/>
      <c r="B104" s="282" t="s">
        <v>350</v>
      </c>
      <c r="C104" s="283"/>
      <c r="D104" s="283"/>
      <c r="E104" s="283"/>
      <c r="F104" s="283"/>
      <c r="G104" s="283"/>
      <c r="H104" s="283"/>
      <c r="I104" s="284"/>
    </row>
    <row r="105" spans="1:9" s="48" customFormat="1" ht="49.2">
      <c r="A105" s="58">
        <f t="shared" ca="1" si="1"/>
        <v>77</v>
      </c>
      <c r="B105" s="52" t="s">
        <v>389</v>
      </c>
      <c r="C105" s="209" t="s">
        <v>477</v>
      </c>
      <c r="D105" s="53" t="s">
        <v>455</v>
      </c>
      <c r="E105" s="54"/>
      <c r="F105" s="52"/>
      <c r="G105" s="52"/>
      <c r="H105" s="52"/>
      <c r="I105" s="62"/>
    </row>
    <row r="106" spans="1:9" s="48" customFormat="1" ht="13.8">
      <c r="A106" s="189"/>
      <c r="B106" s="282" t="s">
        <v>351</v>
      </c>
      <c r="C106" s="283"/>
      <c r="D106" s="283"/>
      <c r="E106" s="283"/>
      <c r="F106" s="283"/>
      <c r="G106" s="283"/>
      <c r="H106" s="283"/>
      <c r="I106" s="284"/>
    </row>
    <row r="107" spans="1:9" s="48" customFormat="1" ht="49.2">
      <c r="A107" s="58">
        <f t="shared" ca="1" si="1"/>
        <v>78</v>
      </c>
      <c r="B107" s="52" t="s">
        <v>390</v>
      </c>
      <c r="C107" s="209" t="s">
        <v>478</v>
      </c>
      <c r="D107" s="53" t="s">
        <v>456</v>
      </c>
      <c r="E107" s="54"/>
      <c r="F107" s="52"/>
      <c r="G107" s="52"/>
      <c r="H107" s="52"/>
      <c r="I107" s="62"/>
    </row>
    <row r="108" spans="1:9" s="48" customFormat="1" ht="13.8">
      <c r="A108" s="67"/>
      <c r="B108" s="265" t="s">
        <v>341</v>
      </c>
      <c r="C108" s="266"/>
      <c r="D108" s="266"/>
      <c r="E108" s="266"/>
      <c r="F108" s="266"/>
      <c r="G108" s="266"/>
      <c r="H108" s="266"/>
      <c r="I108" s="267"/>
    </row>
    <row r="109" spans="1:9" s="48" customFormat="1" ht="13.8">
      <c r="A109" s="189"/>
      <c r="B109" s="282" t="s">
        <v>342</v>
      </c>
      <c r="C109" s="283"/>
      <c r="D109" s="283"/>
      <c r="E109" s="283"/>
      <c r="F109" s="283"/>
      <c r="G109" s="283"/>
      <c r="H109" s="283"/>
      <c r="I109" s="284"/>
    </row>
    <row r="110" spans="1:9" s="48" customFormat="1" ht="36.9">
      <c r="A110" s="58">
        <v>94</v>
      </c>
      <c r="B110" s="52" t="s">
        <v>457</v>
      </c>
      <c r="C110" s="209" t="s">
        <v>464</v>
      </c>
      <c r="D110" s="207" t="s">
        <v>458</v>
      </c>
      <c r="E110" s="54"/>
      <c r="F110" s="52"/>
      <c r="G110" s="52"/>
      <c r="H110" s="52"/>
      <c r="I110" s="62"/>
    </row>
    <row r="111" spans="1:9" s="48" customFormat="1" ht="49.2">
      <c r="A111" s="58">
        <f t="shared" ca="1" si="1"/>
        <v>95</v>
      </c>
      <c r="B111" s="206" t="s">
        <v>453</v>
      </c>
      <c r="C111" s="209" t="s">
        <v>465</v>
      </c>
      <c r="D111" s="208" t="s">
        <v>454</v>
      </c>
      <c r="E111" s="54"/>
      <c r="F111" s="52"/>
      <c r="G111" s="52"/>
      <c r="H111" s="52"/>
      <c r="I111" s="62"/>
    </row>
    <row r="112" spans="1:9" s="48" customFormat="1" ht="36.9">
      <c r="A112" s="58">
        <f t="shared" ca="1" si="1"/>
        <v>96</v>
      </c>
      <c r="B112" s="206" t="s">
        <v>343</v>
      </c>
      <c r="C112" s="209" t="s">
        <v>463</v>
      </c>
      <c r="D112" s="210" t="s">
        <v>458</v>
      </c>
      <c r="E112" s="54"/>
      <c r="F112" s="52"/>
      <c r="G112" s="52"/>
      <c r="H112" s="52"/>
      <c r="I112" s="62"/>
    </row>
    <row r="113" spans="1:9" s="48" customFormat="1" ht="86.1">
      <c r="A113" s="58">
        <f t="shared" ca="1" si="1"/>
        <v>97</v>
      </c>
      <c r="B113" s="206" t="s">
        <v>461</v>
      </c>
      <c r="C113" s="209" t="s">
        <v>466</v>
      </c>
      <c r="D113" s="210" t="s">
        <v>450</v>
      </c>
      <c r="E113" s="191"/>
      <c r="F113" s="173"/>
      <c r="G113" s="173"/>
      <c r="H113" s="173"/>
      <c r="I113" s="172"/>
    </row>
    <row r="114" spans="1:9" s="48" customFormat="1" ht="86.1">
      <c r="A114" s="58">
        <f t="shared" ca="1" si="1"/>
        <v>98</v>
      </c>
      <c r="B114" s="210" t="s">
        <v>462</v>
      </c>
      <c r="C114" s="209" t="s">
        <v>467</v>
      </c>
      <c r="D114" s="210" t="s">
        <v>451</v>
      </c>
      <c r="E114" s="191"/>
      <c r="F114" s="173"/>
      <c r="G114" s="173"/>
      <c r="H114" s="173"/>
      <c r="I114" s="172"/>
    </row>
    <row r="115" spans="1:9" s="48" customFormat="1" ht="57.6">
      <c r="A115" s="58">
        <f t="shared" ca="1" si="1"/>
        <v>99</v>
      </c>
      <c r="B115" s="52" t="s">
        <v>352</v>
      </c>
      <c r="C115" s="190"/>
      <c r="D115" s="210" t="s">
        <v>452</v>
      </c>
      <c r="E115" s="191"/>
      <c r="F115" s="173"/>
      <c r="G115" s="173"/>
      <c r="H115" s="173"/>
      <c r="I115" s="172"/>
    </row>
    <row r="116" spans="1:9" s="48" customFormat="1" ht="13.8">
      <c r="A116" s="58">
        <f t="shared" ca="1" si="1"/>
        <v>100</v>
      </c>
      <c r="B116" s="52" t="s">
        <v>349</v>
      </c>
      <c r="C116" s="190"/>
      <c r="D116" s="190"/>
      <c r="E116" s="191"/>
      <c r="F116" s="173"/>
      <c r="G116" s="173"/>
      <c r="H116" s="173"/>
      <c r="I116" s="172"/>
    </row>
    <row r="117" spans="1:9" s="48" customFormat="1" ht="13.8">
      <c r="A117" s="67"/>
      <c r="B117" s="265" t="s">
        <v>312</v>
      </c>
      <c r="C117" s="266"/>
      <c r="D117" s="266"/>
      <c r="E117" s="266"/>
      <c r="F117" s="266"/>
      <c r="G117" s="266"/>
      <c r="H117" s="266"/>
      <c r="I117" s="267"/>
    </row>
    <row r="118" spans="1:9" s="48" customFormat="1" ht="13.8">
      <c r="A118" s="58">
        <f t="shared" ca="1" si="1"/>
        <v>101</v>
      </c>
      <c r="B118" s="52" t="s">
        <v>344</v>
      </c>
      <c r="C118" s="52"/>
      <c r="D118" s="53"/>
      <c r="E118" s="54"/>
      <c r="F118" s="52"/>
      <c r="G118" s="52"/>
      <c r="H118" s="52"/>
      <c r="I118" s="63"/>
    </row>
    <row r="119" spans="1:9" s="48" customFormat="1" ht="13.8">
      <c r="A119" s="67"/>
      <c r="B119" s="265" t="s">
        <v>347</v>
      </c>
      <c r="C119" s="266"/>
      <c r="D119" s="266"/>
      <c r="E119" s="266"/>
      <c r="F119" s="266"/>
      <c r="G119" s="266"/>
      <c r="H119" s="266"/>
      <c r="I119" s="267"/>
    </row>
    <row r="120" spans="1:9" s="48" customFormat="1" ht="13.8">
      <c r="A120" s="58">
        <f t="shared" ca="1" si="1"/>
        <v>102</v>
      </c>
      <c r="B120" s="52" t="s">
        <v>345</v>
      </c>
      <c r="C120" s="52"/>
      <c r="D120" s="54"/>
      <c r="E120" s="54"/>
      <c r="F120" s="52"/>
      <c r="G120" s="52"/>
      <c r="H120" s="52"/>
      <c r="I120" s="62"/>
    </row>
    <row r="121" spans="1:9" s="48" customFormat="1" ht="13.8">
      <c r="A121" s="67"/>
      <c r="B121" s="265" t="s">
        <v>348</v>
      </c>
      <c r="C121" s="266"/>
      <c r="D121" s="266"/>
      <c r="E121" s="266"/>
      <c r="F121" s="266"/>
      <c r="G121" s="266"/>
      <c r="H121" s="266"/>
      <c r="I121" s="267"/>
    </row>
    <row r="122" spans="1:9" s="48" customFormat="1" ht="13.8">
      <c r="A122" s="58">
        <f t="shared" ca="1" si="1"/>
        <v>103</v>
      </c>
      <c r="B122" s="197" t="s">
        <v>346</v>
      </c>
      <c r="C122" s="52"/>
      <c r="D122" s="54"/>
      <c r="E122" s="54"/>
      <c r="F122" s="52"/>
      <c r="G122" s="52"/>
      <c r="H122" s="52"/>
      <c r="I122" s="62"/>
    </row>
    <row r="123" spans="1:9" s="48" customFormat="1" ht="13.8">
      <c r="A123" s="185"/>
      <c r="B123" s="186"/>
      <c r="C123" s="186"/>
      <c r="D123" s="187"/>
      <c r="E123" s="187"/>
      <c r="F123" s="186"/>
      <c r="G123" s="186"/>
      <c r="H123" s="186"/>
      <c r="I123" s="188"/>
    </row>
    <row r="124" spans="1:9" s="48" customFormat="1" ht="13.8">
      <c r="A124" s="192"/>
      <c r="B124" s="186"/>
      <c r="C124" s="186"/>
      <c r="D124" s="187"/>
      <c r="E124" s="187"/>
      <c r="F124" s="186"/>
      <c r="G124" s="186"/>
      <c r="H124" s="186"/>
      <c r="I124" s="188"/>
    </row>
    <row r="125" spans="1:9" s="48" customFormat="1" ht="13.8">
      <c r="A125" s="185"/>
      <c r="B125" s="186"/>
      <c r="C125" s="186"/>
      <c r="D125" s="187"/>
      <c r="E125" s="187"/>
      <c r="F125" s="186"/>
      <c r="G125" s="186"/>
      <c r="H125" s="186"/>
      <c r="I125" s="188"/>
    </row>
    <row r="126" spans="1:9" s="48" customFormat="1" ht="13.8">
      <c r="A126" s="185"/>
      <c r="B126" s="186"/>
      <c r="C126" s="186"/>
      <c r="D126" s="193"/>
      <c r="E126" s="187"/>
      <c r="F126" s="186"/>
      <c r="G126" s="186"/>
      <c r="H126" s="186"/>
      <c r="I126" s="188"/>
    </row>
    <row r="127" spans="1:9" s="48" customFormat="1" ht="13.8">
      <c r="A127" s="185"/>
      <c r="B127" s="292"/>
      <c r="C127" s="293"/>
      <c r="D127" s="294"/>
      <c r="E127" s="194"/>
      <c r="F127" s="195"/>
      <c r="G127" s="195"/>
      <c r="H127" s="195"/>
      <c r="I127" s="194"/>
    </row>
    <row r="128" spans="1:9" s="48" customFormat="1" ht="13.8">
      <c r="A128" s="185"/>
      <c r="B128" s="186"/>
      <c r="C128" s="186"/>
      <c r="D128" s="187"/>
      <c r="E128" s="187"/>
      <c r="F128" s="186"/>
      <c r="G128" s="186"/>
      <c r="H128" s="186"/>
      <c r="I128" s="188"/>
    </row>
    <row r="129" spans="1:9" s="48" customFormat="1" ht="13.8">
      <c r="A129" s="185"/>
      <c r="B129" s="186"/>
      <c r="C129" s="186"/>
      <c r="D129" s="187"/>
      <c r="E129" s="187"/>
      <c r="F129" s="186"/>
      <c r="G129" s="186"/>
      <c r="H129" s="186"/>
      <c r="I129" s="188"/>
    </row>
    <row r="130" spans="1:9" s="48" customFormat="1" ht="13.8">
      <c r="A130" s="185"/>
      <c r="B130" s="186"/>
      <c r="C130" s="186"/>
      <c r="D130" s="187"/>
      <c r="E130" s="187"/>
      <c r="F130" s="186"/>
      <c r="G130" s="186"/>
      <c r="H130" s="186"/>
      <c r="I130" s="188"/>
    </row>
    <row r="131" spans="1:9" s="48" customFormat="1" ht="13.8">
      <c r="A131" s="185"/>
      <c r="B131" s="186"/>
      <c r="C131" s="186"/>
      <c r="D131" s="187"/>
      <c r="E131" s="187"/>
      <c r="F131" s="186"/>
      <c r="G131" s="186"/>
      <c r="H131" s="186"/>
      <c r="I131" s="188"/>
    </row>
    <row r="132" spans="1:9" s="48" customFormat="1" ht="13.8">
      <c r="A132" s="185"/>
      <c r="B132" s="292"/>
      <c r="C132" s="293"/>
      <c r="D132" s="294"/>
      <c r="E132" s="194"/>
      <c r="F132" s="195"/>
      <c r="G132" s="195"/>
      <c r="H132" s="195"/>
      <c r="I132" s="194"/>
    </row>
    <row r="133" spans="1:9" s="48" customFormat="1" ht="13.8">
      <c r="A133" s="185"/>
      <c r="B133" s="186"/>
      <c r="C133" s="186"/>
      <c r="D133" s="187"/>
      <c r="E133" s="187"/>
      <c r="F133" s="186"/>
      <c r="G133" s="186"/>
      <c r="H133" s="186"/>
      <c r="I133" s="188"/>
    </row>
    <row r="134" spans="1:9" s="49" customFormat="1" ht="13.8">
      <c r="A134" s="185"/>
      <c r="B134" s="186"/>
      <c r="C134" s="186"/>
      <c r="D134" s="187"/>
      <c r="E134" s="193"/>
      <c r="F134" s="186"/>
      <c r="G134" s="186"/>
      <c r="H134" s="186"/>
      <c r="I134" s="188"/>
    </row>
    <row r="135" spans="1:9" s="48" customFormat="1" ht="13.8">
      <c r="A135" s="185"/>
      <c r="B135" s="186"/>
      <c r="C135" s="186"/>
      <c r="D135" s="193"/>
      <c r="E135" s="187"/>
      <c r="F135" s="186"/>
      <c r="G135" s="186"/>
      <c r="H135" s="186"/>
      <c r="I135" s="188"/>
    </row>
    <row r="136" spans="1:9" s="48" customFormat="1" ht="13.8">
      <c r="A136" s="185"/>
      <c r="B136" s="292"/>
      <c r="C136" s="293"/>
      <c r="D136" s="294"/>
      <c r="E136" s="194"/>
      <c r="F136" s="195"/>
      <c r="G136" s="195"/>
      <c r="H136" s="195"/>
      <c r="I136" s="194"/>
    </row>
    <row r="137" spans="1:9" s="48" customFormat="1" ht="13.8">
      <c r="A137" s="185"/>
      <c r="B137" s="186"/>
      <c r="C137" s="186"/>
      <c r="D137" s="187"/>
      <c r="E137" s="187"/>
      <c r="F137" s="186"/>
      <c r="G137" s="186"/>
      <c r="H137" s="186"/>
      <c r="I137" s="188"/>
    </row>
    <row r="138" spans="1:9" s="48" customFormat="1" ht="13.8">
      <c r="A138" s="185"/>
      <c r="B138" s="186"/>
      <c r="C138" s="186"/>
      <c r="D138" s="187"/>
      <c r="E138" s="193"/>
      <c r="F138" s="186"/>
      <c r="G138" s="186"/>
      <c r="H138" s="186"/>
      <c r="I138" s="188"/>
    </row>
    <row r="139" spans="1:9" s="48" customFormat="1" ht="13.8">
      <c r="A139" s="185"/>
      <c r="B139" s="186"/>
      <c r="C139" s="186"/>
      <c r="D139" s="187"/>
      <c r="E139" s="193"/>
      <c r="F139" s="186"/>
      <c r="G139" s="186"/>
      <c r="H139" s="186"/>
      <c r="I139" s="188"/>
    </row>
    <row r="140" spans="1:9" s="48" customFormat="1" ht="13.8">
      <c r="A140" s="185"/>
      <c r="B140" s="186"/>
      <c r="C140" s="186"/>
      <c r="D140" s="187"/>
      <c r="E140" s="193"/>
      <c r="F140" s="186"/>
      <c r="G140" s="186"/>
      <c r="H140" s="186"/>
      <c r="I140" s="188"/>
    </row>
    <row r="141" spans="1:9" s="48" customFormat="1" ht="13.8">
      <c r="A141" s="185"/>
      <c r="B141" s="186"/>
      <c r="C141" s="186"/>
      <c r="D141" s="187"/>
      <c r="E141" s="187"/>
      <c r="F141" s="186"/>
      <c r="G141" s="186"/>
      <c r="H141" s="186"/>
      <c r="I141" s="188"/>
    </row>
    <row r="142" spans="1:9" s="48" customFormat="1" ht="13.8">
      <c r="A142" s="185"/>
      <c r="B142" s="186"/>
      <c r="C142" s="186"/>
      <c r="D142" s="187"/>
      <c r="E142" s="187"/>
      <c r="F142" s="186"/>
      <c r="G142" s="186"/>
      <c r="H142" s="186"/>
      <c r="I142" s="188"/>
    </row>
    <row r="143" spans="1:9" s="48" customFormat="1" ht="13.8">
      <c r="A143" s="188"/>
      <c r="B143" s="186"/>
      <c r="C143" s="186"/>
      <c r="D143" s="193"/>
      <c r="E143" s="187"/>
      <c r="F143" s="186"/>
      <c r="G143" s="186"/>
      <c r="H143" s="186"/>
      <c r="I143" s="188"/>
    </row>
    <row r="144" spans="1:9" s="48" customFormat="1" ht="13.8">
      <c r="A144" s="188"/>
      <c r="B144" s="186"/>
      <c r="C144" s="186"/>
      <c r="D144" s="193"/>
      <c r="E144" s="187"/>
      <c r="F144" s="186"/>
      <c r="G144" s="186"/>
      <c r="H144" s="186"/>
      <c r="I144" s="188"/>
    </row>
    <row r="145" spans="1:9" s="48" customFormat="1" ht="13.8">
      <c r="A145" s="188"/>
      <c r="B145" s="186"/>
      <c r="C145" s="186"/>
      <c r="D145" s="193"/>
      <c r="E145" s="187"/>
      <c r="F145" s="186"/>
      <c r="G145" s="186"/>
      <c r="H145" s="186"/>
      <c r="I145" s="188"/>
    </row>
    <row r="146" spans="1:9" s="48" customFormat="1" ht="13.8">
      <c r="A146" s="188"/>
      <c r="B146" s="186"/>
      <c r="C146" s="186"/>
      <c r="D146" s="187"/>
      <c r="E146" s="193"/>
      <c r="F146" s="186"/>
      <c r="G146" s="186"/>
      <c r="H146" s="186"/>
      <c r="I146" s="188"/>
    </row>
    <row r="147" spans="1:9" s="48" customFormat="1" ht="13.8">
      <c r="A147" s="188"/>
      <c r="B147" s="186"/>
      <c r="C147" s="186"/>
      <c r="D147" s="187"/>
      <c r="E147" s="193"/>
      <c r="F147" s="186"/>
      <c r="G147" s="186"/>
      <c r="H147" s="186"/>
      <c r="I147" s="188"/>
    </row>
    <row r="148" spans="1:9" s="48" customFormat="1" ht="13.8">
      <c r="A148" s="196"/>
      <c r="B148" s="292"/>
      <c r="C148" s="293"/>
      <c r="D148" s="294"/>
      <c r="E148" s="194"/>
      <c r="F148" s="195"/>
      <c r="G148" s="195"/>
      <c r="H148" s="195"/>
      <c r="I148" s="194"/>
    </row>
    <row r="149" spans="1:9" s="48" customFormat="1" ht="13.8">
      <c r="A149" s="188"/>
      <c r="B149" s="186"/>
      <c r="C149" s="186"/>
      <c r="D149" s="187"/>
      <c r="E149" s="187"/>
      <c r="F149" s="186"/>
      <c r="G149" s="186"/>
      <c r="H149" s="186"/>
      <c r="I149" s="188"/>
    </row>
    <row r="150" spans="1:9" s="48" customFormat="1" ht="13.8">
      <c r="A150" s="188"/>
      <c r="B150" s="186"/>
      <c r="C150" s="186"/>
      <c r="D150" s="193"/>
      <c r="E150" s="193"/>
      <c r="F150" s="186"/>
      <c r="G150" s="186"/>
      <c r="H150" s="186"/>
      <c r="I150" s="188"/>
    </row>
    <row r="151" spans="1:9" s="48" customFormat="1" ht="13.8">
      <c r="A151" s="188"/>
      <c r="B151" s="186"/>
      <c r="C151" s="186"/>
      <c r="D151" s="193"/>
      <c r="E151" s="193"/>
      <c r="F151" s="186"/>
      <c r="G151" s="186"/>
      <c r="H151" s="186"/>
      <c r="I151" s="188"/>
    </row>
    <row r="152" spans="1:9" s="48" customFormat="1" ht="13.8">
      <c r="A152" s="196"/>
      <c r="B152" s="292"/>
      <c r="C152" s="293"/>
      <c r="D152" s="294"/>
      <c r="E152" s="194"/>
      <c r="F152" s="195"/>
      <c r="G152" s="195"/>
      <c r="H152" s="195"/>
      <c r="I152" s="194"/>
    </row>
    <row r="153" spans="1:9" s="48" customFormat="1" ht="13.8">
      <c r="A153" s="188"/>
      <c r="B153" s="186"/>
      <c r="C153" s="186"/>
      <c r="D153" s="187"/>
      <c r="E153" s="187"/>
      <c r="F153" s="186"/>
      <c r="G153" s="186"/>
      <c r="H153" s="186"/>
      <c r="I153" s="188"/>
    </row>
    <row r="154" spans="1:9" s="48" customFormat="1" ht="13.8">
      <c r="A154" s="188"/>
      <c r="B154" s="186"/>
      <c r="C154" s="186"/>
      <c r="D154" s="187"/>
      <c r="E154" s="187"/>
      <c r="F154" s="186"/>
      <c r="G154" s="186"/>
      <c r="H154" s="186"/>
      <c r="I154" s="188"/>
    </row>
    <row r="155" spans="1:9" s="48" customFormat="1" ht="13.8">
      <c r="A155" s="188"/>
      <c r="B155" s="186"/>
      <c r="C155" s="186"/>
      <c r="D155" s="187"/>
      <c r="E155" s="187"/>
      <c r="F155" s="186"/>
      <c r="G155" s="186"/>
      <c r="H155" s="186"/>
      <c r="I155" s="188"/>
    </row>
    <row r="156" spans="1:9" s="48" customFormat="1" ht="13.8">
      <c r="A156" s="196"/>
      <c r="B156" s="292"/>
      <c r="C156" s="293"/>
      <c r="D156" s="294"/>
      <c r="E156" s="194"/>
      <c r="F156" s="195"/>
      <c r="G156" s="195"/>
      <c r="H156" s="195"/>
      <c r="I156" s="194"/>
    </row>
    <row r="157" spans="1:9" s="48" customFormat="1" ht="13.8">
      <c r="A157" s="188"/>
      <c r="B157" s="186"/>
      <c r="C157" s="186"/>
      <c r="D157" s="187"/>
      <c r="E157" s="193"/>
      <c r="F157" s="186"/>
      <c r="G157" s="186"/>
      <c r="H157" s="186"/>
      <c r="I157" s="188"/>
    </row>
    <row r="158" spans="1:9" s="48" customFormat="1" ht="13.8">
      <c r="A158" s="188"/>
      <c r="B158" s="186"/>
      <c r="C158" s="186"/>
      <c r="D158" s="193"/>
      <c r="E158" s="193"/>
      <c r="F158" s="186"/>
      <c r="G158" s="186"/>
      <c r="H158" s="186"/>
      <c r="I158" s="188"/>
    </row>
    <row r="159" spans="1:9" s="48" customFormat="1" ht="13.8">
      <c r="A159" s="196"/>
      <c r="B159" s="292"/>
      <c r="C159" s="293"/>
      <c r="D159" s="294"/>
      <c r="E159" s="194"/>
      <c r="F159" s="195"/>
      <c r="G159" s="195"/>
      <c r="H159" s="195"/>
      <c r="I159" s="194"/>
    </row>
    <row r="160" spans="1:9" s="48" customFormat="1" ht="13.8">
      <c r="A160" s="188"/>
      <c r="B160" s="186"/>
      <c r="C160" s="186"/>
      <c r="D160" s="187"/>
      <c r="E160" s="187"/>
      <c r="F160" s="186"/>
      <c r="G160" s="186"/>
      <c r="H160" s="186"/>
      <c r="I160" s="188"/>
    </row>
    <row r="161" spans="1:9" s="48" customFormat="1" ht="13.8">
      <c r="A161" s="188"/>
      <c r="B161" s="186"/>
      <c r="C161" s="186"/>
      <c r="D161" s="193"/>
      <c r="E161" s="187"/>
      <c r="F161" s="186"/>
      <c r="G161" s="186"/>
      <c r="H161" s="186"/>
      <c r="I161" s="188"/>
    </row>
    <row r="162" spans="1:9" s="48" customFormat="1" ht="13.8">
      <c r="A162" s="188"/>
      <c r="B162" s="186"/>
      <c r="C162" s="186"/>
      <c r="D162" s="193"/>
      <c r="E162" s="187"/>
      <c r="F162" s="186"/>
      <c r="G162" s="186"/>
      <c r="H162" s="186"/>
      <c r="I162" s="188"/>
    </row>
    <row r="163" spans="1:9" s="48" customFormat="1" ht="13.8">
      <c r="A163" s="188"/>
      <c r="B163" s="186"/>
      <c r="C163" s="186"/>
      <c r="D163" s="193"/>
      <c r="E163" s="187"/>
      <c r="F163" s="186"/>
      <c r="G163" s="186"/>
      <c r="H163" s="186"/>
      <c r="I163" s="188"/>
    </row>
    <row r="164" spans="1:9" s="48" customFormat="1" ht="13.8">
      <c r="A164" s="188"/>
      <c r="B164" s="186"/>
      <c r="C164" s="186"/>
      <c r="D164" s="193"/>
      <c r="E164" s="187"/>
      <c r="F164" s="186"/>
      <c r="G164" s="186"/>
      <c r="H164" s="186"/>
      <c r="I164" s="188"/>
    </row>
    <row r="165" spans="1:9" s="48" customFormat="1" ht="13.8">
      <c r="A165" s="78"/>
      <c r="B165" s="46"/>
      <c r="C165" s="46"/>
      <c r="D165" s="46"/>
      <c r="E165" s="46"/>
      <c r="F165" s="46"/>
      <c r="G165" s="46"/>
      <c r="H165" s="46"/>
      <c r="I165" s="46"/>
    </row>
    <row r="166" spans="1:9" s="48" customFormat="1" ht="13.8">
      <c r="A166" s="78"/>
      <c r="B166" s="46"/>
      <c r="C166" s="46"/>
      <c r="D166" s="46"/>
      <c r="E166" s="46"/>
      <c r="F166" s="46"/>
      <c r="G166" s="46"/>
      <c r="H166" s="46"/>
      <c r="I166" s="46"/>
    </row>
    <row r="167" spans="1:9" s="48" customFormat="1" ht="13.8">
      <c r="A167" s="78"/>
      <c r="B167" s="46"/>
      <c r="C167" s="46"/>
      <c r="D167" s="46"/>
      <c r="E167" s="46"/>
      <c r="F167" s="46"/>
      <c r="G167" s="46"/>
      <c r="H167" s="46"/>
      <c r="I167" s="46"/>
    </row>
    <row r="168" spans="1:9" s="48" customFormat="1" ht="13.8">
      <c r="A168" s="78"/>
      <c r="B168" s="46"/>
      <c r="C168" s="46"/>
      <c r="D168" s="46"/>
      <c r="E168" s="46"/>
      <c r="F168" s="46"/>
      <c r="G168" s="46"/>
      <c r="H168" s="46"/>
      <c r="I168" s="46"/>
    </row>
    <row r="169" spans="1:9" s="48" customFormat="1" ht="13.8">
      <c r="A169" s="78"/>
      <c r="B169" s="46"/>
      <c r="C169" s="46"/>
      <c r="D169" s="46"/>
      <c r="E169" s="46"/>
      <c r="F169" s="46"/>
      <c r="G169" s="46"/>
      <c r="H169" s="46"/>
      <c r="I169" s="46"/>
    </row>
    <row r="170" spans="1:9" s="48" customFormat="1" ht="13.8">
      <c r="A170" s="78"/>
      <c r="B170" s="46"/>
      <c r="C170" s="46"/>
      <c r="D170" s="46"/>
      <c r="E170" s="46"/>
      <c r="F170" s="46"/>
      <c r="G170" s="46"/>
      <c r="H170" s="46"/>
      <c r="I170" s="46"/>
    </row>
    <row r="171" spans="1:9" s="48" customFormat="1" ht="13.8">
      <c r="A171" s="78"/>
      <c r="B171" s="46"/>
      <c r="C171" s="46"/>
      <c r="D171" s="46"/>
      <c r="E171" s="46"/>
      <c r="F171" s="46"/>
      <c r="G171" s="46"/>
      <c r="H171" s="46"/>
      <c r="I171" s="46"/>
    </row>
    <row r="172" spans="1:9" s="48" customFormat="1" ht="14.25" customHeight="1">
      <c r="A172" s="78"/>
      <c r="B172" s="46"/>
      <c r="C172" s="46"/>
      <c r="D172" s="46"/>
      <c r="E172" s="46"/>
      <c r="F172" s="46"/>
      <c r="G172" s="46"/>
      <c r="H172" s="46"/>
      <c r="I172" s="46"/>
    </row>
    <row r="173" spans="1:9" s="48" customFormat="1" ht="13.8">
      <c r="A173" s="78"/>
      <c r="B173" s="46"/>
      <c r="C173" s="46"/>
      <c r="D173" s="46"/>
      <c r="E173" s="46"/>
      <c r="F173" s="46"/>
      <c r="G173" s="46"/>
      <c r="H173" s="46"/>
      <c r="I173" s="46"/>
    </row>
    <row r="174" spans="1:9" s="48" customFormat="1" ht="13.8">
      <c r="A174" s="78"/>
      <c r="B174" s="46"/>
      <c r="C174" s="46"/>
      <c r="D174" s="46"/>
      <c r="E174" s="46"/>
      <c r="F174" s="46"/>
      <c r="G174" s="46"/>
      <c r="H174" s="46"/>
      <c r="I174" s="46"/>
    </row>
    <row r="175" spans="1:9" s="48" customFormat="1" ht="14.25" customHeight="1">
      <c r="A175" s="78"/>
      <c r="B175" s="46"/>
      <c r="C175" s="46"/>
      <c r="D175" s="46"/>
      <c r="E175" s="46"/>
      <c r="F175" s="46"/>
      <c r="G175" s="46"/>
      <c r="H175" s="46"/>
      <c r="I175" s="46"/>
    </row>
    <row r="176" spans="1:9" s="48" customFormat="1" ht="13.8">
      <c r="A176" s="78"/>
      <c r="B176" s="46"/>
      <c r="C176" s="46"/>
      <c r="D176" s="46"/>
      <c r="E176" s="46"/>
      <c r="F176" s="46"/>
      <c r="G176" s="46"/>
      <c r="H176" s="46"/>
      <c r="I176" s="46"/>
    </row>
    <row r="177" spans="1:9" s="48" customFormat="1" ht="13.8">
      <c r="A177" s="78"/>
      <c r="B177" s="46"/>
      <c r="C177" s="46"/>
      <c r="D177" s="46"/>
      <c r="E177" s="46"/>
      <c r="F177" s="46"/>
      <c r="G177" s="46"/>
      <c r="H177" s="46"/>
      <c r="I177" s="46"/>
    </row>
    <row r="178" spans="1:9" s="48" customFormat="1" ht="13.8">
      <c r="A178" s="78"/>
      <c r="B178" s="46"/>
      <c r="C178" s="46"/>
      <c r="D178" s="46"/>
      <c r="E178" s="46"/>
      <c r="F178" s="46"/>
      <c r="G178" s="46"/>
      <c r="H178" s="46"/>
      <c r="I178" s="46"/>
    </row>
    <row r="179" spans="1:9" s="48" customFormat="1" ht="13.8">
      <c r="A179" s="78"/>
      <c r="B179" s="46"/>
      <c r="C179" s="46"/>
      <c r="D179" s="46"/>
      <c r="E179" s="46"/>
      <c r="F179" s="46"/>
      <c r="G179" s="46"/>
      <c r="H179" s="46"/>
      <c r="I179" s="46"/>
    </row>
    <row r="180" spans="1:9" s="48" customFormat="1" ht="13.8">
      <c r="A180" s="78"/>
      <c r="B180" s="46"/>
      <c r="C180" s="46"/>
      <c r="D180" s="46"/>
      <c r="E180" s="46"/>
      <c r="F180" s="46"/>
      <c r="G180" s="46"/>
      <c r="H180" s="46"/>
      <c r="I180" s="46"/>
    </row>
  </sheetData>
  <mergeCells count="34">
    <mergeCell ref="B18:I18"/>
    <mergeCell ref="B152:D152"/>
    <mergeCell ref="B156:D156"/>
    <mergeCell ref="B159:D159"/>
    <mergeCell ref="B127:D127"/>
    <mergeCell ref="B132:D132"/>
    <mergeCell ref="B136:D136"/>
    <mergeCell ref="B148:D148"/>
    <mergeCell ref="B86:I86"/>
    <mergeCell ref="B100:I100"/>
    <mergeCell ref="B109:I109"/>
    <mergeCell ref="B104:I104"/>
    <mergeCell ref="B106:I106"/>
    <mergeCell ref="B117:I117"/>
    <mergeCell ref="B119:I119"/>
    <mergeCell ref="B121:I121"/>
    <mergeCell ref="A1:D1"/>
    <mergeCell ref="A2:D2"/>
    <mergeCell ref="C3:D3"/>
    <mergeCell ref="B4:D4"/>
    <mergeCell ref="F16:H16"/>
    <mergeCell ref="E2:E3"/>
    <mergeCell ref="B5:D5"/>
    <mergeCell ref="B6:D6"/>
    <mergeCell ref="B7:D7"/>
    <mergeCell ref="B8:D8"/>
    <mergeCell ref="B19:I19"/>
    <mergeCell ref="B108:I108"/>
    <mergeCell ref="B23:I23"/>
    <mergeCell ref="B36:I36"/>
    <mergeCell ref="B50:I50"/>
    <mergeCell ref="B67:I67"/>
    <mergeCell ref="B78:I78"/>
    <mergeCell ref="B69:I69"/>
  </mergeCells>
  <dataValidations count="3">
    <dataValidation type="list" allowBlank="1" showErrorMessage="1" sqref="F165:H222">
      <formula1>#REF!</formula1>
      <formula2>0</formula2>
    </dataValidation>
    <dataValidation showDropDown="1" showErrorMessage="1" sqref="F16:H17"/>
    <dataValidation type="list" allowBlank="1" sqref="F107:H107 F87:H99 F122:H164 F118:H118 F120:H120 F101:H103 F105:H105 F68:H68 F70:H77 F79:H85 F20:H22 F37:H49 F51:H66 F110:H116 F24:H35">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03"/>
  <sheetViews>
    <sheetView showGridLines="0" topLeftCell="A25" zoomScale="85" zoomScaleNormal="85" workbookViewId="0">
      <selection activeCell="C22" sqref="C22"/>
    </sheetView>
  </sheetViews>
  <sheetFormatPr defaultColWidth="9.15625" defaultRowHeight="12.3"/>
  <cols>
    <col min="1" max="1" width="12.41796875" style="78" customWidth="1"/>
    <col min="2" max="2" width="38.3125" style="46" customWidth="1"/>
    <col min="3" max="4" width="35.15625" style="46" customWidth="1"/>
    <col min="5" max="5" width="32.15625" style="46" customWidth="1"/>
    <col min="6" max="8" width="9.68359375" style="46" customWidth="1"/>
    <col min="9" max="9" width="17.68359375" style="46" customWidth="1"/>
    <col min="10" max="16384" width="9.15625" style="46"/>
  </cols>
  <sheetData>
    <row r="1" spans="1:24" s="1" customFormat="1" ht="13.8">
      <c r="A1" s="262"/>
      <c r="B1" s="262"/>
      <c r="C1" s="262"/>
      <c r="D1" s="262"/>
      <c r="E1" s="34"/>
      <c r="F1" s="34"/>
      <c r="G1" s="34"/>
      <c r="H1" s="34"/>
      <c r="I1" s="34"/>
      <c r="J1" s="34"/>
    </row>
    <row r="2" spans="1:24" s="1" customFormat="1" ht="31.5" customHeight="1">
      <c r="A2" s="263" t="s">
        <v>70</v>
      </c>
      <c r="B2" s="263"/>
      <c r="C2" s="263"/>
      <c r="D2" s="263"/>
      <c r="E2" s="269"/>
      <c r="F2" s="23"/>
      <c r="G2" s="23"/>
      <c r="H2" s="23"/>
      <c r="I2" s="23"/>
      <c r="J2" s="23"/>
    </row>
    <row r="3" spans="1:24" s="1" customFormat="1" ht="31.5" customHeight="1">
      <c r="A3" s="47"/>
      <c r="C3" s="288"/>
      <c r="D3" s="288"/>
      <c r="E3" s="269"/>
      <c r="F3" s="23"/>
      <c r="G3" s="23"/>
      <c r="H3" s="23"/>
      <c r="I3" s="23"/>
      <c r="J3" s="23"/>
    </row>
    <row r="4" spans="1:24" s="38" customFormat="1">
      <c r="A4" s="139" t="s">
        <v>67</v>
      </c>
      <c r="B4" s="257" t="s">
        <v>116</v>
      </c>
      <c r="C4" s="257"/>
      <c r="D4" s="257"/>
      <c r="E4" s="39"/>
      <c r="F4" s="39"/>
      <c r="G4" s="39"/>
      <c r="H4" s="40"/>
      <c r="I4" s="40"/>
      <c r="X4" s="38" t="s">
        <v>94</v>
      </c>
    </row>
    <row r="5" spans="1:24" s="38" customFormat="1" ht="144.75" customHeight="1">
      <c r="A5" s="139" t="s">
        <v>62</v>
      </c>
      <c r="B5" s="258" t="s">
        <v>95</v>
      </c>
      <c r="C5" s="257"/>
      <c r="D5" s="257"/>
      <c r="E5" s="39"/>
      <c r="F5" s="39"/>
      <c r="G5" s="39"/>
      <c r="H5" s="40"/>
      <c r="I5" s="40"/>
      <c r="X5" s="38" t="s">
        <v>96</v>
      </c>
    </row>
    <row r="6" spans="1:24" s="38" customFormat="1">
      <c r="A6" s="139" t="s">
        <v>97</v>
      </c>
      <c r="B6" s="258" t="s">
        <v>98</v>
      </c>
      <c r="C6" s="257"/>
      <c r="D6" s="257"/>
      <c r="E6" s="39"/>
      <c r="F6" s="39"/>
      <c r="G6" s="39"/>
      <c r="H6" s="40"/>
      <c r="I6" s="40"/>
    </row>
    <row r="7" spans="1:24" s="38" customFormat="1">
      <c r="A7" s="139" t="s">
        <v>99</v>
      </c>
      <c r="B7" s="257" t="s">
        <v>100</v>
      </c>
      <c r="C7" s="257"/>
      <c r="D7" s="257"/>
      <c r="E7" s="39"/>
      <c r="F7" s="39"/>
      <c r="G7" s="39"/>
      <c r="H7" s="41"/>
      <c r="I7" s="40"/>
      <c r="X7" s="42"/>
    </row>
    <row r="8" spans="1:24" s="43" customFormat="1">
      <c r="A8" s="139" t="s">
        <v>101</v>
      </c>
      <c r="B8" s="264">
        <v>40850</v>
      </c>
      <c r="C8" s="264"/>
      <c r="D8" s="264"/>
      <c r="E8" s="39"/>
    </row>
    <row r="9" spans="1:24" s="43" customFormat="1">
      <c r="A9" s="140" t="s">
        <v>102</v>
      </c>
      <c r="B9" s="73" t="str">
        <f>F17</f>
        <v>Internal Build 03112011</v>
      </c>
      <c r="C9" s="73" t="str">
        <f>G17</f>
        <v>Internal build 14112011</v>
      </c>
      <c r="D9" s="73" t="str">
        <f>H17</f>
        <v>External build 16112011</v>
      </c>
    </row>
    <row r="10" spans="1:24" s="43" customFormat="1">
      <c r="A10" s="141" t="s">
        <v>103</v>
      </c>
      <c r="B10" s="74">
        <f>SUM(B11:B14)</f>
        <v>0</v>
      </c>
      <c r="C10" s="74">
        <f>SUM(C11:C14)</f>
        <v>0</v>
      </c>
      <c r="D10" s="74">
        <f>SUM(D11:D14)</f>
        <v>0</v>
      </c>
    </row>
    <row r="11" spans="1:24" s="43" customFormat="1">
      <c r="A11" s="141" t="s">
        <v>41</v>
      </c>
      <c r="B11" s="75">
        <f>COUNTIF($F$24:$F$49655,"*Passed")</f>
        <v>0</v>
      </c>
      <c r="C11" s="75">
        <f>COUNTIF($G$24:$G$49655,"*Passed")</f>
        <v>0</v>
      </c>
      <c r="D11" s="75">
        <f>COUNTIF($H$24:$H$49655,"*Passed")</f>
        <v>0</v>
      </c>
    </row>
    <row r="12" spans="1:24" s="43" customFormat="1">
      <c r="A12" s="141" t="s">
        <v>43</v>
      </c>
      <c r="B12" s="75">
        <f>COUNTIF($F$24:$F$49375,"*Failed*")</f>
        <v>0</v>
      </c>
      <c r="C12" s="75">
        <f>COUNTIF($G$24:$G$49375,"*Failed*")</f>
        <v>0</v>
      </c>
      <c r="D12" s="75">
        <f>COUNTIF($H$24:$H$49375,"*Failed*")</f>
        <v>0</v>
      </c>
    </row>
    <row r="13" spans="1:24" s="43" customFormat="1">
      <c r="A13" s="141" t="s">
        <v>45</v>
      </c>
      <c r="B13" s="75">
        <f>COUNTIF($F$24:$F$49375,"*Not Run*")</f>
        <v>0</v>
      </c>
      <c r="C13" s="75">
        <f>COUNTIF($G$24:$G$49375,"*Not Run*")</f>
        <v>0</v>
      </c>
      <c r="D13" s="75">
        <f>COUNTIF($H$24:$H$49375,"*Not Run*")</f>
        <v>0</v>
      </c>
      <c r="E13" s="1"/>
      <c r="F13" s="1"/>
      <c r="G13" s="1"/>
      <c r="H13" s="1"/>
      <c r="I13" s="1"/>
    </row>
    <row r="14" spans="1:24" s="43" customFormat="1">
      <c r="A14" s="141" t="s">
        <v>104</v>
      </c>
      <c r="B14" s="75">
        <f>COUNTIF($F$24:$F$49375,"*NA*")</f>
        <v>0</v>
      </c>
      <c r="C14" s="75">
        <f>COUNTIF($G$24:$G$49375,"*NA*")</f>
        <v>0</v>
      </c>
      <c r="D14" s="75">
        <f>COUNTIF($H$24:$H$49375,"*NA*")</f>
        <v>0</v>
      </c>
      <c r="E14" s="64"/>
      <c r="F14" s="1"/>
      <c r="G14" s="1"/>
      <c r="H14" s="1"/>
      <c r="I14" s="1"/>
    </row>
    <row r="15" spans="1:24" s="43" customFormat="1" ht="36.9">
      <c r="A15" s="141" t="s">
        <v>105</v>
      </c>
      <c r="B15" s="75">
        <f>COUNTIF($F$24:$F$49375,"*Passed in previous build*")</f>
        <v>0</v>
      </c>
      <c r="C15" s="75">
        <f>COUNTIF($G$24:$G$49375,"*Passed in previous build*")</f>
        <v>0</v>
      </c>
      <c r="D15" s="75">
        <f>COUNTIF($H$24:$H$49375,"*Passed in previous build*")</f>
        <v>0</v>
      </c>
      <c r="E15" s="1"/>
      <c r="F15" s="1"/>
      <c r="G15" s="1"/>
      <c r="H15" s="1"/>
      <c r="I15" s="1"/>
    </row>
    <row r="16" spans="1:24" s="44" customFormat="1" ht="15" customHeight="1">
      <c r="A16" s="76"/>
      <c r="B16" s="50"/>
      <c r="C16" s="50"/>
      <c r="D16" s="51"/>
      <c r="E16" s="65"/>
      <c r="F16" s="289" t="s">
        <v>102</v>
      </c>
      <c r="G16" s="290"/>
      <c r="H16" s="291"/>
      <c r="I16" s="65"/>
    </row>
    <row r="17" spans="1:9" s="44" customFormat="1" ht="36.9">
      <c r="A17" s="142" t="s">
        <v>106</v>
      </c>
      <c r="B17" s="143" t="s">
        <v>107</v>
      </c>
      <c r="C17" s="143" t="s">
        <v>108</v>
      </c>
      <c r="D17" s="143" t="s">
        <v>109</v>
      </c>
      <c r="E17" s="144" t="s">
        <v>110</v>
      </c>
      <c r="F17" s="143" t="s">
        <v>111</v>
      </c>
      <c r="G17" s="143" t="s">
        <v>112</v>
      </c>
      <c r="H17" s="143" t="s">
        <v>113</v>
      </c>
      <c r="I17" s="143" t="s">
        <v>114</v>
      </c>
    </row>
    <row r="18" spans="1:9" s="45" customFormat="1" ht="24.6">
      <c r="A18" s="58">
        <v>1</v>
      </c>
      <c r="B18" s="209" t="s">
        <v>519</v>
      </c>
      <c r="C18" s="209" t="s">
        <v>573</v>
      </c>
      <c r="D18" s="59" t="s">
        <v>575</v>
      </c>
      <c r="E18" s="54"/>
      <c r="F18" s="209"/>
      <c r="G18" s="209"/>
      <c r="H18" s="209"/>
      <c r="I18" s="55"/>
    </row>
    <row r="19" spans="1:9" s="45" customFormat="1" ht="24.6">
      <c r="A19" s="58">
        <f t="shared" ref="A19:A33" ca="1" si="0">IF(OFFSET(A19,-1,0) ="",OFFSET(A19,-2,0)+1,OFFSET(A19,-1,0)+1 )</f>
        <v>2</v>
      </c>
      <c r="B19" s="211" t="s">
        <v>520</v>
      </c>
      <c r="C19" s="209" t="s">
        <v>574</v>
      </c>
      <c r="D19" s="59" t="s">
        <v>575</v>
      </c>
      <c r="E19" s="54"/>
      <c r="F19" s="209"/>
      <c r="G19" s="209"/>
      <c r="H19" s="209"/>
      <c r="I19" s="55"/>
    </row>
    <row r="20" spans="1:9" s="45" customFormat="1" ht="36.9">
      <c r="A20" s="58">
        <f ca="1">IF(OFFSET(A20,-1,0) ="",OFFSET(A20,-2,0)+1,OFFSET(A20,-1,0)+1 )</f>
        <v>3</v>
      </c>
      <c r="B20" s="213" t="s">
        <v>567</v>
      </c>
      <c r="C20" s="209" t="s">
        <v>576</v>
      </c>
      <c r="D20" s="59" t="s">
        <v>575</v>
      </c>
      <c r="E20" s="54"/>
      <c r="F20" s="209"/>
      <c r="G20" s="209"/>
      <c r="H20" s="209"/>
      <c r="I20" s="55"/>
    </row>
    <row r="21" spans="1:9" s="45" customFormat="1" ht="49.2">
      <c r="A21" s="58">
        <f t="shared" ca="1" si="0"/>
        <v>4</v>
      </c>
      <c r="B21" s="211" t="s">
        <v>521</v>
      </c>
      <c r="C21" s="209" t="s">
        <v>577</v>
      </c>
      <c r="D21" s="59" t="s">
        <v>578</v>
      </c>
      <c r="E21" s="54"/>
      <c r="F21" s="209"/>
      <c r="G21" s="209"/>
      <c r="H21" s="209"/>
      <c r="I21" s="55"/>
    </row>
    <row r="22" spans="1:9" s="45" customFormat="1" ht="36.9">
      <c r="A22" s="58">
        <f t="shared" ca="1" si="0"/>
        <v>5</v>
      </c>
      <c r="B22" s="211" t="s">
        <v>522</v>
      </c>
      <c r="C22" s="209" t="s">
        <v>579</v>
      </c>
      <c r="D22" s="59" t="s">
        <v>580</v>
      </c>
      <c r="E22" s="54"/>
      <c r="F22" s="209"/>
      <c r="G22" s="209"/>
      <c r="H22" s="209"/>
      <c r="I22" s="55"/>
    </row>
    <row r="23" spans="1:9" s="45" customFormat="1" ht="49.2">
      <c r="A23" s="58">
        <f t="shared" ca="1" si="0"/>
        <v>6</v>
      </c>
      <c r="B23" s="211" t="s">
        <v>523</v>
      </c>
      <c r="C23" s="209" t="s">
        <v>581</v>
      </c>
      <c r="D23" s="59" t="s">
        <v>582</v>
      </c>
      <c r="E23" s="54"/>
      <c r="F23" s="209"/>
      <c r="G23" s="209"/>
      <c r="H23" s="209"/>
      <c r="I23" s="55"/>
    </row>
    <row r="24" spans="1:9" s="44" customFormat="1" ht="15.75" customHeight="1">
      <c r="A24" s="77"/>
      <c r="B24" s="265" t="s">
        <v>518</v>
      </c>
      <c r="C24" s="266"/>
      <c r="D24" s="267"/>
      <c r="E24" s="67"/>
      <c r="F24" s="68"/>
      <c r="G24" s="68"/>
      <c r="H24" s="68"/>
      <c r="I24" s="67"/>
    </row>
    <row r="25" spans="1:9" s="45" customFormat="1" ht="24.6">
      <c r="A25" s="58">
        <f t="shared" ca="1" si="0"/>
        <v>7</v>
      </c>
      <c r="B25" s="209" t="s">
        <v>583</v>
      </c>
      <c r="C25" s="209" t="s">
        <v>573</v>
      </c>
      <c r="D25" s="53" t="s">
        <v>585</v>
      </c>
      <c r="E25" s="54"/>
      <c r="F25" s="52"/>
      <c r="G25" s="52"/>
      <c r="H25" s="52"/>
      <c r="I25" s="55"/>
    </row>
    <row r="26" spans="1:9" s="45" customFormat="1" ht="36.9">
      <c r="A26" s="58">
        <f t="shared" ca="1" si="0"/>
        <v>8</v>
      </c>
      <c r="B26" s="209" t="s">
        <v>524</v>
      </c>
      <c r="C26" s="209" t="s">
        <v>584</v>
      </c>
      <c r="D26" s="207" t="s">
        <v>586</v>
      </c>
      <c r="E26" s="54"/>
      <c r="F26" s="52"/>
      <c r="G26" s="52"/>
      <c r="H26" s="52"/>
      <c r="I26" s="55"/>
    </row>
    <row r="27" spans="1:9" s="45" customFormat="1" ht="36.9">
      <c r="A27" s="58">
        <f t="shared" ca="1" si="0"/>
        <v>9</v>
      </c>
      <c r="B27" s="209" t="s">
        <v>526</v>
      </c>
      <c r="C27" s="209" t="s">
        <v>587</v>
      </c>
      <c r="D27" s="207" t="s">
        <v>586</v>
      </c>
      <c r="E27" s="54"/>
      <c r="F27" s="52"/>
      <c r="G27" s="52"/>
      <c r="H27" s="52"/>
      <c r="I27" s="55"/>
    </row>
    <row r="28" spans="1:9" s="48" customFormat="1" ht="36.9">
      <c r="A28" s="58">
        <f t="shared" ca="1" si="0"/>
        <v>10</v>
      </c>
      <c r="B28" s="209" t="s">
        <v>525</v>
      </c>
      <c r="C28" s="209" t="s">
        <v>588</v>
      </c>
      <c r="D28" s="207" t="s">
        <v>586</v>
      </c>
      <c r="E28" s="54"/>
      <c r="F28" s="52"/>
      <c r="G28" s="52"/>
      <c r="H28" s="52"/>
      <c r="I28" s="61"/>
    </row>
    <row r="29" spans="1:9" s="48" customFormat="1" ht="36.9">
      <c r="A29" s="58">
        <f ca="1">IF(OFFSET(A29,-1,0) ="",OFFSET(A29,-2,0)+1,OFFSET(A29,-1,0)+1 )</f>
        <v>11</v>
      </c>
      <c r="B29" s="209" t="s">
        <v>611</v>
      </c>
      <c r="C29" s="209" t="s">
        <v>612</v>
      </c>
      <c r="D29" s="54" t="s">
        <v>610</v>
      </c>
      <c r="E29" s="54"/>
      <c r="F29" s="209"/>
      <c r="G29" s="209"/>
      <c r="H29" s="209"/>
      <c r="I29" s="61"/>
    </row>
    <row r="30" spans="1:9" s="48" customFormat="1" ht="13.8">
      <c r="A30" s="77"/>
      <c r="B30" s="265" t="s">
        <v>527</v>
      </c>
      <c r="C30" s="266"/>
      <c r="D30" s="267"/>
      <c r="E30" s="69"/>
      <c r="F30" s="66"/>
      <c r="G30" s="66"/>
      <c r="H30" s="66"/>
      <c r="I30" s="69"/>
    </row>
    <row r="31" spans="1:9" s="48" customFormat="1" ht="24.6">
      <c r="A31" s="58">
        <f t="shared" ca="1" si="0"/>
        <v>12</v>
      </c>
      <c r="B31" s="209" t="s">
        <v>528</v>
      </c>
      <c r="C31" s="209" t="s">
        <v>573</v>
      </c>
      <c r="D31" s="54" t="s">
        <v>608</v>
      </c>
      <c r="E31" s="54"/>
      <c r="F31" s="52"/>
      <c r="G31" s="52"/>
      <c r="H31" s="52"/>
      <c r="I31" s="61"/>
    </row>
    <row r="32" spans="1:9" s="48" customFormat="1" ht="36.9">
      <c r="A32" s="58">
        <f t="shared" ca="1" si="0"/>
        <v>13</v>
      </c>
      <c r="B32" s="209" t="s">
        <v>529</v>
      </c>
      <c r="C32" s="209" t="s">
        <v>633</v>
      </c>
      <c r="D32" s="54" t="s">
        <v>590</v>
      </c>
      <c r="E32" s="54"/>
      <c r="F32" s="209"/>
      <c r="G32" s="209"/>
      <c r="H32" s="209"/>
      <c r="I32" s="61"/>
    </row>
    <row r="33" spans="1:9" s="48" customFormat="1" ht="36.9">
      <c r="A33" s="58">
        <f t="shared" ca="1" si="0"/>
        <v>14</v>
      </c>
      <c r="B33" s="209" t="s">
        <v>530</v>
      </c>
      <c r="C33" s="209" t="s">
        <v>589</v>
      </c>
      <c r="D33" s="54" t="s">
        <v>608</v>
      </c>
      <c r="E33" s="54"/>
      <c r="F33" s="209"/>
      <c r="G33" s="209"/>
      <c r="H33" s="209"/>
      <c r="I33" s="61"/>
    </row>
    <row r="34" spans="1:9" s="48" customFormat="1" ht="36.9">
      <c r="A34" s="58">
        <f ca="1">IF(OFFSET(A34,-1,0) ="",OFFSET(A34,-2,0)+1,OFFSET(A34,-1,0)+1 )</f>
        <v>15</v>
      </c>
      <c r="B34" s="209" t="s">
        <v>606</v>
      </c>
      <c r="C34" s="209" t="s">
        <v>607</v>
      </c>
      <c r="D34" s="54" t="s">
        <v>609</v>
      </c>
      <c r="E34" s="54"/>
      <c r="F34" s="209"/>
      <c r="G34" s="209"/>
      <c r="H34" s="209"/>
      <c r="I34" s="61"/>
    </row>
    <row r="35" spans="1:9" s="48" customFormat="1" ht="13.8">
      <c r="A35" s="77"/>
      <c r="B35" s="265" t="s">
        <v>531</v>
      </c>
      <c r="C35" s="266"/>
      <c r="D35" s="267"/>
      <c r="E35" s="69"/>
      <c r="F35" s="66"/>
      <c r="G35" s="66"/>
      <c r="H35" s="66"/>
      <c r="I35" s="69"/>
    </row>
    <row r="36" spans="1:9" s="48" customFormat="1" ht="49.2">
      <c r="A36" s="58">
        <f ca="1">IF(OFFSET(A36,-1,0) ="",OFFSET(A36,-2,0)+1,OFFSET(A36,-1,0)+1 )</f>
        <v>16</v>
      </c>
      <c r="B36" s="52" t="s">
        <v>532</v>
      </c>
      <c r="C36" s="209" t="s">
        <v>626</v>
      </c>
      <c r="D36" s="59" t="s">
        <v>580</v>
      </c>
      <c r="E36" s="54"/>
      <c r="F36" s="52"/>
      <c r="G36" s="52"/>
      <c r="H36" s="52"/>
      <c r="I36" s="62"/>
    </row>
    <row r="37" spans="1:9" s="48" customFormat="1" ht="13.8">
      <c r="A37" s="77"/>
      <c r="B37" s="265" t="s">
        <v>533</v>
      </c>
      <c r="C37" s="266"/>
      <c r="D37" s="267"/>
      <c r="E37" s="69"/>
      <c r="F37" s="66"/>
      <c r="G37" s="66"/>
      <c r="H37" s="66"/>
      <c r="I37" s="69"/>
    </row>
    <row r="38" spans="1:9" s="48" customFormat="1" ht="36.9">
      <c r="A38" s="62">
        <f ca="1">IF(OFFSET(A38,-1,0) ="",OFFSET(A38,-2,0)+1,OFFSET(A38,-1,0)+1 )</f>
        <v>17</v>
      </c>
      <c r="B38" s="52" t="s">
        <v>534</v>
      </c>
      <c r="C38" s="209" t="s">
        <v>600</v>
      </c>
      <c r="D38" s="207" t="s">
        <v>596</v>
      </c>
      <c r="E38" s="54"/>
      <c r="F38" s="52"/>
      <c r="G38" s="52"/>
      <c r="H38" s="52"/>
      <c r="I38" s="62"/>
    </row>
    <row r="39" spans="1:9" s="48" customFormat="1" ht="36.9">
      <c r="A39" s="62">
        <f t="shared" ref="A39:A40" ca="1" si="1">IF(OFFSET(A39,-1,0) ="",OFFSET(A39,-2,0)+1,OFFSET(A39,-1,0)+1 )</f>
        <v>18</v>
      </c>
      <c r="B39" s="209" t="s">
        <v>535</v>
      </c>
      <c r="C39" s="209" t="s">
        <v>591</v>
      </c>
      <c r="D39" s="207" t="s">
        <v>597</v>
      </c>
      <c r="E39" s="54"/>
      <c r="F39" s="52"/>
      <c r="G39" s="52"/>
      <c r="H39" s="52"/>
      <c r="I39" s="62"/>
    </row>
    <row r="40" spans="1:9" s="48" customFormat="1" ht="36.9">
      <c r="A40" s="62">
        <f t="shared" ca="1" si="1"/>
        <v>19</v>
      </c>
      <c r="B40" s="209" t="s">
        <v>536</v>
      </c>
      <c r="C40" s="209" t="s">
        <v>592</v>
      </c>
      <c r="D40" s="207" t="s">
        <v>598</v>
      </c>
      <c r="E40" s="54"/>
      <c r="F40" s="209"/>
      <c r="G40" s="209"/>
      <c r="H40" s="209"/>
      <c r="I40" s="62"/>
    </row>
    <row r="41" spans="1:9" s="48" customFormat="1" ht="36.9">
      <c r="A41" s="62"/>
      <c r="B41" s="209" t="s">
        <v>537</v>
      </c>
      <c r="C41" s="209" t="s">
        <v>593</v>
      </c>
      <c r="D41" s="207" t="s">
        <v>599</v>
      </c>
      <c r="E41" s="54"/>
      <c r="F41" s="209"/>
      <c r="G41" s="209"/>
      <c r="H41" s="209"/>
      <c r="I41" s="62"/>
    </row>
    <row r="42" spans="1:9" s="48" customFormat="1" ht="49.2">
      <c r="A42" s="62">
        <f ca="1">IF(OFFSET(A42,-1,0) ="",OFFSET(A42,-2,0)+1,OFFSET(A42,-1,0)+1 )</f>
        <v>20</v>
      </c>
      <c r="B42" s="209" t="s">
        <v>568</v>
      </c>
      <c r="C42" s="209" t="s">
        <v>594</v>
      </c>
      <c r="D42" s="207" t="s">
        <v>596</v>
      </c>
      <c r="E42" s="54"/>
      <c r="F42" s="209"/>
      <c r="G42" s="209"/>
      <c r="H42" s="209"/>
      <c r="I42" s="62"/>
    </row>
    <row r="43" spans="1:9" s="48" customFormat="1" ht="49.2">
      <c r="A43" s="62">
        <f ca="1">IF(OFFSET(A43,-1,0) ="",OFFSET(A43,-2,0)+1,OFFSET(A43,-1,0)+1 )</f>
        <v>21</v>
      </c>
      <c r="B43" s="209" t="s">
        <v>595</v>
      </c>
      <c r="C43" s="209" t="s">
        <v>601</v>
      </c>
      <c r="D43" s="207" t="s">
        <v>596</v>
      </c>
      <c r="E43" s="54"/>
      <c r="F43" s="52"/>
      <c r="G43" s="52"/>
      <c r="H43" s="52"/>
      <c r="I43" s="62"/>
    </row>
    <row r="44" spans="1:9" s="48" customFormat="1" ht="13.8">
      <c r="A44" s="77"/>
      <c r="B44" s="265" t="s">
        <v>538</v>
      </c>
      <c r="C44" s="266"/>
      <c r="D44" s="267"/>
      <c r="E44" s="69"/>
      <c r="F44" s="66"/>
      <c r="G44" s="66"/>
      <c r="H44" s="66"/>
      <c r="I44" s="69"/>
    </row>
    <row r="45" spans="1:9" s="48" customFormat="1" ht="49.2">
      <c r="A45" s="62">
        <f t="shared" ref="A45:A59" ca="1" si="2">IF(OFFSET(A45,-1,0) ="",OFFSET(A45,-2,0)+1,OFFSET(A45,-1,0)+1 )</f>
        <v>22</v>
      </c>
      <c r="B45" s="209" t="s">
        <v>566</v>
      </c>
      <c r="C45" s="198" t="s">
        <v>623</v>
      </c>
      <c r="D45" s="212" t="s">
        <v>631</v>
      </c>
      <c r="E45" s="54"/>
      <c r="F45" s="209"/>
      <c r="G45" s="209"/>
      <c r="H45" s="209"/>
      <c r="I45" s="62"/>
    </row>
    <row r="46" spans="1:9" s="48" customFormat="1" ht="36.9">
      <c r="A46" s="62">
        <f t="shared" ca="1" si="2"/>
        <v>23</v>
      </c>
      <c r="B46" s="209" t="s">
        <v>539</v>
      </c>
      <c r="C46" s="198" t="s">
        <v>624</v>
      </c>
      <c r="D46" s="212" t="s">
        <v>631</v>
      </c>
      <c r="E46" s="54"/>
      <c r="F46" s="209"/>
      <c r="G46" s="209"/>
      <c r="H46" s="209"/>
      <c r="I46" s="62"/>
    </row>
    <row r="47" spans="1:9" s="48" customFormat="1" ht="49.2">
      <c r="A47" s="62">
        <f t="shared" ca="1" si="2"/>
        <v>24</v>
      </c>
      <c r="B47" s="209" t="s">
        <v>540</v>
      </c>
      <c r="C47" s="198" t="s">
        <v>625</v>
      </c>
      <c r="D47" s="212" t="s">
        <v>632</v>
      </c>
      <c r="E47" s="54"/>
      <c r="F47" s="209"/>
      <c r="G47" s="209"/>
      <c r="H47" s="209"/>
      <c r="I47" s="62"/>
    </row>
    <row r="48" spans="1:9" s="48" customFormat="1" ht="49.2">
      <c r="A48" s="62">
        <f t="shared" ca="1" si="2"/>
        <v>25</v>
      </c>
      <c r="B48" s="209" t="s">
        <v>569</v>
      </c>
      <c r="C48" s="198" t="s">
        <v>627</v>
      </c>
      <c r="D48" s="212" t="s">
        <v>613</v>
      </c>
      <c r="E48" s="54"/>
      <c r="F48" s="209"/>
      <c r="G48" s="209"/>
      <c r="H48" s="209"/>
      <c r="I48" s="62"/>
    </row>
    <row r="49" spans="1:9" s="48" customFormat="1" ht="49.2">
      <c r="A49" s="62">
        <f t="shared" ca="1" si="2"/>
        <v>26</v>
      </c>
      <c r="B49" s="209" t="s">
        <v>570</v>
      </c>
      <c r="C49" s="198" t="s">
        <v>628</v>
      </c>
      <c r="D49" s="212" t="s">
        <v>614</v>
      </c>
      <c r="E49" s="54"/>
      <c r="F49" s="209"/>
      <c r="G49" s="209"/>
      <c r="H49" s="209"/>
      <c r="I49" s="62"/>
    </row>
    <row r="50" spans="1:9" s="48" customFormat="1" ht="49.2">
      <c r="A50" s="62">
        <f t="shared" ca="1" si="2"/>
        <v>27</v>
      </c>
      <c r="B50" s="209" t="s">
        <v>542</v>
      </c>
      <c r="C50" s="198" t="s">
        <v>628</v>
      </c>
      <c r="D50" s="212" t="s">
        <v>615</v>
      </c>
      <c r="E50" s="54"/>
      <c r="F50" s="209"/>
      <c r="G50" s="209"/>
      <c r="H50" s="209"/>
      <c r="I50" s="62"/>
    </row>
    <row r="51" spans="1:9" s="48" customFormat="1" ht="49.2">
      <c r="A51" s="62">
        <f t="shared" ca="1" si="2"/>
        <v>28</v>
      </c>
      <c r="B51" s="209" t="s">
        <v>543</v>
      </c>
      <c r="C51" s="198" t="s">
        <v>627</v>
      </c>
      <c r="D51" s="212" t="s">
        <v>616</v>
      </c>
      <c r="E51" s="54"/>
      <c r="F51" s="209"/>
      <c r="G51" s="209"/>
      <c r="H51" s="209"/>
      <c r="I51" s="62"/>
    </row>
    <row r="52" spans="1:9" s="48" customFormat="1" ht="49.2">
      <c r="A52" s="62">
        <f t="shared" ca="1" si="2"/>
        <v>29</v>
      </c>
      <c r="B52" s="209" t="s">
        <v>571</v>
      </c>
      <c r="C52" s="198" t="s">
        <v>629</v>
      </c>
      <c r="D52" s="212" t="s">
        <v>617</v>
      </c>
      <c r="E52" s="54"/>
      <c r="F52" s="209"/>
      <c r="G52" s="209"/>
      <c r="H52" s="209"/>
      <c r="I52" s="62"/>
    </row>
    <row r="53" spans="1:9" s="48" customFormat="1" ht="49.2">
      <c r="A53" s="62">
        <f t="shared" ca="1" si="2"/>
        <v>30</v>
      </c>
      <c r="B53" s="209" t="s">
        <v>572</v>
      </c>
      <c r="C53" s="198" t="s">
        <v>629</v>
      </c>
      <c r="D53" s="212" t="s">
        <v>615</v>
      </c>
      <c r="E53" s="54"/>
      <c r="F53" s="209"/>
      <c r="G53" s="209"/>
      <c r="H53" s="209"/>
      <c r="I53" s="62"/>
    </row>
    <row r="54" spans="1:9" s="48" customFormat="1" ht="27" customHeight="1">
      <c r="A54" s="62">
        <f t="shared" ca="1" si="2"/>
        <v>31</v>
      </c>
      <c r="B54" s="209" t="s">
        <v>618</v>
      </c>
      <c r="C54" s="198" t="s">
        <v>628</v>
      </c>
      <c r="D54" s="212" t="s">
        <v>620</v>
      </c>
      <c r="E54" s="54"/>
      <c r="F54" s="209"/>
      <c r="G54" s="209"/>
      <c r="H54" s="209"/>
      <c r="I54" s="62"/>
    </row>
    <row r="55" spans="1:9" s="48" customFormat="1" ht="27.9" customHeight="1">
      <c r="A55" s="62">
        <f t="shared" ca="1" si="2"/>
        <v>32</v>
      </c>
      <c r="B55" s="209" t="s">
        <v>619</v>
      </c>
      <c r="C55" s="198" t="s">
        <v>628</v>
      </c>
      <c r="D55" s="212" t="s">
        <v>621</v>
      </c>
      <c r="E55" s="54"/>
      <c r="F55" s="209"/>
      <c r="G55" s="209"/>
      <c r="H55" s="209"/>
      <c r="I55" s="62"/>
    </row>
    <row r="56" spans="1:9" s="48" customFormat="1" ht="49.2">
      <c r="A56" s="62">
        <f t="shared" ca="1" si="2"/>
        <v>33</v>
      </c>
      <c r="B56" s="209" t="s">
        <v>544</v>
      </c>
      <c r="C56" s="198" t="s">
        <v>630</v>
      </c>
      <c r="D56" s="212" t="s">
        <v>622</v>
      </c>
      <c r="E56" s="54"/>
      <c r="F56" s="209"/>
      <c r="G56" s="209"/>
      <c r="H56" s="209"/>
      <c r="I56" s="62"/>
    </row>
    <row r="57" spans="1:9" s="48" customFormat="1" ht="13.8">
      <c r="A57" s="77"/>
      <c r="B57" s="265" t="s">
        <v>541</v>
      </c>
      <c r="C57" s="266"/>
      <c r="D57" s="267"/>
      <c r="E57" s="69"/>
      <c r="F57" s="66"/>
      <c r="G57" s="66"/>
      <c r="H57" s="66"/>
      <c r="I57" s="69"/>
    </row>
    <row r="58" spans="1:9" s="48" customFormat="1" ht="61.5">
      <c r="A58" s="62">
        <f t="shared" ca="1" si="2"/>
        <v>34</v>
      </c>
      <c r="B58" s="52" t="s">
        <v>545</v>
      </c>
      <c r="C58" s="209" t="s">
        <v>603</v>
      </c>
      <c r="D58" s="54" t="s">
        <v>604</v>
      </c>
      <c r="E58" s="54"/>
      <c r="F58" s="52"/>
      <c r="G58" s="52"/>
      <c r="H58" s="52"/>
      <c r="I58" s="62"/>
    </row>
    <row r="59" spans="1:9" s="48" customFormat="1" ht="61.5">
      <c r="A59" s="62">
        <f t="shared" ca="1" si="2"/>
        <v>35</v>
      </c>
      <c r="B59" s="52" t="s">
        <v>546</v>
      </c>
      <c r="C59" s="209" t="s">
        <v>602</v>
      </c>
      <c r="D59" s="54" t="s">
        <v>605</v>
      </c>
      <c r="E59" s="54"/>
      <c r="F59" s="52"/>
      <c r="G59" s="52"/>
      <c r="H59" s="52"/>
      <c r="I59" s="62"/>
    </row>
    <row r="60" spans="1:9" s="48" customFormat="1" ht="13.8">
      <c r="A60" s="62"/>
      <c r="B60" s="52"/>
      <c r="C60" s="52"/>
      <c r="D60" s="54"/>
      <c r="E60" s="60"/>
      <c r="F60" s="52"/>
      <c r="G60" s="52"/>
      <c r="H60" s="52"/>
      <c r="I60" s="62"/>
    </row>
    <row r="61" spans="1:9" s="48" customFormat="1" ht="13.8">
      <c r="A61" s="62"/>
      <c r="B61" s="52"/>
      <c r="C61" s="52"/>
      <c r="D61" s="54"/>
      <c r="E61" s="54"/>
      <c r="F61" s="52"/>
      <c r="G61" s="52"/>
      <c r="H61" s="52"/>
      <c r="I61" s="62"/>
    </row>
    <row r="62" spans="1:9" s="48" customFormat="1" ht="13.8">
      <c r="A62" s="62"/>
      <c r="B62" s="52"/>
      <c r="C62" s="52"/>
      <c r="D62" s="54"/>
      <c r="E62" s="54"/>
      <c r="F62" s="52"/>
      <c r="G62" s="52"/>
      <c r="H62" s="52"/>
      <c r="I62" s="62"/>
    </row>
    <row r="63" spans="1:9" s="48" customFormat="1" ht="13.8">
      <c r="A63" s="62"/>
      <c r="B63" s="52"/>
      <c r="C63" s="52"/>
      <c r="D63" s="54"/>
      <c r="E63" s="54"/>
      <c r="F63" s="52"/>
      <c r="G63" s="52"/>
      <c r="H63" s="52"/>
      <c r="I63" s="62"/>
    </row>
    <row r="64" spans="1:9" s="48" customFormat="1" ht="13.8">
      <c r="A64" s="62"/>
      <c r="B64" s="52"/>
      <c r="C64" s="52"/>
      <c r="D64" s="54"/>
      <c r="E64" s="54"/>
      <c r="F64" s="52"/>
      <c r="G64" s="52"/>
      <c r="H64" s="52"/>
      <c r="I64" s="62"/>
    </row>
    <row r="65" spans="1:9" s="48" customFormat="1" ht="13.8">
      <c r="A65" s="62"/>
      <c r="B65" s="52"/>
      <c r="C65" s="52"/>
      <c r="D65" s="60"/>
      <c r="E65" s="54"/>
      <c r="F65" s="52"/>
      <c r="G65" s="52"/>
      <c r="H65" s="52"/>
      <c r="I65" s="62"/>
    </row>
    <row r="66" spans="1:9" s="48" customFormat="1" ht="13.8">
      <c r="A66" s="77"/>
      <c r="B66" s="265"/>
      <c r="C66" s="266"/>
      <c r="D66" s="267"/>
      <c r="E66" s="69"/>
      <c r="F66" s="66"/>
      <c r="G66" s="66"/>
      <c r="H66" s="66"/>
      <c r="I66" s="69"/>
    </row>
    <row r="67" spans="1:9" s="48" customFormat="1" ht="13.8">
      <c r="A67" s="62"/>
      <c r="B67" s="52"/>
      <c r="C67" s="52"/>
      <c r="D67" s="53"/>
      <c r="E67" s="54"/>
      <c r="F67" s="52"/>
      <c r="G67" s="52"/>
      <c r="H67" s="52"/>
      <c r="I67" s="62"/>
    </row>
    <row r="68" spans="1:9" s="48" customFormat="1" ht="13.8">
      <c r="A68" s="62"/>
      <c r="B68" s="52"/>
      <c r="C68" s="52"/>
      <c r="D68" s="54"/>
      <c r="E68" s="54"/>
      <c r="F68" s="52"/>
      <c r="G68" s="52"/>
      <c r="H68" s="52"/>
      <c r="I68" s="62"/>
    </row>
    <row r="69" spans="1:9" s="48" customFormat="1" ht="13.8">
      <c r="A69" s="62"/>
      <c r="B69" s="52"/>
      <c r="C69" s="52"/>
      <c r="D69" s="54"/>
      <c r="E69" s="54"/>
      <c r="F69" s="52"/>
      <c r="G69" s="52"/>
      <c r="H69" s="52"/>
      <c r="I69" s="62"/>
    </row>
    <row r="70" spans="1:9" s="48" customFormat="1" ht="13.8">
      <c r="A70" s="62"/>
      <c r="B70" s="52"/>
      <c r="C70" s="52"/>
      <c r="D70" s="54"/>
      <c r="E70" s="54"/>
      <c r="F70" s="52"/>
      <c r="G70" s="52"/>
      <c r="H70" s="52"/>
      <c r="I70" s="62"/>
    </row>
    <row r="71" spans="1:9" s="48" customFormat="1" ht="13.8">
      <c r="A71" s="77"/>
      <c r="B71" s="265"/>
      <c r="C71" s="266"/>
      <c r="D71" s="267"/>
      <c r="E71" s="69"/>
      <c r="F71" s="66"/>
      <c r="G71" s="66"/>
      <c r="H71" s="66"/>
      <c r="I71" s="69"/>
    </row>
    <row r="72" spans="1:9" s="48" customFormat="1" ht="13.8">
      <c r="A72" s="62"/>
      <c r="B72" s="52"/>
      <c r="C72" s="52"/>
      <c r="D72" s="53"/>
      <c r="E72" s="54"/>
      <c r="F72" s="52"/>
      <c r="G72" s="52"/>
      <c r="H72" s="52"/>
      <c r="I72" s="62"/>
    </row>
    <row r="73" spans="1:9" s="48" customFormat="1" ht="13.8">
      <c r="A73" s="62"/>
      <c r="B73" s="52"/>
      <c r="C73" s="52"/>
      <c r="D73" s="54"/>
      <c r="E73" s="60"/>
      <c r="F73" s="52"/>
      <c r="G73" s="52"/>
      <c r="H73" s="52"/>
      <c r="I73" s="62"/>
    </row>
    <row r="74" spans="1:9" s="48" customFormat="1" ht="13.8">
      <c r="A74" s="62"/>
      <c r="B74" s="52"/>
      <c r="C74" s="52"/>
      <c r="D74" s="60"/>
      <c r="E74" s="54"/>
      <c r="F74" s="52"/>
      <c r="G74" s="52"/>
      <c r="H74" s="52"/>
      <c r="I74" s="62"/>
    </row>
    <row r="75" spans="1:9" s="48" customFormat="1" ht="13.8">
      <c r="A75" s="77"/>
      <c r="B75" s="265"/>
      <c r="C75" s="266"/>
      <c r="D75" s="267"/>
      <c r="E75" s="69"/>
      <c r="F75" s="66"/>
      <c r="G75" s="66"/>
      <c r="H75" s="66"/>
      <c r="I75" s="69"/>
    </row>
    <row r="76" spans="1:9" s="48" customFormat="1" ht="13.8">
      <c r="A76" s="62"/>
      <c r="B76" s="52"/>
      <c r="C76" s="52"/>
      <c r="D76" s="53"/>
      <c r="E76" s="54"/>
      <c r="F76" s="52"/>
      <c r="G76" s="52"/>
      <c r="H76" s="52"/>
      <c r="I76" s="62"/>
    </row>
    <row r="77" spans="1:9" s="48" customFormat="1" ht="13.8">
      <c r="A77" s="62"/>
      <c r="B77" s="52"/>
      <c r="C77" s="52"/>
      <c r="D77" s="54"/>
      <c r="E77" s="60"/>
      <c r="F77" s="52"/>
      <c r="G77" s="52"/>
      <c r="H77" s="52"/>
      <c r="I77" s="62"/>
    </row>
    <row r="78" spans="1:9" s="48" customFormat="1" ht="13.8">
      <c r="A78" s="62"/>
      <c r="B78" s="52"/>
      <c r="C78" s="52"/>
      <c r="D78" s="54"/>
      <c r="E78" s="60"/>
      <c r="F78" s="52"/>
      <c r="G78" s="52"/>
      <c r="H78" s="52"/>
      <c r="I78" s="62"/>
    </row>
    <row r="79" spans="1:9" s="48" customFormat="1" ht="13.8">
      <c r="A79" s="62"/>
      <c r="B79" s="52"/>
      <c r="C79" s="52"/>
      <c r="D79" s="54"/>
      <c r="E79" s="60"/>
      <c r="F79" s="52"/>
      <c r="G79" s="52"/>
      <c r="H79" s="52"/>
      <c r="I79" s="62"/>
    </row>
    <row r="80" spans="1:9" s="48" customFormat="1" ht="13.8">
      <c r="A80" s="62"/>
      <c r="B80" s="52"/>
      <c r="C80" s="52"/>
      <c r="D80" s="54"/>
      <c r="E80" s="54"/>
      <c r="F80" s="52"/>
      <c r="G80" s="52"/>
      <c r="H80" s="52"/>
      <c r="I80" s="62"/>
    </row>
    <row r="81" spans="1:9" s="48" customFormat="1" ht="13.8">
      <c r="A81" s="62"/>
      <c r="B81" s="52"/>
      <c r="C81" s="52"/>
      <c r="D81" s="54"/>
      <c r="E81" s="54"/>
      <c r="F81" s="52"/>
      <c r="G81" s="52"/>
      <c r="H81" s="52"/>
      <c r="I81" s="62"/>
    </row>
    <row r="82" spans="1:9" s="48" customFormat="1" ht="13.8">
      <c r="A82" s="62"/>
      <c r="B82" s="52"/>
      <c r="C82" s="52"/>
      <c r="D82" s="60"/>
      <c r="E82" s="54"/>
      <c r="F82" s="52"/>
      <c r="G82" s="52"/>
      <c r="H82" s="52"/>
      <c r="I82" s="62"/>
    </row>
    <row r="83" spans="1:9" s="48" customFormat="1" ht="13.8">
      <c r="A83" s="62"/>
      <c r="B83" s="52"/>
      <c r="C83" s="52"/>
      <c r="D83" s="60"/>
      <c r="E83" s="54"/>
      <c r="F83" s="52"/>
      <c r="G83" s="52"/>
      <c r="H83" s="52"/>
      <c r="I83" s="62"/>
    </row>
    <row r="84" spans="1:9" s="48" customFormat="1" ht="13.8">
      <c r="A84" s="62"/>
      <c r="B84" s="52"/>
      <c r="C84" s="52"/>
      <c r="D84" s="60"/>
      <c r="E84" s="54"/>
      <c r="F84" s="52"/>
      <c r="G84" s="52"/>
      <c r="H84" s="52"/>
      <c r="I84" s="62"/>
    </row>
    <row r="85" spans="1:9" s="48" customFormat="1" ht="13.8">
      <c r="A85" s="62"/>
      <c r="B85" s="52"/>
      <c r="C85" s="52"/>
      <c r="D85" s="54"/>
      <c r="E85" s="60"/>
      <c r="F85" s="52"/>
      <c r="G85" s="52"/>
      <c r="H85" s="52"/>
      <c r="I85" s="62"/>
    </row>
    <row r="86" spans="1:9" s="48" customFormat="1" ht="13.8">
      <c r="A86" s="62"/>
      <c r="B86" s="52"/>
      <c r="C86" s="52"/>
      <c r="D86" s="54"/>
      <c r="E86" s="60"/>
      <c r="F86" s="52"/>
      <c r="G86" s="52"/>
      <c r="H86" s="52"/>
      <c r="I86" s="62"/>
    </row>
    <row r="87" spans="1:9" s="48" customFormat="1" ht="13.8">
      <c r="A87" s="77"/>
      <c r="B87" s="265"/>
      <c r="C87" s="266"/>
      <c r="D87" s="267"/>
      <c r="E87" s="69"/>
      <c r="F87" s="66"/>
      <c r="G87" s="66"/>
      <c r="H87" s="66"/>
      <c r="I87" s="69"/>
    </row>
    <row r="88" spans="1:9" s="48" customFormat="1" ht="13.8">
      <c r="A88" s="62"/>
      <c r="B88" s="52"/>
      <c r="C88" s="52"/>
      <c r="D88" s="53"/>
      <c r="E88" s="54"/>
      <c r="F88" s="52"/>
      <c r="G88" s="52"/>
      <c r="H88" s="52"/>
      <c r="I88" s="62"/>
    </row>
    <row r="89" spans="1:9" s="48" customFormat="1" ht="13.8">
      <c r="A89" s="62"/>
      <c r="B89" s="52"/>
      <c r="C89" s="52"/>
      <c r="D89" s="60"/>
      <c r="E89" s="60"/>
      <c r="F89" s="52"/>
      <c r="G89" s="52"/>
      <c r="H89" s="52"/>
      <c r="I89" s="62"/>
    </row>
    <row r="90" spans="1:9" s="48" customFormat="1" ht="13.8">
      <c r="A90" s="62"/>
      <c r="B90" s="52"/>
      <c r="C90" s="52"/>
      <c r="D90" s="60"/>
      <c r="E90" s="60"/>
      <c r="F90" s="52"/>
      <c r="G90" s="52"/>
      <c r="H90" s="52"/>
      <c r="I90" s="62"/>
    </row>
    <row r="91" spans="1:9" s="48" customFormat="1" ht="13.8">
      <c r="A91" s="77"/>
      <c r="B91" s="265"/>
      <c r="C91" s="266"/>
      <c r="D91" s="267"/>
      <c r="E91" s="69"/>
      <c r="F91" s="66"/>
      <c r="G91" s="66"/>
      <c r="H91" s="66"/>
      <c r="I91" s="69"/>
    </row>
    <row r="92" spans="1:9" s="48" customFormat="1" ht="13.8">
      <c r="A92" s="62"/>
      <c r="B92" s="52"/>
      <c r="C92" s="52"/>
      <c r="D92" s="54"/>
      <c r="E92" s="54"/>
      <c r="F92" s="52"/>
      <c r="G92" s="52"/>
      <c r="H92" s="52"/>
      <c r="I92" s="62"/>
    </row>
    <row r="93" spans="1:9" s="48" customFormat="1" ht="13.8">
      <c r="A93" s="62"/>
      <c r="B93" s="52"/>
      <c r="C93" s="52"/>
      <c r="D93" s="54"/>
      <c r="E93" s="54"/>
      <c r="F93" s="52"/>
      <c r="G93" s="52"/>
      <c r="H93" s="52"/>
      <c r="I93" s="62"/>
    </row>
    <row r="94" spans="1:9" s="48" customFormat="1" ht="13.8">
      <c r="A94" s="62"/>
      <c r="B94" s="52"/>
      <c r="C94" s="52"/>
      <c r="D94" s="54"/>
      <c r="E94" s="54"/>
      <c r="F94" s="52"/>
      <c r="G94" s="52"/>
      <c r="H94" s="52"/>
      <c r="I94" s="62"/>
    </row>
    <row r="95" spans="1:9" s="48" customFormat="1" ht="14.25" customHeight="1">
      <c r="A95" s="77"/>
      <c r="B95" s="265"/>
      <c r="C95" s="266"/>
      <c r="D95" s="267"/>
      <c r="E95" s="69"/>
      <c r="F95" s="66"/>
      <c r="G95" s="66"/>
      <c r="H95" s="66"/>
      <c r="I95" s="69"/>
    </row>
    <row r="96" spans="1:9" s="48" customFormat="1" ht="13.8">
      <c r="A96" s="62"/>
      <c r="B96" s="52"/>
      <c r="C96" s="52"/>
      <c r="D96" s="54"/>
      <c r="E96" s="60"/>
      <c r="F96" s="52"/>
      <c r="G96" s="52"/>
      <c r="H96" s="52"/>
      <c r="I96" s="62"/>
    </row>
    <row r="97" spans="1:9" s="48" customFormat="1" ht="13.8">
      <c r="A97" s="62"/>
      <c r="B97" s="52"/>
      <c r="C97" s="52"/>
      <c r="D97" s="60"/>
      <c r="E97" s="60"/>
      <c r="F97" s="52"/>
      <c r="G97" s="52"/>
      <c r="H97" s="52"/>
      <c r="I97" s="62"/>
    </row>
    <row r="98" spans="1:9" s="48" customFormat="1" ht="14.25" customHeight="1">
      <c r="A98" s="77"/>
      <c r="B98" s="265"/>
      <c r="C98" s="266"/>
      <c r="D98" s="267"/>
      <c r="E98" s="69"/>
      <c r="F98" s="66"/>
      <c r="G98" s="66"/>
      <c r="H98" s="66"/>
      <c r="I98" s="69"/>
    </row>
    <row r="99" spans="1:9" s="48" customFormat="1" ht="13.8">
      <c r="A99" s="62"/>
      <c r="B99" s="52"/>
      <c r="C99" s="52"/>
      <c r="D99" s="53"/>
      <c r="E99" s="54"/>
      <c r="F99" s="52"/>
      <c r="G99" s="52"/>
      <c r="H99" s="52"/>
      <c r="I99" s="62"/>
    </row>
    <row r="100" spans="1:9" s="48" customFormat="1" ht="13.8">
      <c r="A100" s="62"/>
      <c r="B100" s="52"/>
      <c r="C100" s="52"/>
      <c r="D100" s="60"/>
      <c r="E100" s="54"/>
      <c r="F100" s="52"/>
      <c r="G100" s="52"/>
      <c r="H100" s="52"/>
      <c r="I100" s="62"/>
    </row>
    <row r="101" spans="1:9" s="48" customFormat="1" ht="13.8">
      <c r="A101" s="62"/>
      <c r="B101" s="52"/>
      <c r="C101" s="52"/>
      <c r="D101" s="60"/>
      <c r="E101" s="54"/>
      <c r="F101" s="52"/>
      <c r="G101" s="52"/>
      <c r="H101" s="52"/>
      <c r="I101" s="62"/>
    </row>
    <row r="102" spans="1:9" s="48" customFormat="1" ht="13.8">
      <c r="A102" s="62"/>
      <c r="B102" s="52"/>
      <c r="C102" s="52"/>
      <c r="D102" s="60"/>
      <c r="E102" s="54"/>
      <c r="F102" s="52"/>
      <c r="G102" s="52"/>
      <c r="H102" s="52"/>
      <c r="I102" s="62"/>
    </row>
    <row r="103" spans="1:9" s="48" customFormat="1" ht="13.8">
      <c r="A103" s="62"/>
      <c r="B103" s="52"/>
      <c r="C103" s="52"/>
      <c r="D103" s="60"/>
      <c r="E103" s="54"/>
      <c r="F103" s="52"/>
      <c r="G103" s="52"/>
      <c r="H103" s="52"/>
      <c r="I103" s="62"/>
    </row>
  </sheetData>
  <mergeCells count="23">
    <mergeCell ref="A1:D1"/>
    <mergeCell ref="A2:D2"/>
    <mergeCell ref="E2:E3"/>
    <mergeCell ref="C3:D3"/>
    <mergeCell ref="B4:D4"/>
    <mergeCell ref="F16:H16"/>
    <mergeCell ref="B24:D24"/>
    <mergeCell ref="B5:D5"/>
    <mergeCell ref="B6:D6"/>
    <mergeCell ref="B7:D7"/>
    <mergeCell ref="B8:D8"/>
    <mergeCell ref="B98:D98"/>
    <mergeCell ref="B44:D44"/>
    <mergeCell ref="B57:D57"/>
    <mergeCell ref="B66:D66"/>
    <mergeCell ref="B71:D71"/>
    <mergeCell ref="B75:D75"/>
    <mergeCell ref="B87:D87"/>
    <mergeCell ref="B30:D30"/>
    <mergeCell ref="B37:D37"/>
    <mergeCell ref="B35:D35"/>
    <mergeCell ref="B91:D91"/>
    <mergeCell ref="B95:D95"/>
  </mergeCells>
  <dataValidations count="4">
    <dataValidation type="list" allowBlank="1" sqref="F18:H23 F25:H103">
      <formula1>$A$11:$A$15</formula1>
    </dataValidation>
    <dataValidation showDropDown="1" showErrorMessage="1" sqref="F16:H17"/>
    <dataValidation allowBlank="1" showInputMessage="1" showErrorMessage="1" sqref="F24:H24"/>
    <dataValidation type="list" allowBlank="1" showErrorMessage="1" sqref="F104:H161">
      <formula1>#REF!</formula1>
      <formula2>0</formula2>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14"/>
  <sheetViews>
    <sheetView tabSelected="1" topLeftCell="A49" workbookViewId="0">
      <selection activeCell="C94" sqref="C94"/>
    </sheetView>
  </sheetViews>
  <sheetFormatPr defaultRowHeight="14.4"/>
  <cols>
    <col min="1" max="1" width="14.62890625" customWidth="1"/>
    <col min="2" max="2" width="23" bestFit="1" customWidth="1"/>
    <col min="3" max="3" width="29.734375" customWidth="1"/>
    <col min="4" max="4" width="37.41796875" customWidth="1"/>
    <col min="5" max="5" width="20.3125" customWidth="1"/>
    <col min="6" max="8" width="8.26171875" bestFit="1" customWidth="1"/>
    <col min="9" max="9" width="21.68359375" customWidth="1"/>
  </cols>
  <sheetData>
    <row r="1" spans="1:9">
      <c r="A1" s="139" t="s">
        <v>67</v>
      </c>
      <c r="B1" s="257" t="s">
        <v>116</v>
      </c>
      <c r="C1" s="257"/>
      <c r="D1" s="257"/>
      <c r="E1" s="39"/>
      <c r="F1" s="39"/>
      <c r="G1" s="39"/>
      <c r="H1" s="40"/>
      <c r="I1" s="40"/>
    </row>
    <row r="2" spans="1:9">
      <c r="A2" s="139" t="s">
        <v>62</v>
      </c>
      <c r="B2" s="258" t="s">
        <v>95</v>
      </c>
      <c r="C2" s="257"/>
      <c r="D2" s="257"/>
      <c r="E2" s="39"/>
      <c r="F2" s="39"/>
      <c r="G2" s="39"/>
      <c r="H2" s="40"/>
      <c r="I2" s="40"/>
    </row>
    <row r="3" spans="1:9">
      <c r="A3" s="139" t="s">
        <v>97</v>
      </c>
      <c r="B3" s="258" t="s">
        <v>98</v>
      </c>
      <c r="C3" s="257"/>
      <c r="D3" s="257"/>
      <c r="E3" s="39"/>
      <c r="F3" s="39"/>
      <c r="G3" s="39"/>
      <c r="H3" s="40"/>
      <c r="I3" s="40"/>
    </row>
    <row r="4" spans="1:9">
      <c r="A4" s="139" t="s">
        <v>99</v>
      </c>
      <c r="B4" s="257" t="s">
        <v>100</v>
      </c>
      <c r="C4" s="257"/>
      <c r="D4" s="257"/>
      <c r="E4" s="39"/>
      <c r="F4" s="39"/>
      <c r="G4" s="39"/>
      <c r="H4" s="41"/>
      <c r="I4" s="40"/>
    </row>
    <row r="5" spans="1:9">
      <c r="A5" s="139" t="s">
        <v>101</v>
      </c>
      <c r="B5" s="264">
        <v>40850</v>
      </c>
      <c r="C5" s="264"/>
      <c r="D5" s="264"/>
      <c r="E5" s="39"/>
      <c r="F5" s="43"/>
      <c r="G5" s="43"/>
      <c r="H5" s="43"/>
      <c r="I5" s="43"/>
    </row>
    <row r="6" spans="1:9">
      <c r="A6" s="140" t="s">
        <v>102</v>
      </c>
      <c r="B6" s="73" t="str">
        <f>F14</f>
        <v>Internal Build 03112011</v>
      </c>
      <c r="C6" s="73" t="str">
        <f>G14</f>
        <v>Internal build 14112011</v>
      </c>
      <c r="D6" s="73" t="str">
        <f>H14</f>
        <v>External build 16112011</v>
      </c>
      <c r="E6" s="43"/>
      <c r="F6" s="43"/>
      <c r="G6" s="43"/>
      <c r="H6" s="43"/>
      <c r="I6" s="43"/>
    </row>
    <row r="7" spans="1:9">
      <c r="A7" s="141" t="s">
        <v>103</v>
      </c>
      <c r="B7" s="74">
        <f>SUM(B8:B11)</f>
        <v>0</v>
      </c>
      <c r="C7" s="74">
        <f>SUM(C8:C11)</f>
        <v>0</v>
      </c>
      <c r="D7" s="74">
        <f>SUM(D8:D11)</f>
        <v>0</v>
      </c>
      <c r="E7" s="43"/>
      <c r="F7" s="43"/>
      <c r="G7" s="43"/>
      <c r="H7" s="43"/>
      <c r="I7" s="43"/>
    </row>
    <row r="8" spans="1:9">
      <c r="A8" s="141" t="s">
        <v>41</v>
      </c>
      <c r="B8" s="75">
        <f>COUNTIF($F$23:$F$49713,"*Passed")</f>
        <v>0</v>
      </c>
      <c r="C8" s="75">
        <f>COUNTIF($G$23:$G$49713,"*Passed")</f>
        <v>0</v>
      </c>
      <c r="D8" s="75">
        <f>COUNTIF($H$23:$H$49713,"*Passed")</f>
        <v>0</v>
      </c>
      <c r="E8" s="43"/>
      <c r="F8" s="43"/>
      <c r="G8" s="43"/>
      <c r="H8" s="43"/>
      <c r="I8" s="43"/>
    </row>
    <row r="9" spans="1:9">
      <c r="A9" s="141" t="s">
        <v>43</v>
      </c>
      <c r="B9" s="75">
        <f>COUNTIF($F$23:$F$49433,"*Failed*")</f>
        <v>0</v>
      </c>
      <c r="C9" s="75">
        <f>COUNTIF($G$23:$G$49433,"*Failed*")</f>
        <v>0</v>
      </c>
      <c r="D9" s="75">
        <f>COUNTIF($H$23:$H$49433,"*Failed*")</f>
        <v>0</v>
      </c>
      <c r="E9" s="43"/>
      <c r="F9" s="43"/>
      <c r="G9" s="43"/>
      <c r="H9" s="43"/>
      <c r="I9" s="43"/>
    </row>
    <row r="10" spans="1:9">
      <c r="A10" s="141" t="s">
        <v>45</v>
      </c>
      <c r="B10" s="75">
        <f>COUNTIF($F$23:$F$49433,"*Not Run*")</f>
        <v>0</v>
      </c>
      <c r="C10" s="75">
        <f>COUNTIF($G$23:$G$49433,"*Not Run*")</f>
        <v>0</v>
      </c>
      <c r="D10" s="75">
        <f>COUNTIF($H$23:$H$49433,"*Not Run*")</f>
        <v>0</v>
      </c>
      <c r="E10" s="1"/>
      <c r="F10" s="1"/>
      <c r="G10" s="1"/>
      <c r="H10" s="1"/>
      <c r="I10" s="1"/>
    </row>
    <row r="11" spans="1:9">
      <c r="A11" s="141" t="s">
        <v>104</v>
      </c>
      <c r="B11" s="75">
        <f>COUNTIF($F$23:$F$49433,"*NA*")</f>
        <v>0</v>
      </c>
      <c r="C11" s="75">
        <f>COUNTIF($G$23:$G$49433,"*NA*")</f>
        <v>0</v>
      </c>
      <c r="D11" s="75">
        <f>COUNTIF($H$23:$H$49433,"*NA*")</f>
        <v>0</v>
      </c>
      <c r="E11" s="64"/>
      <c r="F11" s="1"/>
      <c r="G11" s="1"/>
      <c r="H11" s="1"/>
      <c r="I11" s="1"/>
    </row>
    <row r="12" spans="1:9" ht="24.6">
      <c r="A12" s="141" t="s">
        <v>105</v>
      </c>
      <c r="B12" s="75">
        <f>COUNTIF($F$23:$F$49433,"*Passed in previous build*")</f>
        <v>0</v>
      </c>
      <c r="C12" s="75">
        <f>COUNTIF($G$23:$G$49433,"*Passed in previous build*")</f>
        <v>0</v>
      </c>
      <c r="D12" s="75">
        <f>COUNTIF($H$23:$H$49433,"*Passed in previous build*")</f>
        <v>0</v>
      </c>
      <c r="E12" s="1"/>
      <c r="F12" s="1"/>
      <c r="G12" s="1"/>
      <c r="H12" s="1"/>
      <c r="I12" s="1"/>
    </row>
    <row r="13" spans="1:9">
      <c r="A13" s="76"/>
      <c r="B13" s="50"/>
      <c r="C13" s="50"/>
      <c r="D13" s="51"/>
      <c r="E13" s="65"/>
      <c r="F13" s="289" t="s">
        <v>102</v>
      </c>
      <c r="G13" s="290"/>
      <c r="H13" s="291"/>
      <c r="I13" s="65"/>
    </row>
    <row r="14" spans="1:9" ht="36.9">
      <c r="A14" s="142" t="s">
        <v>106</v>
      </c>
      <c r="B14" s="143" t="s">
        <v>107</v>
      </c>
      <c r="C14" s="143" t="s">
        <v>108</v>
      </c>
      <c r="D14" s="143" t="s">
        <v>109</v>
      </c>
      <c r="E14" s="144" t="s">
        <v>110</v>
      </c>
      <c r="F14" s="143" t="s">
        <v>111</v>
      </c>
      <c r="G14" s="143" t="s">
        <v>112</v>
      </c>
      <c r="H14" s="143" t="s">
        <v>113</v>
      </c>
      <c r="I14" s="143" t="s">
        <v>114</v>
      </c>
    </row>
    <row r="15" spans="1:9" ht="25.2" customHeight="1">
      <c r="A15" s="77"/>
      <c r="B15" s="295" t="s">
        <v>634</v>
      </c>
      <c r="C15" s="296"/>
      <c r="D15" s="296"/>
      <c r="E15" s="296"/>
      <c r="F15" s="296"/>
      <c r="G15" s="296"/>
      <c r="H15" s="296"/>
      <c r="I15" s="297"/>
    </row>
    <row r="16" spans="1:9" ht="24.3" customHeight="1">
      <c r="A16" s="204"/>
      <c r="B16" s="276" t="s">
        <v>314</v>
      </c>
      <c r="C16" s="277"/>
      <c r="D16" s="277"/>
      <c r="E16" s="277"/>
      <c r="F16" s="277"/>
      <c r="G16" s="277"/>
      <c r="H16" s="277"/>
      <c r="I16" s="278"/>
    </row>
    <row r="17" spans="1:9" ht="47.4" customHeight="1">
      <c r="A17" s="209">
        <f t="shared" ref="A17:A28" ca="1" si="0">IF(OFFSET(A17,-1,0) ="",OFFSET(A17,-2,0)+1,OFFSET(A17,-1,0)+1 )</f>
        <v>1</v>
      </c>
      <c r="B17" s="209" t="s">
        <v>402</v>
      </c>
      <c r="C17" s="209" t="s">
        <v>714</v>
      </c>
      <c r="D17" s="205" t="s">
        <v>404</v>
      </c>
      <c r="E17" s="54"/>
      <c r="F17" s="209"/>
      <c r="G17" s="209"/>
      <c r="H17" s="209"/>
      <c r="I17" s="55"/>
    </row>
    <row r="18" spans="1:9" ht="51" customHeight="1">
      <c r="A18" s="209">
        <f t="shared" ca="1" si="0"/>
        <v>2</v>
      </c>
      <c r="B18" s="209" t="s">
        <v>479</v>
      </c>
      <c r="C18" s="209" t="s">
        <v>715</v>
      </c>
      <c r="D18" s="205" t="s">
        <v>403</v>
      </c>
      <c r="E18" s="54"/>
      <c r="F18" s="209"/>
      <c r="G18" s="209"/>
      <c r="H18" s="209"/>
      <c r="I18" s="55"/>
    </row>
    <row r="19" spans="1:9" ht="55.8" customHeight="1">
      <c r="A19" s="209">
        <f t="shared" ca="1" si="0"/>
        <v>3</v>
      </c>
      <c r="B19" s="209" t="s">
        <v>317</v>
      </c>
      <c r="C19" s="209" t="s">
        <v>716</v>
      </c>
      <c r="D19" s="60" t="s">
        <v>427</v>
      </c>
      <c r="E19" s="54"/>
      <c r="F19" s="209"/>
      <c r="G19" s="209"/>
      <c r="H19" s="209"/>
      <c r="I19" s="55"/>
    </row>
    <row r="20" spans="1:9" ht="55.8" customHeight="1">
      <c r="A20" s="58">
        <f t="shared" ca="1" si="0"/>
        <v>4</v>
      </c>
      <c r="B20" s="209" t="s">
        <v>318</v>
      </c>
      <c r="C20" s="209" t="s">
        <v>717</v>
      </c>
      <c r="D20" s="205" t="s">
        <v>403</v>
      </c>
      <c r="E20" s="54"/>
      <c r="F20" s="209"/>
      <c r="G20" s="209"/>
      <c r="H20" s="209"/>
      <c r="I20" s="61"/>
    </row>
    <row r="21" spans="1:9" ht="55.8" customHeight="1">
      <c r="A21" s="58">
        <f t="shared" ca="1" si="0"/>
        <v>5</v>
      </c>
      <c r="B21" s="209" t="s">
        <v>319</v>
      </c>
      <c r="C21" s="209" t="s">
        <v>718</v>
      </c>
      <c r="D21" s="54" t="s">
        <v>405</v>
      </c>
      <c r="E21" s="54"/>
      <c r="F21" s="209"/>
      <c r="G21" s="209"/>
      <c r="H21" s="209"/>
      <c r="I21" s="61"/>
    </row>
    <row r="22" spans="1:9" ht="38.1" customHeight="1">
      <c r="A22" s="58">
        <f t="shared" ca="1" si="0"/>
        <v>6</v>
      </c>
      <c r="B22" s="209" t="s">
        <v>719</v>
      </c>
      <c r="C22" s="209" t="s">
        <v>720</v>
      </c>
      <c r="D22" s="54" t="s">
        <v>706</v>
      </c>
      <c r="E22" s="54"/>
      <c r="F22" s="209"/>
      <c r="G22" s="209"/>
      <c r="H22" s="209"/>
      <c r="I22" s="61"/>
    </row>
    <row r="23" spans="1:9" ht="39.9" customHeight="1">
      <c r="A23" s="58">
        <f t="shared" ca="1" si="0"/>
        <v>7</v>
      </c>
      <c r="B23" s="209" t="s">
        <v>360</v>
      </c>
      <c r="C23" s="209" t="s">
        <v>721</v>
      </c>
      <c r="D23" s="54" t="s">
        <v>427</v>
      </c>
      <c r="E23" s="54"/>
      <c r="F23" s="209"/>
      <c r="G23" s="209"/>
      <c r="H23" s="209"/>
      <c r="I23" s="61"/>
    </row>
    <row r="24" spans="1:9" ht="53.1" customHeight="1">
      <c r="A24" s="58">
        <f t="shared" ca="1" si="0"/>
        <v>8</v>
      </c>
      <c r="B24" s="209" t="s">
        <v>362</v>
      </c>
      <c r="C24" s="209" t="s">
        <v>722</v>
      </c>
      <c r="D24" s="54" t="s">
        <v>691</v>
      </c>
      <c r="E24" s="54"/>
      <c r="F24" s="209"/>
      <c r="G24" s="209"/>
      <c r="H24" s="209"/>
      <c r="I24" s="61"/>
    </row>
    <row r="25" spans="1:9" ht="27.9" customHeight="1">
      <c r="A25" s="58">
        <f t="shared" ca="1" si="0"/>
        <v>9</v>
      </c>
      <c r="B25" s="209" t="s">
        <v>724</v>
      </c>
      <c r="C25" s="209" t="s">
        <v>725</v>
      </c>
      <c r="D25" s="54" t="s">
        <v>726</v>
      </c>
      <c r="E25" s="54"/>
      <c r="F25" s="209"/>
      <c r="G25" s="209"/>
      <c r="H25" s="209"/>
      <c r="I25" s="61"/>
    </row>
    <row r="26" spans="1:9" ht="36.9">
      <c r="A26" s="58">
        <f t="shared" ca="1" si="0"/>
        <v>10</v>
      </c>
      <c r="B26" s="209" t="s">
        <v>363</v>
      </c>
      <c r="C26" s="209" t="s">
        <v>723</v>
      </c>
      <c r="D26" s="54" t="s">
        <v>692</v>
      </c>
      <c r="E26" s="54"/>
      <c r="F26" s="209"/>
      <c r="G26" s="209"/>
      <c r="H26" s="209"/>
      <c r="I26" s="61"/>
    </row>
    <row r="27" spans="1:9" ht="45.6" customHeight="1">
      <c r="A27" s="58">
        <f t="shared" ca="1" si="0"/>
        <v>11</v>
      </c>
      <c r="B27" s="209" t="s">
        <v>391</v>
      </c>
      <c r="C27" s="209" t="s">
        <v>714</v>
      </c>
      <c r="D27" s="54" t="s">
        <v>694</v>
      </c>
      <c r="E27" s="54"/>
      <c r="F27" s="209"/>
      <c r="G27" s="209"/>
      <c r="H27" s="209"/>
      <c r="I27" s="61"/>
    </row>
    <row r="28" spans="1:9" ht="37.5" customHeight="1">
      <c r="A28" s="58">
        <f t="shared" ca="1" si="0"/>
        <v>12</v>
      </c>
      <c r="B28" s="209" t="s">
        <v>364</v>
      </c>
      <c r="C28" s="209" t="s">
        <v>727</v>
      </c>
      <c r="D28" s="54" t="s">
        <v>693</v>
      </c>
      <c r="E28" s="54"/>
      <c r="F28" s="209"/>
      <c r="G28" s="209"/>
      <c r="H28" s="209"/>
      <c r="I28" s="61"/>
    </row>
    <row r="29" spans="1:9">
      <c r="A29" s="204"/>
      <c r="B29" s="276" t="s">
        <v>635</v>
      </c>
      <c r="C29" s="277"/>
      <c r="D29" s="277"/>
      <c r="E29" s="277"/>
      <c r="F29" s="277"/>
      <c r="G29" s="277"/>
      <c r="H29" s="277"/>
      <c r="I29" s="278"/>
    </row>
    <row r="30" spans="1:9" ht="36.9">
      <c r="A30" s="58">
        <f t="shared" ref="A30:A44" ca="1" si="1">IF(OFFSET(A30,-1,0) ="",OFFSET(A30,-2,0)+1,OFFSET(A30,-1,0)+1 )</f>
        <v>13</v>
      </c>
      <c r="B30" s="209" t="s">
        <v>402</v>
      </c>
      <c r="C30" s="209" t="s">
        <v>714</v>
      </c>
      <c r="D30" s="205" t="s">
        <v>447</v>
      </c>
      <c r="E30" s="54"/>
      <c r="F30" s="209"/>
      <c r="G30" s="209"/>
      <c r="H30" s="209"/>
      <c r="I30" s="55"/>
    </row>
    <row r="31" spans="1:9" ht="24.6">
      <c r="A31" s="58">
        <f t="shared" ca="1" si="1"/>
        <v>14</v>
      </c>
      <c r="B31" s="209" t="s">
        <v>412</v>
      </c>
      <c r="C31" s="209" t="s">
        <v>720</v>
      </c>
      <c r="D31" s="207" t="s">
        <v>705</v>
      </c>
      <c r="E31" s="54"/>
      <c r="F31" s="209"/>
      <c r="G31" s="209"/>
      <c r="H31" s="209"/>
      <c r="I31" s="55"/>
    </row>
    <row r="32" spans="1:9" ht="49.2">
      <c r="A32" s="58">
        <f t="shared" ca="1" si="1"/>
        <v>15</v>
      </c>
      <c r="B32" s="209" t="s">
        <v>636</v>
      </c>
      <c r="C32" s="209" t="s">
        <v>729</v>
      </c>
      <c r="D32" s="205" t="s">
        <v>651</v>
      </c>
      <c r="E32" s="54"/>
      <c r="F32" s="209"/>
      <c r="G32" s="209"/>
      <c r="H32" s="209"/>
      <c r="I32" s="55"/>
    </row>
    <row r="33" spans="1:9" ht="49.2">
      <c r="A33" s="58">
        <f t="shared" ca="1" si="1"/>
        <v>16</v>
      </c>
      <c r="B33" s="209" t="s">
        <v>637</v>
      </c>
      <c r="C33" s="209" t="s">
        <v>730</v>
      </c>
      <c r="D33" s="54" t="s">
        <v>449</v>
      </c>
      <c r="E33" s="54"/>
      <c r="F33" s="209"/>
      <c r="G33" s="209"/>
      <c r="H33" s="209"/>
      <c r="I33" s="61"/>
    </row>
    <row r="34" spans="1:9" ht="49.2">
      <c r="A34" s="58">
        <f t="shared" ca="1" si="1"/>
        <v>17</v>
      </c>
      <c r="B34" s="209" t="s">
        <v>336</v>
      </c>
      <c r="C34" s="209" t="s">
        <v>731</v>
      </c>
      <c r="D34" s="207" t="s">
        <v>449</v>
      </c>
      <c r="E34" s="54"/>
      <c r="F34" s="209"/>
      <c r="G34" s="209"/>
      <c r="H34" s="209"/>
      <c r="I34" s="61"/>
    </row>
    <row r="35" spans="1:9" ht="49.2">
      <c r="A35" s="58">
        <f t="shared" ca="1" si="1"/>
        <v>18</v>
      </c>
      <c r="B35" s="209" t="s">
        <v>337</v>
      </c>
      <c r="C35" s="209" t="s">
        <v>732</v>
      </c>
      <c r="D35" s="205" t="s">
        <v>680</v>
      </c>
      <c r="E35" s="54"/>
      <c r="F35" s="209"/>
      <c r="G35" s="209"/>
      <c r="H35" s="209"/>
      <c r="I35" s="61"/>
    </row>
    <row r="36" spans="1:9" ht="49.2">
      <c r="A36" s="58">
        <f t="shared" ca="1" si="1"/>
        <v>19</v>
      </c>
      <c r="B36" s="209" t="s">
        <v>638</v>
      </c>
      <c r="C36" s="209" t="s">
        <v>733</v>
      </c>
      <c r="D36" s="207" t="s">
        <v>449</v>
      </c>
      <c r="E36" s="54"/>
      <c r="F36" s="209"/>
      <c r="G36" s="209"/>
      <c r="H36" s="209"/>
      <c r="I36" s="61"/>
    </row>
    <row r="37" spans="1:9" ht="49.2">
      <c r="A37" s="58">
        <f t="shared" ca="1" si="1"/>
        <v>20</v>
      </c>
      <c r="B37" s="209" t="s">
        <v>338</v>
      </c>
      <c r="C37" s="209" t="s">
        <v>734</v>
      </c>
      <c r="D37" s="207" t="s">
        <v>449</v>
      </c>
      <c r="E37" s="54"/>
      <c r="F37" s="209"/>
      <c r="G37" s="209"/>
      <c r="H37" s="209"/>
      <c r="I37" s="61"/>
    </row>
    <row r="38" spans="1:9" ht="49.2">
      <c r="A38" s="58">
        <f t="shared" ca="1" si="1"/>
        <v>21</v>
      </c>
      <c r="B38" s="209" t="s">
        <v>678</v>
      </c>
      <c r="C38" s="209" t="s">
        <v>728</v>
      </c>
      <c r="D38" s="207" t="s">
        <v>679</v>
      </c>
      <c r="E38" s="54"/>
      <c r="F38" s="209"/>
      <c r="G38" s="209"/>
      <c r="H38" s="209"/>
      <c r="I38" s="61"/>
    </row>
    <row r="39" spans="1:9" ht="36.9">
      <c r="A39" s="58">
        <f t="shared" ca="1" si="1"/>
        <v>22</v>
      </c>
      <c r="B39" s="209" t="s">
        <v>385</v>
      </c>
      <c r="C39" s="209" t="s">
        <v>739</v>
      </c>
      <c r="D39" s="207" t="s">
        <v>449</v>
      </c>
      <c r="E39" s="54"/>
      <c r="F39" s="209"/>
      <c r="G39" s="209"/>
      <c r="H39" s="209"/>
      <c r="I39" s="61"/>
    </row>
    <row r="40" spans="1:9" ht="36.9">
      <c r="A40" s="58">
        <f t="shared" ca="1" si="1"/>
        <v>23</v>
      </c>
      <c r="B40" s="209" t="s">
        <v>735</v>
      </c>
      <c r="C40" s="209" t="s">
        <v>737</v>
      </c>
      <c r="D40" s="207" t="s">
        <v>736</v>
      </c>
      <c r="E40" s="54"/>
      <c r="F40" s="209"/>
      <c r="G40" s="209"/>
      <c r="H40" s="209"/>
      <c r="I40" s="61"/>
    </row>
    <row r="41" spans="1:9" ht="36.9">
      <c r="A41" s="58">
        <f t="shared" ca="1" si="1"/>
        <v>24</v>
      </c>
      <c r="B41" s="209" t="s">
        <v>386</v>
      </c>
      <c r="C41" s="209" t="s">
        <v>738</v>
      </c>
      <c r="D41" s="207" t="s">
        <v>415</v>
      </c>
      <c r="E41" s="54"/>
      <c r="F41" s="209"/>
      <c r="G41" s="209"/>
      <c r="H41" s="209"/>
      <c r="I41" s="61"/>
    </row>
    <row r="42" spans="1:9" ht="36.9">
      <c r="A42" s="58">
        <f t="shared" ca="1" si="1"/>
        <v>25</v>
      </c>
      <c r="B42" s="209" t="s">
        <v>362</v>
      </c>
      <c r="C42" s="209" t="s">
        <v>740</v>
      </c>
      <c r="D42" s="207" t="s">
        <v>409</v>
      </c>
      <c r="E42" s="54"/>
      <c r="F42" s="209"/>
      <c r="G42" s="209"/>
      <c r="H42" s="209"/>
      <c r="I42" s="61"/>
    </row>
    <row r="43" spans="1:9" ht="24.6">
      <c r="A43" s="58">
        <f t="shared" ca="1" si="1"/>
        <v>26</v>
      </c>
      <c r="B43" s="209" t="s">
        <v>396</v>
      </c>
      <c r="C43" s="209" t="s">
        <v>741</v>
      </c>
      <c r="D43" s="207" t="s">
        <v>411</v>
      </c>
      <c r="E43" s="54"/>
      <c r="F43" s="209"/>
      <c r="G43" s="209"/>
      <c r="H43" s="209"/>
      <c r="I43" s="61"/>
    </row>
    <row r="44" spans="1:9" ht="36.9">
      <c r="A44" s="58">
        <f t="shared" ca="1" si="1"/>
        <v>27</v>
      </c>
      <c r="B44" s="209" t="s">
        <v>387</v>
      </c>
      <c r="C44" s="209" t="s">
        <v>758</v>
      </c>
      <c r="D44" s="207" t="s">
        <v>693</v>
      </c>
      <c r="E44" s="54"/>
      <c r="F44" s="209"/>
      <c r="G44" s="209"/>
      <c r="H44" s="209"/>
      <c r="I44" s="61"/>
    </row>
    <row r="45" spans="1:9">
      <c r="A45" s="189"/>
      <c r="B45" s="282" t="s">
        <v>639</v>
      </c>
      <c r="C45" s="283"/>
      <c r="D45" s="283"/>
      <c r="E45" s="283"/>
      <c r="F45" s="283"/>
      <c r="G45" s="283"/>
      <c r="H45" s="283"/>
      <c r="I45" s="284"/>
    </row>
    <row r="46" spans="1:9" ht="36.9">
      <c r="A46" s="58">
        <f t="shared" ref="A46:A59" ca="1" si="2">IF(OFFSET(A46,-1,0) ="",OFFSET(A46,-2,0)+1,OFFSET(A46,-1,0)+1 )</f>
        <v>28</v>
      </c>
      <c r="B46" s="209" t="s">
        <v>402</v>
      </c>
      <c r="C46" s="209" t="s">
        <v>714</v>
      </c>
      <c r="D46" s="205" t="s">
        <v>646</v>
      </c>
      <c r="E46" s="54"/>
      <c r="F46" s="209"/>
      <c r="G46" s="209"/>
      <c r="H46" s="209"/>
      <c r="I46" s="62"/>
    </row>
    <row r="47" spans="1:9" ht="36.9">
      <c r="A47" s="58">
        <f t="shared" ca="1" si="2"/>
        <v>29</v>
      </c>
      <c r="B47" s="209" t="s">
        <v>640</v>
      </c>
      <c r="C47" s="209" t="s">
        <v>720</v>
      </c>
      <c r="D47" s="207" t="s">
        <v>704</v>
      </c>
      <c r="E47" s="54"/>
      <c r="F47" s="209"/>
      <c r="G47" s="209"/>
      <c r="H47" s="209"/>
      <c r="I47" s="62"/>
    </row>
    <row r="48" spans="1:9" ht="36.9">
      <c r="A48" s="58">
        <f t="shared" ca="1" si="2"/>
        <v>30</v>
      </c>
      <c r="B48" s="209" t="s">
        <v>742</v>
      </c>
      <c r="C48" s="209" t="s">
        <v>747</v>
      </c>
      <c r="D48" s="205" t="s">
        <v>681</v>
      </c>
      <c r="E48" s="54"/>
      <c r="F48" s="209"/>
      <c r="G48" s="209"/>
      <c r="H48" s="209"/>
      <c r="I48" s="62"/>
    </row>
    <row r="49" spans="1:9" ht="36.9">
      <c r="A49" s="58">
        <f t="shared" ca="1" si="2"/>
        <v>31</v>
      </c>
      <c r="B49" s="209" t="s">
        <v>743</v>
      </c>
      <c r="C49" s="209" t="s">
        <v>748</v>
      </c>
      <c r="D49" s="54" t="s">
        <v>449</v>
      </c>
      <c r="E49" s="54"/>
      <c r="F49" s="209"/>
      <c r="G49" s="209"/>
      <c r="H49" s="209"/>
      <c r="I49" s="62"/>
    </row>
    <row r="50" spans="1:9" ht="36.9">
      <c r="A50" s="58">
        <f t="shared" ca="1" si="2"/>
        <v>32</v>
      </c>
      <c r="B50" s="209" t="s">
        <v>744</v>
      </c>
      <c r="C50" s="209" t="s">
        <v>749</v>
      </c>
      <c r="D50" s="207" t="s">
        <v>449</v>
      </c>
      <c r="E50" s="54"/>
      <c r="F50" s="209"/>
      <c r="G50" s="209"/>
      <c r="H50" s="209"/>
      <c r="I50" s="62"/>
    </row>
    <row r="51" spans="1:9" ht="36.9">
      <c r="A51" s="58">
        <f t="shared" ca="1" si="2"/>
        <v>33</v>
      </c>
      <c r="B51" s="209" t="s">
        <v>745</v>
      </c>
      <c r="C51" s="209" t="s">
        <v>750</v>
      </c>
      <c r="D51" s="205" t="s">
        <v>650</v>
      </c>
      <c r="E51" s="54"/>
      <c r="F51" s="209"/>
      <c r="G51" s="209"/>
      <c r="H51" s="209"/>
      <c r="I51" s="62"/>
    </row>
    <row r="52" spans="1:9" ht="36.9">
      <c r="A52" s="58">
        <f t="shared" ca="1" si="2"/>
        <v>34</v>
      </c>
      <c r="B52" s="209" t="s">
        <v>746</v>
      </c>
      <c r="C52" s="209" t="s">
        <v>751</v>
      </c>
      <c r="D52" s="207" t="s">
        <v>647</v>
      </c>
      <c r="E52" s="54"/>
      <c r="F52" s="209"/>
      <c r="G52" s="209"/>
      <c r="H52" s="209"/>
      <c r="I52" s="62"/>
    </row>
    <row r="53" spans="1:9" ht="36.9">
      <c r="A53" s="58">
        <f t="shared" ca="1" si="2"/>
        <v>35</v>
      </c>
      <c r="B53" s="209" t="s">
        <v>641</v>
      </c>
      <c r="C53" s="209" t="s">
        <v>752</v>
      </c>
      <c r="D53" s="207" t="s">
        <v>647</v>
      </c>
      <c r="E53" s="54"/>
      <c r="F53" s="209"/>
      <c r="G53" s="209"/>
      <c r="H53" s="209"/>
      <c r="I53" s="62"/>
    </row>
    <row r="54" spans="1:9" ht="24.6">
      <c r="A54" s="58">
        <f t="shared" ca="1" si="2"/>
        <v>36</v>
      </c>
      <c r="B54" s="209" t="s">
        <v>642</v>
      </c>
      <c r="C54" s="209" t="s">
        <v>753</v>
      </c>
      <c r="D54" s="207" t="s">
        <v>648</v>
      </c>
      <c r="E54" s="54"/>
      <c r="F54" s="209"/>
      <c r="G54" s="209"/>
      <c r="H54" s="209"/>
      <c r="I54" s="62"/>
    </row>
    <row r="55" spans="1:9" ht="36.9">
      <c r="A55" s="58">
        <f t="shared" ca="1" si="2"/>
        <v>37</v>
      </c>
      <c r="B55" s="209" t="s">
        <v>754</v>
      </c>
      <c r="C55" s="209" t="s">
        <v>755</v>
      </c>
      <c r="D55" s="207" t="s">
        <v>649</v>
      </c>
      <c r="E55" s="54"/>
      <c r="F55" s="209"/>
      <c r="G55" s="209"/>
      <c r="H55" s="209"/>
      <c r="I55" s="62"/>
    </row>
    <row r="56" spans="1:9" ht="24.6">
      <c r="A56" s="58">
        <f t="shared" ca="1" si="2"/>
        <v>38</v>
      </c>
      <c r="B56" s="209" t="s">
        <v>643</v>
      </c>
      <c r="C56" s="209" t="s">
        <v>756</v>
      </c>
      <c r="D56" s="207" t="s">
        <v>649</v>
      </c>
      <c r="E56" s="54"/>
      <c r="F56" s="209"/>
      <c r="G56" s="209"/>
      <c r="H56" s="209"/>
      <c r="I56" s="62"/>
    </row>
    <row r="57" spans="1:9" ht="36.9">
      <c r="A57" s="58">
        <f t="shared" ca="1" si="2"/>
        <v>39</v>
      </c>
      <c r="B57" s="209" t="s">
        <v>362</v>
      </c>
      <c r="C57" s="209" t="s">
        <v>757</v>
      </c>
      <c r="D57" s="207" t="s">
        <v>409</v>
      </c>
      <c r="E57" s="54"/>
      <c r="F57" s="209"/>
      <c r="G57" s="209"/>
      <c r="H57" s="209"/>
      <c r="I57" s="62"/>
    </row>
    <row r="58" spans="1:9" ht="24.6">
      <c r="A58" s="58">
        <f t="shared" ca="1" si="2"/>
        <v>40</v>
      </c>
      <c r="B58" s="209" t="s">
        <v>644</v>
      </c>
      <c r="C58" s="209" t="s">
        <v>741</v>
      </c>
      <c r="D58" s="207" t="s">
        <v>695</v>
      </c>
      <c r="E58" s="54"/>
      <c r="F58" s="209"/>
      <c r="G58" s="209"/>
      <c r="H58" s="209"/>
      <c r="I58" s="62"/>
    </row>
    <row r="59" spans="1:9" ht="36.9">
      <c r="A59" s="58">
        <f t="shared" ca="1" si="2"/>
        <v>41</v>
      </c>
      <c r="B59" s="209" t="s">
        <v>645</v>
      </c>
      <c r="C59" s="209" t="s">
        <v>759</v>
      </c>
      <c r="D59" s="207" t="s">
        <v>693</v>
      </c>
      <c r="E59" s="54"/>
      <c r="F59" s="209"/>
      <c r="G59" s="209"/>
      <c r="H59" s="209"/>
      <c r="I59" s="62"/>
    </row>
    <row r="60" spans="1:9">
      <c r="A60" s="189"/>
      <c r="B60" s="282" t="s">
        <v>652</v>
      </c>
      <c r="C60" s="283"/>
      <c r="D60" s="283"/>
      <c r="E60" s="283"/>
      <c r="F60" s="283"/>
      <c r="G60" s="283"/>
      <c r="H60" s="283"/>
      <c r="I60" s="284"/>
    </row>
    <row r="61" spans="1:9" ht="36.9">
      <c r="A61" s="58">
        <f t="shared" ref="A61:A82" ca="1" si="3">IF(OFFSET(A61,-1,0) ="",OFFSET(A61,-2,0)+1,OFFSET(A61,-1,0)+1 )</f>
        <v>42</v>
      </c>
      <c r="B61" s="209" t="s">
        <v>653</v>
      </c>
      <c r="C61" s="209" t="s">
        <v>714</v>
      </c>
      <c r="D61" s="207" t="s">
        <v>703</v>
      </c>
      <c r="E61" s="54"/>
      <c r="F61" s="209"/>
      <c r="G61" s="209"/>
      <c r="H61" s="209"/>
      <c r="I61" s="62"/>
    </row>
    <row r="62" spans="1:9" ht="49.2">
      <c r="A62" s="58">
        <f t="shared" ca="1" si="3"/>
        <v>43</v>
      </c>
      <c r="B62" s="209" t="s">
        <v>654</v>
      </c>
      <c r="C62" s="209" t="s">
        <v>760</v>
      </c>
      <c r="D62" s="207" t="s">
        <v>761</v>
      </c>
      <c r="E62" s="54"/>
      <c r="F62" s="209"/>
      <c r="G62" s="209"/>
      <c r="H62" s="209"/>
      <c r="I62" s="62"/>
    </row>
    <row r="63" spans="1:9" ht="49.2">
      <c r="A63" s="58">
        <f t="shared" ca="1" si="3"/>
        <v>44</v>
      </c>
      <c r="B63" s="209" t="s">
        <v>655</v>
      </c>
      <c r="C63" s="209" t="s">
        <v>762</v>
      </c>
      <c r="D63" s="207" t="s">
        <v>683</v>
      </c>
      <c r="E63" s="54"/>
      <c r="F63" s="209"/>
      <c r="G63" s="209"/>
      <c r="H63" s="209"/>
      <c r="I63" s="62"/>
    </row>
    <row r="64" spans="1:9" ht="73.8">
      <c r="A64" s="58">
        <f t="shared" ca="1" si="3"/>
        <v>45</v>
      </c>
      <c r="B64" s="209" t="s">
        <v>656</v>
      </c>
      <c r="C64" s="209" t="s">
        <v>763</v>
      </c>
      <c r="D64" s="207" t="s">
        <v>659</v>
      </c>
      <c r="E64" s="54"/>
      <c r="F64" s="209"/>
      <c r="G64" s="209"/>
      <c r="H64" s="209"/>
      <c r="I64" s="62"/>
    </row>
    <row r="65" spans="1:9" ht="24.6">
      <c r="A65" s="58">
        <f t="shared" ca="1" si="3"/>
        <v>46</v>
      </c>
      <c r="B65" s="209" t="s">
        <v>657</v>
      </c>
      <c r="C65" s="209" t="s">
        <v>741</v>
      </c>
      <c r="D65" s="207" t="s">
        <v>696</v>
      </c>
      <c r="E65" s="54"/>
      <c r="F65" s="209"/>
      <c r="G65" s="209"/>
      <c r="H65" s="209"/>
      <c r="I65" s="62"/>
    </row>
    <row r="66" spans="1:9" ht="36.9">
      <c r="A66" s="58">
        <f t="shared" ca="1" si="3"/>
        <v>47</v>
      </c>
      <c r="B66" s="209" t="s">
        <v>658</v>
      </c>
      <c r="C66" s="209" t="s">
        <v>714</v>
      </c>
      <c r="D66" s="207" t="s">
        <v>667</v>
      </c>
      <c r="E66" s="54"/>
      <c r="F66" s="209"/>
      <c r="G66" s="209"/>
      <c r="H66" s="209"/>
      <c r="I66" s="62"/>
    </row>
    <row r="67" spans="1:9">
      <c r="A67" s="189"/>
      <c r="B67" s="282" t="s">
        <v>660</v>
      </c>
      <c r="C67" s="283"/>
      <c r="D67" s="283"/>
      <c r="E67" s="283"/>
      <c r="F67" s="283"/>
      <c r="G67" s="283"/>
      <c r="H67" s="283"/>
      <c r="I67" s="284"/>
    </row>
    <row r="68" spans="1:9" ht="36.9">
      <c r="A68" s="58">
        <f t="shared" ca="1" si="3"/>
        <v>48</v>
      </c>
      <c r="B68" s="209" t="s">
        <v>661</v>
      </c>
      <c r="C68" s="209" t="s">
        <v>714</v>
      </c>
      <c r="D68" s="207" t="s">
        <v>702</v>
      </c>
      <c r="E68" s="54"/>
      <c r="F68" s="209"/>
      <c r="G68" s="209"/>
      <c r="H68" s="209"/>
      <c r="I68" s="62"/>
    </row>
    <row r="69" spans="1:9" ht="24.6">
      <c r="A69" s="58">
        <f t="shared" ca="1" si="3"/>
        <v>49</v>
      </c>
      <c r="B69" s="209" t="s">
        <v>662</v>
      </c>
      <c r="C69" s="209" t="s">
        <v>760</v>
      </c>
      <c r="D69" s="207" t="s">
        <v>418</v>
      </c>
      <c r="E69" s="54"/>
      <c r="F69" s="209"/>
      <c r="G69" s="209"/>
      <c r="H69" s="209"/>
      <c r="I69" s="62"/>
    </row>
    <row r="70" spans="1:9" ht="49.2">
      <c r="A70" s="58">
        <f t="shared" ca="1" si="3"/>
        <v>50</v>
      </c>
      <c r="B70" s="209" t="s">
        <v>663</v>
      </c>
      <c r="C70" s="209" t="s">
        <v>765</v>
      </c>
      <c r="D70" s="207" t="s">
        <v>683</v>
      </c>
      <c r="E70" s="54"/>
      <c r="F70" s="209"/>
      <c r="G70" s="209"/>
      <c r="H70" s="209"/>
      <c r="I70" s="62"/>
    </row>
    <row r="71" spans="1:9" ht="61.5">
      <c r="A71" s="58">
        <f t="shared" ca="1" si="3"/>
        <v>51</v>
      </c>
      <c r="B71" s="209" t="s">
        <v>664</v>
      </c>
      <c r="C71" s="209" t="s">
        <v>766</v>
      </c>
      <c r="D71" s="207" t="s">
        <v>659</v>
      </c>
      <c r="E71" s="54"/>
      <c r="F71" s="209"/>
      <c r="G71" s="209"/>
      <c r="H71" s="209"/>
      <c r="I71" s="62"/>
    </row>
    <row r="72" spans="1:9" ht="24.6">
      <c r="A72" s="58">
        <f t="shared" ca="1" si="3"/>
        <v>52</v>
      </c>
      <c r="B72" s="209" t="s">
        <v>665</v>
      </c>
      <c r="C72" s="209" t="s">
        <v>741</v>
      </c>
      <c r="D72" s="207" t="s">
        <v>697</v>
      </c>
      <c r="E72" s="54"/>
      <c r="F72" s="209"/>
      <c r="G72" s="209"/>
      <c r="H72" s="209"/>
      <c r="I72" s="62"/>
    </row>
    <row r="73" spans="1:9" ht="36.9">
      <c r="A73" s="58">
        <f t="shared" ca="1" si="3"/>
        <v>53</v>
      </c>
      <c r="B73" s="209" t="s">
        <v>666</v>
      </c>
      <c r="C73" s="209" t="s">
        <v>714</v>
      </c>
      <c r="D73" s="207" t="s">
        <v>669</v>
      </c>
      <c r="E73" s="54"/>
      <c r="F73" s="209"/>
      <c r="G73" s="209"/>
      <c r="H73" s="209"/>
      <c r="I73" s="62"/>
    </row>
    <row r="74" spans="1:9" ht="49.2">
      <c r="A74" s="58">
        <f t="shared" ca="1" si="3"/>
        <v>54</v>
      </c>
      <c r="B74" s="211" t="s">
        <v>676</v>
      </c>
      <c r="C74" s="209" t="s">
        <v>764</v>
      </c>
      <c r="D74" s="214" t="s">
        <v>684</v>
      </c>
      <c r="E74" s="202"/>
      <c r="F74" s="201"/>
      <c r="G74" s="201"/>
      <c r="H74" s="201"/>
      <c r="I74" s="215"/>
    </row>
    <row r="75" spans="1:9">
      <c r="A75" s="189"/>
      <c r="B75" s="282" t="s">
        <v>698</v>
      </c>
      <c r="C75" s="283"/>
      <c r="D75" s="283"/>
      <c r="E75" s="283"/>
      <c r="F75" s="283"/>
      <c r="G75" s="283"/>
      <c r="H75" s="283"/>
      <c r="I75" s="284"/>
    </row>
    <row r="76" spans="1:9" ht="36.9">
      <c r="A76" s="58">
        <f t="shared" ca="1" si="3"/>
        <v>55</v>
      </c>
      <c r="B76" s="209" t="s">
        <v>670</v>
      </c>
      <c r="C76" s="209" t="s">
        <v>714</v>
      </c>
      <c r="D76" s="207" t="s">
        <v>701</v>
      </c>
      <c r="E76" s="54"/>
      <c r="F76" s="209"/>
      <c r="G76" s="209"/>
      <c r="H76" s="209"/>
      <c r="I76" s="62"/>
    </row>
    <row r="77" spans="1:9" ht="24.6">
      <c r="A77" s="58">
        <f t="shared" ca="1" si="3"/>
        <v>56</v>
      </c>
      <c r="B77" s="209" t="s">
        <v>671</v>
      </c>
      <c r="C77" s="209" t="s">
        <v>760</v>
      </c>
      <c r="D77" s="207" t="s">
        <v>418</v>
      </c>
      <c r="E77" s="54"/>
      <c r="F77" s="209"/>
      <c r="G77" s="209"/>
      <c r="H77" s="209"/>
      <c r="I77" s="62"/>
    </row>
    <row r="78" spans="1:9" ht="49.2">
      <c r="A78" s="58">
        <f t="shared" ca="1" si="3"/>
        <v>57</v>
      </c>
      <c r="B78" s="209" t="s">
        <v>672</v>
      </c>
      <c r="C78" s="209" t="s">
        <v>767</v>
      </c>
      <c r="D78" s="207" t="s">
        <v>683</v>
      </c>
      <c r="E78" s="54"/>
      <c r="F78" s="209"/>
      <c r="G78" s="209"/>
      <c r="H78" s="209"/>
      <c r="I78" s="62"/>
    </row>
    <row r="79" spans="1:9" ht="61.5">
      <c r="A79" s="58">
        <f t="shared" ca="1" si="3"/>
        <v>58</v>
      </c>
      <c r="B79" s="209" t="s">
        <v>673</v>
      </c>
      <c r="C79" s="209" t="s">
        <v>768</v>
      </c>
      <c r="D79" s="207" t="s">
        <v>659</v>
      </c>
      <c r="E79" s="54"/>
      <c r="F79" s="209"/>
      <c r="G79" s="209"/>
      <c r="H79" s="209"/>
      <c r="I79" s="62"/>
    </row>
    <row r="80" spans="1:9" ht="24.6">
      <c r="A80" s="58">
        <f t="shared" ca="1" si="3"/>
        <v>59</v>
      </c>
      <c r="B80" s="209" t="s">
        <v>674</v>
      </c>
      <c r="C80" s="209" t="s">
        <v>741</v>
      </c>
      <c r="D80" s="207" t="s">
        <v>699</v>
      </c>
      <c r="E80" s="54"/>
      <c r="F80" s="209"/>
      <c r="G80" s="209"/>
      <c r="H80" s="209"/>
      <c r="I80" s="62"/>
    </row>
    <row r="81" spans="1:9" ht="36.9">
      <c r="A81" s="58">
        <f t="shared" ca="1" si="3"/>
        <v>60</v>
      </c>
      <c r="B81" s="209" t="s">
        <v>675</v>
      </c>
      <c r="C81" s="209" t="s">
        <v>714</v>
      </c>
      <c r="D81" s="207" t="s">
        <v>668</v>
      </c>
      <c r="E81" s="54"/>
      <c r="F81" s="209"/>
      <c r="G81" s="209"/>
      <c r="H81" s="209"/>
      <c r="I81" s="62"/>
    </row>
    <row r="82" spans="1:9" ht="49.2">
      <c r="A82" s="58">
        <f t="shared" ca="1" si="3"/>
        <v>61</v>
      </c>
      <c r="B82" s="211" t="s">
        <v>677</v>
      </c>
      <c r="C82" s="209" t="s">
        <v>769</v>
      </c>
      <c r="D82" s="214" t="s">
        <v>685</v>
      </c>
      <c r="E82" s="202"/>
      <c r="F82" s="201"/>
      <c r="G82" s="201"/>
      <c r="H82" s="201"/>
      <c r="I82" s="215"/>
    </row>
    <row r="83" spans="1:9">
      <c r="A83" s="189"/>
      <c r="B83" s="282" t="s">
        <v>708</v>
      </c>
      <c r="C83" s="283"/>
      <c r="D83" s="283"/>
      <c r="E83" s="283"/>
      <c r="F83" s="283"/>
      <c r="G83" s="283"/>
      <c r="H83" s="283"/>
      <c r="I83" s="284"/>
    </row>
    <row r="84" spans="1:9" ht="58.2" customHeight="1">
      <c r="A84" s="58">
        <f ca="1">IF(OFFSET(A84,-1,0) ="",OFFSET(A84,-2,0)+1,OFFSET(A84,-1,0)+1 )</f>
        <v>62</v>
      </c>
      <c r="B84" s="211" t="s">
        <v>709</v>
      </c>
      <c r="C84" s="209" t="s">
        <v>770</v>
      </c>
      <c r="D84" s="212"/>
      <c r="E84" s="54"/>
      <c r="F84" s="209"/>
      <c r="G84" s="209"/>
      <c r="H84" s="209"/>
      <c r="I84" s="62"/>
    </row>
    <row r="85" spans="1:9" ht="86.1" customHeight="1">
      <c r="A85" s="58">
        <f t="shared" ref="A85:A87" ca="1" si="4">IF(OFFSET(A85,-1,0) ="",OFFSET(A85,-2,0)+1,OFFSET(A85,-1,0)+1 )</f>
        <v>63</v>
      </c>
      <c r="B85" s="211" t="s">
        <v>710</v>
      </c>
      <c r="C85" s="209" t="s">
        <v>772</v>
      </c>
      <c r="D85" s="212"/>
      <c r="E85" s="54"/>
      <c r="F85" s="209"/>
      <c r="G85" s="209"/>
      <c r="H85" s="209"/>
      <c r="I85" s="62"/>
    </row>
    <row r="86" spans="1:9" ht="61.5" customHeight="1">
      <c r="A86" s="58">
        <f t="shared" ca="1" si="4"/>
        <v>64</v>
      </c>
      <c r="B86" s="211" t="s">
        <v>711</v>
      </c>
      <c r="C86" s="209" t="s">
        <v>771</v>
      </c>
      <c r="D86" s="212"/>
      <c r="E86" s="54"/>
      <c r="F86" s="209"/>
      <c r="G86" s="209"/>
      <c r="H86" s="209"/>
      <c r="I86" s="62"/>
    </row>
    <row r="87" spans="1:9" ht="59.7" customHeight="1">
      <c r="A87" s="58">
        <f t="shared" ca="1" si="4"/>
        <v>65</v>
      </c>
      <c r="B87" s="211" t="s">
        <v>712</v>
      </c>
      <c r="C87" s="209" t="s">
        <v>773</v>
      </c>
      <c r="D87" s="212"/>
      <c r="E87" s="54"/>
      <c r="F87" s="209"/>
      <c r="G87" s="209"/>
      <c r="H87" s="209"/>
      <c r="I87" s="62"/>
    </row>
    <row r="88" spans="1:9">
      <c r="A88" s="189"/>
      <c r="B88" s="282" t="s">
        <v>713</v>
      </c>
      <c r="C88" s="321"/>
      <c r="D88" s="321"/>
      <c r="E88" s="321"/>
      <c r="F88" s="321"/>
      <c r="G88" s="321"/>
      <c r="H88" s="321"/>
      <c r="I88" s="322"/>
    </row>
    <row r="89" spans="1:9" ht="24.6">
      <c r="A89" s="58">
        <f ca="1">IF(OFFSET(A89,-1,0) ="",OFFSET(A89,-2,0)+1,OFFSET(A89,-1,0)+1 )</f>
        <v>66</v>
      </c>
      <c r="B89" s="211" t="s">
        <v>774</v>
      </c>
      <c r="C89" s="209" t="s">
        <v>775</v>
      </c>
      <c r="D89" s="212" t="s">
        <v>776</v>
      </c>
      <c r="E89" s="54"/>
      <c r="F89" s="209"/>
      <c r="G89" s="209"/>
      <c r="H89" s="209"/>
      <c r="I89" s="62"/>
    </row>
    <row r="90" spans="1:9">
      <c r="A90" s="77"/>
      <c r="B90" s="265" t="s">
        <v>682</v>
      </c>
      <c r="C90" s="266"/>
      <c r="D90" s="267"/>
      <c r="E90" s="69"/>
      <c r="F90" s="66"/>
      <c r="G90" s="66"/>
      <c r="H90" s="66"/>
      <c r="I90" s="69"/>
    </row>
    <row r="91" spans="1:9" ht="36.9">
      <c r="A91" s="58">
        <f ca="1">IF(OFFSET(A91,-1,0) ="",OFFSET(A91,-2,0)+1,OFFSET(A91,-1,0)+1 )</f>
        <v>67</v>
      </c>
      <c r="B91" s="209" t="s">
        <v>707</v>
      </c>
      <c r="C91" s="209" t="s">
        <v>777</v>
      </c>
      <c r="D91" s="59" t="s">
        <v>686</v>
      </c>
      <c r="E91" s="54"/>
      <c r="F91" s="209"/>
      <c r="G91" s="209"/>
      <c r="H91" s="209"/>
      <c r="I91" s="62"/>
    </row>
    <row r="92" spans="1:9" ht="49.2">
      <c r="A92" s="58">
        <f ca="1">IF(OFFSET(A92,-1,0) ="",OFFSET(A92,-2,0)+1,OFFSET(A92,-1,0)+1 )</f>
        <v>68</v>
      </c>
      <c r="B92" s="209" t="s">
        <v>688</v>
      </c>
      <c r="C92" s="209" t="s">
        <v>778</v>
      </c>
      <c r="D92" s="59" t="s">
        <v>687</v>
      </c>
      <c r="E92" s="54"/>
      <c r="F92" s="209"/>
      <c r="G92" s="209"/>
      <c r="H92" s="209"/>
      <c r="I92" s="62"/>
    </row>
    <row r="93" spans="1:9" ht="73.8">
      <c r="A93" s="58">
        <f ca="1">IF(OFFSET(A93,-1,0) ="",OFFSET(A93,-2,0)+1,OFFSET(A93,-1,0)+1 )</f>
        <v>69</v>
      </c>
      <c r="B93" s="209" t="s">
        <v>689</v>
      </c>
      <c r="C93" s="209" t="s">
        <v>779</v>
      </c>
      <c r="D93" s="59" t="s">
        <v>687</v>
      </c>
      <c r="E93" s="54"/>
      <c r="F93" s="209"/>
      <c r="G93" s="209"/>
      <c r="H93" s="209"/>
      <c r="I93" s="62"/>
    </row>
    <row r="94" spans="1:9" ht="73.8">
      <c r="A94" s="58">
        <f t="shared" ref="A94:A95" ca="1" si="5">IF(OFFSET(A94,-1,0) ="",OFFSET(A94,-2,0)+1,OFFSET(A94,-1,0)+1 )</f>
        <v>70</v>
      </c>
      <c r="B94" s="209" t="s">
        <v>690</v>
      </c>
      <c r="C94" s="209" t="s">
        <v>780</v>
      </c>
      <c r="D94" s="207" t="s">
        <v>700</v>
      </c>
      <c r="E94" s="54"/>
      <c r="F94" s="209"/>
      <c r="G94" s="209"/>
      <c r="H94" s="209"/>
      <c r="I94" s="62"/>
    </row>
    <row r="95" spans="1:9">
      <c r="A95" s="58"/>
      <c r="B95" s="209"/>
      <c r="C95" s="209"/>
      <c r="D95" s="59"/>
      <c r="E95" s="54"/>
      <c r="F95" s="209"/>
      <c r="G95" s="209"/>
      <c r="H95" s="209"/>
      <c r="I95" s="62"/>
    </row>
    <row r="96" spans="1:9">
      <c r="A96" s="62"/>
      <c r="B96" s="209"/>
      <c r="C96" s="209"/>
      <c r="D96" s="207"/>
      <c r="E96" s="54"/>
      <c r="F96" s="209"/>
      <c r="G96" s="209"/>
      <c r="H96" s="209"/>
      <c r="I96" s="62"/>
    </row>
    <row r="97" spans="1:9">
      <c r="A97" s="62"/>
      <c r="B97" s="209"/>
      <c r="C97" s="209"/>
      <c r="D97" s="207"/>
      <c r="E97" s="54"/>
      <c r="F97" s="209"/>
      <c r="G97" s="209"/>
      <c r="H97" s="209"/>
      <c r="I97" s="62"/>
    </row>
    <row r="98" spans="1:9">
      <c r="A98" s="62"/>
      <c r="B98" s="209"/>
      <c r="C98" s="209"/>
      <c r="D98" s="207"/>
      <c r="E98" s="54"/>
      <c r="F98" s="209"/>
      <c r="G98" s="209"/>
      <c r="H98" s="209"/>
      <c r="I98" s="62"/>
    </row>
    <row r="99" spans="1:9">
      <c r="A99" s="58"/>
      <c r="B99" s="209"/>
      <c r="C99" s="209"/>
      <c r="D99" s="59"/>
      <c r="E99" s="54"/>
      <c r="F99" s="209"/>
      <c r="G99" s="209"/>
      <c r="H99" s="209"/>
      <c r="I99" s="62"/>
    </row>
    <row r="100" spans="1:9">
      <c r="A100" s="62"/>
      <c r="B100" s="209"/>
      <c r="C100" s="198"/>
      <c r="D100" s="212"/>
      <c r="E100" s="54"/>
      <c r="F100" s="209"/>
      <c r="G100" s="209"/>
      <c r="H100" s="209"/>
      <c r="I100" s="62"/>
    </row>
    <row r="101" spans="1:9">
      <c r="A101" s="62"/>
      <c r="B101" s="209"/>
      <c r="C101" s="198"/>
      <c r="D101" s="212"/>
      <c r="E101" s="54"/>
      <c r="F101" s="209"/>
      <c r="G101" s="209"/>
      <c r="H101" s="209"/>
      <c r="I101" s="62"/>
    </row>
    <row r="102" spans="1:9">
      <c r="A102" s="62"/>
      <c r="B102" s="209"/>
      <c r="C102" s="198"/>
      <c r="D102" s="212"/>
      <c r="E102" s="54"/>
      <c r="F102" s="209"/>
      <c r="G102" s="209"/>
      <c r="H102" s="209"/>
      <c r="I102" s="62"/>
    </row>
    <row r="103" spans="1:9">
      <c r="A103" s="62"/>
      <c r="B103" s="209"/>
      <c r="C103" s="198"/>
      <c r="D103" s="212"/>
      <c r="E103" s="54"/>
      <c r="F103" s="209"/>
      <c r="G103" s="209"/>
      <c r="H103" s="209"/>
      <c r="I103" s="62"/>
    </row>
    <row r="104" spans="1:9">
      <c r="A104" s="62"/>
      <c r="B104" s="209"/>
      <c r="C104" s="198"/>
      <c r="D104" s="212"/>
      <c r="E104" s="54"/>
      <c r="F104" s="209"/>
      <c r="G104" s="209"/>
      <c r="H104" s="209"/>
      <c r="I104" s="62"/>
    </row>
    <row r="105" spans="1:9">
      <c r="A105" s="62"/>
      <c r="B105" s="209"/>
      <c r="C105" s="198"/>
      <c r="D105" s="212"/>
      <c r="E105" s="54"/>
      <c r="F105" s="209"/>
      <c r="G105" s="209"/>
      <c r="H105" s="209"/>
      <c r="I105" s="62"/>
    </row>
    <row r="106" spans="1:9">
      <c r="A106" s="62"/>
      <c r="B106" s="209"/>
      <c r="C106" s="198"/>
      <c r="D106" s="212"/>
      <c r="E106" s="54"/>
      <c r="F106" s="209"/>
      <c r="G106" s="209"/>
      <c r="H106" s="209"/>
      <c r="I106" s="62"/>
    </row>
    <row r="107" spans="1:9">
      <c r="A107" s="62"/>
      <c r="B107" s="209"/>
      <c r="C107" s="198"/>
      <c r="D107" s="212"/>
      <c r="E107" s="54"/>
      <c r="F107" s="209"/>
      <c r="G107" s="209"/>
      <c r="H107" s="209"/>
      <c r="I107" s="62"/>
    </row>
    <row r="108" spans="1:9">
      <c r="A108" s="62"/>
      <c r="B108" s="209"/>
      <c r="C108" s="198"/>
      <c r="D108" s="212"/>
      <c r="E108" s="54"/>
      <c r="F108" s="209"/>
      <c r="G108" s="209"/>
      <c r="H108" s="209"/>
      <c r="I108" s="62"/>
    </row>
    <row r="109" spans="1:9">
      <c r="A109" s="62"/>
      <c r="B109" s="209"/>
      <c r="C109" s="198"/>
      <c r="D109" s="212"/>
      <c r="E109" s="54"/>
      <c r="F109" s="209"/>
      <c r="G109" s="209"/>
      <c r="H109" s="209"/>
      <c r="I109" s="62"/>
    </row>
    <row r="110" spans="1:9">
      <c r="A110" s="62"/>
      <c r="B110" s="209"/>
      <c r="C110" s="198"/>
      <c r="D110" s="212"/>
      <c r="E110" s="54"/>
      <c r="F110" s="209"/>
      <c r="G110" s="209"/>
      <c r="H110" s="209"/>
      <c r="I110" s="62"/>
    </row>
    <row r="111" spans="1:9">
      <c r="A111" s="62"/>
      <c r="B111" s="209"/>
      <c r="C111" s="198"/>
      <c r="D111" s="212"/>
      <c r="E111" s="54"/>
      <c r="F111" s="209"/>
      <c r="G111" s="209"/>
      <c r="H111" s="209"/>
      <c r="I111" s="62"/>
    </row>
    <row r="112" spans="1:9">
      <c r="A112" s="77"/>
      <c r="B112" s="265"/>
      <c r="C112" s="266"/>
      <c r="D112" s="267"/>
      <c r="E112" s="69"/>
      <c r="F112" s="66"/>
      <c r="G112" s="66"/>
      <c r="H112" s="66"/>
      <c r="I112" s="69"/>
    </row>
    <row r="113" spans="1:9">
      <c r="A113" s="62"/>
      <c r="B113" s="209"/>
      <c r="C113" s="209"/>
      <c r="D113" s="54"/>
      <c r="E113" s="54"/>
      <c r="F113" s="209"/>
      <c r="G113" s="209"/>
      <c r="H113" s="209"/>
      <c r="I113" s="62"/>
    </row>
    <row r="114" spans="1:9">
      <c r="A114" s="62"/>
      <c r="B114" s="209"/>
      <c r="C114" s="209"/>
      <c r="D114" s="54"/>
      <c r="E114" s="54"/>
      <c r="F114" s="209"/>
      <c r="G114" s="209"/>
      <c r="H114" s="209"/>
      <c r="I114" s="62"/>
    </row>
  </sheetData>
  <mergeCells count="17">
    <mergeCell ref="B88:I88"/>
    <mergeCell ref="B67:I67"/>
    <mergeCell ref="B90:D90"/>
    <mergeCell ref="B112:D112"/>
    <mergeCell ref="B75:I75"/>
    <mergeCell ref="B1:D1"/>
    <mergeCell ref="B2:D2"/>
    <mergeCell ref="B3:D3"/>
    <mergeCell ref="B4:D4"/>
    <mergeCell ref="B5:D5"/>
    <mergeCell ref="F13:H13"/>
    <mergeCell ref="B15:I15"/>
    <mergeCell ref="B16:I16"/>
    <mergeCell ref="B29:I29"/>
    <mergeCell ref="B45:I45"/>
    <mergeCell ref="B60:I60"/>
    <mergeCell ref="B83:I83"/>
  </mergeCells>
  <dataValidations count="2">
    <dataValidation showDropDown="1" showErrorMessage="1" sqref="F13:H14"/>
    <dataValidation type="list" allowBlank="1" sqref="F17:H28 F30:H44 F46:H59 F61:H66 F76:H82 F84:H87 F68:H74 F89:H114">
      <formula1>$A$11:$A$15</formula1>
    </dataValidation>
  </dataValidations>
  <pageMargins left="0.7" right="0.7" top="0.75" bottom="0.75" header="0.3" footer="0.3"/>
  <pageSetup orientation="portrait"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showGridLines="0" topLeftCell="A34" zoomScaleNormal="100" workbookViewId="0">
      <selection activeCell="C27" sqref="C27"/>
    </sheetView>
  </sheetViews>
  <sheetFormatPr defaultColWidth="9.15625" defaultRowHeight="13.8"/>
  <cols>
    <col min="1" max="1" width="4" style="79" customWidth="1"/>
    <col min="2" max="2" width="16.15625" style="80" customWidth="1"/>
    <col min="3" max="3" width="19" style="80" customWidth="1"/>
    <col min="4" max="4" width="20.41796875" style="80" customWidth="1"/>
    <col min="5" max="5" width="16.26171875" style="80" customWidth="1"/>
    <col min="6" max="6" width="19" style="80" customWidth="1"/>
    <col min="7" max="7" width="15" style="82" customWidth="1"/>
    <col min="8" max="8" width="23.578125" style="82" customWidth="1"/>
    <col min="9" max="9" width="25.41796875" style="82" customWidth="1"/>
    <col min="10" max="10" width="21" style="82" customWidth="1"/>
    <col min="11" max="11" width="11.41796875" style="82" customWidth="1"/>
    <col min="12" max="12" width="17.26171875" style="82" customWidth="1"/>
    <col min="13" max="13" width="17.26171875" style="80" customWidth="1"/>
    <col min="14" max="14" width="14.15625" style="80" customWidth="1"/>
    <col min="15" max="15" width="18.41796875" style="80" customWidth="1"/>
    <col min="16" max="16384" width="9.15625" style="80"/>
  </cols>
  <sheetData>
    <row r="1" spans="1:12" ht="14.1">
      <c r="G1" s="81" t="s">
        <v>118</v>
      </c>
    </row>
    <row r="2" spans="1:12" s="84" customFormat="1" ht="25.2">
      <c r="A2" s="83"/>
      <c r="C2" s="316" t="s">
        <v>119</v>
      </c>
      <c r="D2" s="316"/>
      <c r="E2" s="316"/>
      <c r="F2" s="316"/>
      <c r="G2" s="316"/>
      <c r="H2" s="85" t="s">
        <v>120</v>
      </c>
      <c r="I2" s="86"/>
      <c r="J2" s="86"/>
      <c r="K2" s="86"/>
      <c r="L2" s="86"/>
    </row>
    <row r="3" spans="1:12" s="84" customFormat="1" ht="22.5">
      <c r="A3" s="83"/>
      <c r="C3" s="317" t="s">
        <v>121</v>
      </c>
      <c r="D3" s="317"/>
      <c r="E3" s="157"/>
      <c r="F3" s="318" t="s">
        <v>122</v>
      </c>
      <c r="G3" s="318"/>
      <c r="H3" s="86"/>
      <c r="I3" s="86"/>
      <c r="J3" s="87"/>
      <c r="K3" s="86"/>
      <c r="L3" s="86"/>
    </row>
    <row r="4" spans="1:12">
      <c r="A4" s="83"/>
      <c r="D4" s="88"/>
      <c r="E4" s="88"/>
      <c r="H4" s="89"/>
    </row>
    <row r="5" spans="1:12" s="90" customFormat="1" ht="14.4">
      <c r="A5" s="83"/>
      <c r="D5" s="91"/>
      <c r="E5" s="91"/>
      <c r="G5" s="92"/>
      <c r="H5" s="93"/>
      <c r="I5" s="92"/>
      <c r="J5" s="92"/>
      <c r="K5" s="92"/>
      <c r="L5" s="92"/>
    </row>
    <row r="6" spans="1:12" ht="21.75" customHeight="1">
      <c r="B6" s="300" t="s">
        <v>123</v>
      </c>
      <c r="C6" s="300"/>
      <c r="D6" s="94"/>
      <c r="E6" s="94"/>
      <c r="F6" s="94"/>
      <c r="G6" s="95"/>
      <c r="H6" s="95"/>
    </row>
    <row r="7" spans="1:12">
      <c r="B7" s="96" t="s">
        <v>124</v>
      </c>
      <c r="C7" s="97"/>
      <c r="D7" s="97"/>
      <c r="E7" s="97"/>
      <c r="F7" s="97"/>
      <c r="G7" s="98"/>
    </row>
    <row r="8" spans="1:12">
      <c r="A8" s="99" t="s">
        <v>58</v>
      </c>
      <c r="B8" s="160" t="s">
        <v>125</v>
      </c>
      <c r="C8" s="160" t="s">
        <v>126</v>
      </c>
      <c r="D8" s="160" t="s">
        <v>127</v>
      </c>
      <c r="E8" s="160" t="s">
        <v>128</v>
      </c>
      <c r="F8" s="160" t="s">
        <v>129</v>
      </c>
      <c r="G8" s="160" t="s">
        <v>130</v>
      </c>
      <c r="H8" s="160" t="s">
        <v>131</v>
      </c>
      <c r="I8" s="159" t="s">
        <v>132</v>
      </c>
      <c r="L8" s="80"/>
    </row>
    <row r="9" spans="1:12" s="125" customFormat="1" ht="14.1">
      <c r="A9" s="121"/>
      <c r="B9" s="122" t="s">
        <v>133</v>
      </c>
      <c r="C9" s="122" t="s">
        <v>134</v>
      </c>
      <c r="D9" s="122" t="s">
        <v>135</v>
      </c>
      <c r="E9" s="122" t="s">
        <v>136</v>
      </c>
      <c r="F9" s="122" t="s">
        <v>137</v>
      </c>
      <c r="G9" s="122" t="s">
        <v>138</v>
      </c>
      <c r="H9" s="122" t="s">
        <v>139</v>
      </c>
      <c r="I9" s="123"/>
      <c r="J9" s="124"/>
      <c r="K9" s="124"/>
    </row>
    <row r="10" spans="1:12">
      <c r="A10" s="100">
        <v>1</v>
      </c>
      <c r="B10" s="101" t="s">
        <v>66</v>
      </c>
      <c r="C10" s="101" t="s">
        <v>140</v>
      </c>
      <c r="D10" s="101" t="s">
        <v>141</v>
      </c>
      <c r="E10" s="101" t="s">
        <v>142</v>
      </c>
      <c r="F10" s="101" t="s">
        <v>143</v>
      </c>
      <c r="G10" s="101" t="s">
        <v>144</v>
      </c>
      <c r="H10" s="101" t="s">
        <v>144</v>
      </c>
      <c r="I10" s="102"/>
      <c r="L10" s="80"/>
    </row>
    <row r="11" spans="1:12" ht="20.25" customHeight="1">
      <c r="A11" s="100">
        <v>2</v>
      </c>
      <c r="B11" s="101" t="s">
        <v>67</v>
      </c>
      <c r="C11" s="101" t="s">
        <v>145</v>
      </c>
      <c r="D11" s="101" t="s">
        <v>146</v>
      </c>
      <c r="E11" s="101" t="s">
        <v>147</v>
      </c>
      <c r="F11" s="101" t="s">
        <v>143</v>
      </c>
      <c r="G11" s="101" t="s">
        <v>144</v>
      </c>
      <c r="H11" s="101" t="s">
        <v>148</v>
      </c>
      <c r="I11" s="102" t="s">
        <v>149</v>
      </c>
      <c r="L11" s="80"/>
    </row>
    <row r="12" spans="1:12" ht="20.25" customHeight="1">
      <c r="A12" s="100">
        <v>3</v>
      </c>
      <c r="B12" s="101" t="s">
        <v>150</v>
      </c>
      <c r="C12" s="101" t="s">
        <v>151</v>
      </c>
      <c r="D12" s="101" t="s">
        <v>146</v>
      </c>
      <c r="E12" s="101" t="s">
        <v>142</v>
      </c>
      <c r="F12" s="101" t="s">
        <v>152</v>
      </c>
      <c r="G12" s="101" t="s">
        <v>144</v>
      </c>
      <c r="H12" s="101" t="s">
        <v>144</v>
      </c>
      <c r="I12" s="102"/>
      <c r="L12" s="80"/>
    </row>
    <row r="13" spans="1:12" ht="15" customHeight="1">
      <c r="B13" s="103"/>
      <c r="C13" s="97"/>
      <c r="D13" s="97"/>
      <c r="E13" s="97"/>
      <c r="F13" s="97"/>
      <c r="G13" s="98"/>
    </row>
    <row r="14" spans="1:12" ht="21.75" customHeight="1">
      <c r="B14" s="300" t="s">
        <v>153</v>
      </c>
      <c r="C14" s="300"/>
      <c r="D14" s="300"/>
      <c r="E14" s="94"/>
      <c r="F14" s="94"/>
      <c r="G14" s="95"/>
      <c r="H14" s="95"/>
    </row>
    <row r="15" spans="1:12">
      <c r="B15" s="96" t="s">
        <v>154</v>
      </c>
      <c r="C15" s="97"/>
      <c r="D15" s="97"/>
      <c r="E15" s="97"/>
      <c r="F15" s="97"/>
      <c r="G15" s="98"/>
    </row>
    <row r="16" spans="1:12" ht="31.5" customHeight="1">
      <c r="A16" s="99" t="s">
        <v>58</v>
      </c>
      <c r="B16" s="160" t="s">
        <v>155</v>
      </c>
      <c r="C16" s="160" t="s">
        <v>41</v>
      </c>
      <c r="D16" s="160" t="s">
        <v>43</v>
      </c>
      <c r="E16" s="160" t="s">
        <v>148</v>
      </c>
      <c r="F16" s="160" t="s">
        <v>45</v>
      </c>
      <c r="G16" s="160" t="s">
        <v>156</v>
      </c>
      <c r="L16" s="80"/>
    </row>
    <row r="17" spans="1:12" s="125" customFormat="1" ht="37.799999999999997">
      <c r="A17" s="121"/>
      <c r="B17" s="122" t="s">
        <v>133</v>
      </c>
      <c r="C17" s="126" t="s">
        <v>157</v>
      </c>
      <c r="D17" s="126" t="s">
        <v>158</v>
      </c>
      <c r="E17" s="126" t="s">
        <v>159</v>
      </c>
      <c r="F17" s="126" t="s">
        <v>160</v>
      </c>
      <c r="G17" s="126" t="s">
        <v>161</v>
      </c>
      <c r="H17" s="124"/>
      <c r="I17" s="124"/>
      <c r="J17" s="124"/>
      <c r="K17" s="124"/>
    </row>
    <row r="18" spans="1:12">
      <c r="A18" s="100">
        <v>1</v>
      </c>
      <c r="B18" s="101" t="s">
        <v>66</v>
      </c>
      <c r="C18" s="104">
        <f>'Assignment 1 '!D11</f>
        <v>0</v>
      </c>
      <c r="D18" s="104">
        <f>'Assignment 1 '!D12</f>
        <v>0</v>
      </c>
      <c r="E18" s="104">
        <f>'Assignment 1 '!D14</f>
        <v>0</v>
      </c>
      <c r="F18" s="104">
        <f>'Assignment 1 '!D13</f>
        <v>0</v>
      </c>
      <c r="G18" s="104">
        <f>'Assignment 1 '!D15</f>
        <v>0</v>
      </c>
      <c r="L18" s="80"/>
    </row>
    <row r="19" spans="1:12" ht="20.25" customHeight="1">
      <c r="A19" s="100">
        <v>2</v>
      </c>
      <c r="B19" s="101" t="s">
        <v>150</v>
      </c>
      <c r="C19" s="104">
        <f>'Assignment 3 '!D11</f>
        <v>0</v>
      </c>
      <c r="D19" s="104">
        <f>'Assignment 3 '!D12</f>
        <v>0</v>
      </c>
      <c r="E19" s="104">
        <f>'Assignment 3 '!D14</f>
        <v>0</v>
      </c>
      <c r="F19" s="104">
        <f>'Assignment 3 '!D13</f>
        <v>0</v>
      </c>
      <c r="G19" s="104">
        <f>'Assignment 3 '!D15</f>
        <v>0</v>
      </c>
      <c r="L19" s="80"/>
    </row>
    <row r="20" spans="1:12" ht="20.25" customHeight="1">
      <c r="A20" s="100">
        <v>3</v>
      </c>
      <c r="B20" s="101" t="s">
        <v>103</v>
      </c>
      <c r="C20" s="104">
        <f>SUM(C18:C19)</f>
        <v>0</v>
      </c>
      <c r="D20" s="104">
        <f>SUM(D18:D19)</f>
        <v>0</v>
      </c>
      <c r="E20" s="104">
        <f>SUM(E18:E19)</f>
        <v>0</v>
      </c>
      <c r="F20" s="104">
        <f>SUM(F18:F19)</f>
        <v>0</v>
      </c>
      <c r="G20" s="104">
        <f>SUM(G18:G19)</f>
        <v>0</v>
      </c>
      <c r="L20" s="80"/>
    </row>
    <row r="21" spans="1:12" ht="20.25" customHeight="1">
      <c r="A21" s="106"/>
      <c r="B21" s="107"/>
      <c r="C21" s="120" t="s">
        <v>162</v>
      </c>
      <c r="D21" s="119" t="e">
        <f>SUM(C20,D20,G20)/SUM(C20:G20)</f>
        <v>#DIV/0!</v>
      </c>
      <c r="E21" s="108"/>
      <c r="F21" s="108"/>
      <c r="G21" s="108"/>
      <c r="L21" s="80"/>
    </row>
    <row r="22" spans="1:12">
      <c r="B22" s="103"/>
      <c r="C22" s="97"/>
      <c r="D22" s="97"/>
      <c r="E22" s="97"/>
      <c r="F22" s="97"/>
      <c r="G22" s="98"/>
    </row>
    <row r="23" spans="1:12" ht="21.75" customHeight="1">
      <c r="B23" s="300" t="s">
        <v>163</v>
      </c>
      <c r="C23" s="300"/>
      <c r="D23" s="300"/>
      <c r="E23" s="94"/>
      <c r="F23" s="94"/>
      <c r="G23" s="95"/>
      <c r="H23" s="95"/>
    </row>
    <row r="24" spans="1:12" ht="21.75" customHeight="1">
      <c r="B24" s="96" t="s">
        <v>164</v>
      </c>
      <c r="C24" s="158"/>
      <c r="D24" s="158"/>
      <c r="E24" s="94"/>
      <c r="F24" s="94"/>
      <c r="G24" s="95"/>
      <c r="H24" s="95"/>
    </row>
    <row r="25" spans="1:12" ht="14.4">
      <c r="B25" s="105" t="s">
        <v>165</v>
      </c>
      <c r="C25" s="97"/>
      <c r="D25" s="97"/>
      <c r="E25" s="97"/>
      <c r="F25" s="97"/>
      <c r="G25" s="98"/>
    </row>
    <row r="26" spans="1:12" ht="18.75" customHeight="1">
      <c r="A26" s="99" t="s">
        <v>58</v>
      </c>
      <c r="B26" s="160" t="s">
        <v>166</v>
      </c>
      <c r="C26" s="160" t="s">
        <v>167</v>
      </c>
      <c r="D26" s="160" t="s">
        <v>168</v>
      </c>
      <c r="E26" s="160" t="s">
        <v>169</v>
      </c>
      <c r="F26" s="160" t="s">
        <v>170</v>
      </c>
      <c r="G26" s="319" t="s">
        <v>114</v>
      </c>
      <c r="H26" s="320"/>
    </row>
    <row r="27" spans="1:12">
      <c r="A27" s="100">
        <v>1</v>
      </c>
      <c r="B27" s="101" t="s">
        <v>171</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311"/>
      <c r="H27" s="312"/>
    </row>
    <row r="28" spans="1:12" ht="20.25" customHeight="1">
      <c r="A28" s="100">
        <v>2</v>
      </c>
      <c r="B28" s="101" t="s">
        <v>172</v>
      </c>
      <c r="C28" s="104" t="e">
        <f>COUNTIFS(#REF!, "*Major*",#REF!,"*Open*")</f>
        <v>#REF!</v>
      </c>
      <c r="D28" s="104" t="e">
        <f>COUNTIFS(#REF!, "*Major*",#REF!,"*Resolved*")</f>
        <v>#REF!</v>
      </c>
      <c r="E28" s="104" t="e">
        <f>COUNTIFS(#REF!, "*Major*",#REF!,"*Reopened*")</f>
        <v>#REF!</v>
      </c>
      <c r="F28" s="104" t="e">
        <f>COUNTIFS(#REF!, "*Major*",#REF!,"*Closed*") + COUNTIFS(#REF!, "*Major*",#REF!,"*Ready for client test*")</f>
        <v>#REF!</v>
      </c>
      <c r="G28" s="311"/>
      <c r="H28" s="312"/>
    </row>
    <row r="29" spans="1:12" ht="20.25" customHeight="1">
      <c r="A29" s="100">
        <v>3</v>
      </c>
      <c r="B29" s="101" t="s">
        <v>173</v>
      </c>
      <c r="C29" s="104" t="e">
        <f>COUNTIFS(#REF!, "*Normal*",#REF!,"*Open*")</f>
        <v>#REF!</v>
      </c>
      <c r="D29" s="104" t="e">
        <f>COUNTIFS(#REF!, "*Normal*",#REF!,"*Resolved*")</f>
        <v>#REF!</v>
      </c>
      <c r="E29" s="104" t="e">
        <f>COUNTIFS(#REF!, "*Normal*",#REF!,"*Reopened*")</f>
        <v>#REF!</v>
      </c>
      <c r="F29" s="104" t="e">
        <f>COUNTIFS(#REF!, "*Normal*",#REF!,"*Closed*") + COUNTIFS(#REF!, "*Normal*",#REF!,"*Ready for client test*")</f>
        <v>#REF!</v>
      </c>
      <c r="G29" s="311"/>
      <c r="H29" s="312"/>
    </row>
    <row r="30" spans="1:12" ht="20.25" customHeight="1">
      <c r="A30" s="100">
        <v>4</v>
      </c>
      <c r="B30" s="101" t="s">
        <v>174</v>
      </c>
      <c r="C30" s="104" t="e">
        <f>COUNTIFS(#REF!, "*Minor*",#REF!,"*Open*")</f>
        <v>#REF!</v>
      </c>
      <c r="D30" s="104" t="e">
        <f>COUNTIFS(#REF!, "*Minor*",#REF!,"*Resolved*")</f>
        <v>#REF!</v>
      </c>
      <c r="E30" s="104" t="e">
        <f>COUNTIFS(#REF!, "*Minor*",#REF!,"*Reopened*")</f>
        <v>#REF!</v>
      </c>
      <c r="F30" s="104" t="e">
        <f>COUNTIFS(#REF!, "*Minor*",#REF!,"*Closed*") + COUNTIFS(#REF!, "*Minor*",#REF!,"*Ready for client test*")</f>
        <v>#REF!</v>
      </c>
      <c r="G30" s="311"/>
      <c r="H30" s="312"/>
    </row>
    <row r="31" spans="1:12" ht="20.25" customHeight="1">
      <c r="A31" s="100"/>
      <c r="B31" s="99" t="s">
        <v>103</v>
      </c>
      <c r="C31" s="99" t="e">
        <f>SUM(C27:C30)</f>
        <v>#REF!</v>
      </c>
      <c r="D31" s="99">
        <v>0</v>
      </c>
      <c r="E31" s="99">
        <v>0</v>
      </c>
      <c r="F31" s="99" t="e">
        <f>SUM(F27:F30)</f>
        <v>#REF!</v>
      </c>
      <c r="G31" s="311"/>
      <c r="H31" s="312"/>
    </row>
    <row r="32" spans="1:12" ht="20.25" customHeight="1">
      <c r="A32" s="106"/>
      <c r="B32" s="107"/>
      <c r="C32" s="108"/>
      <c r="D32" s="108"/>
      <c r="E32" s="108"/>
      <c r="F32" s="108"/>
      <c r="G32" s="108"/>
      <c r="H32" s="108"/>
    </row>
    <row r="33" spans="1:12" ht="14.4">
      <c r="B33" s="105" t="s">
        <v>175</v>
      </c>
      <c r="C33" s="97"/>
      <c r="D33" s="97"/>
      <c r="E33" s="97"/>
      <c r="F33" s="97"/>
      <c r="G33" s="98"/>
    </row>
    <row r="34" spans="1:12" ht="18.75" customHeight="1">
      <c r="A34" s="99" t="s">
        <v>58</v>
      </c>
      <c r="B34" s="160" t="s">
        <v>176</v>
      </c>
      <c r="C34" s="160" t="s">
        <v>177</v>
      </c>
      <c r="D34" s="160" t="s">
        <v>178</v>
      </c>
      <c r="E34" s="160" t="s">
        <v>129</v>
      </c>
      <c r="F34" s="305" t="s">
        <v>132</v>
      </c>
      <c r="G34" s="307"/>
    </row>
    <row r="35" spans="1:12" s="125" customFormat="1" ht="14.1">
      <c r="A35" s="121"/>
      <c r="B35" s="122" t="s">
        <v>179</v>
      </c>
      <c r="C35" s="126" t="s">
        <v>180</v>
      </c>
      <c r="D35" s="126" t="s">
        <v>181</v>
      </c>
      <c r="E35" s="126" t="s">
        <v>137</v>
      </c>
      <c r="F35" s="314"/>
      <c r="G35" s="315"/>
      <c r="H35" s="124"/>
      <c r="I35" s="124"/>
      <c r="J35" s="124"/>
      <c r="K35" s="124"/>
      <c r="L35" s="124"/>
    </row>
    <row r="36" spans="1:12">
      <c r="A36" s="100">
        <v>1</v>
      </c>
      <c r="B36" s="101" t="s">
        <v>117</v>
      </c>
      <c r="C36" s="104" t="s">
        <v>182</v>
      </c>
      <c r="D36" s="104" t="s">
        <v>174</v>
      </c>
      <c r="E36" s="104" t="s">
        <v>143</v>
      </c>
      <c r="F36" s="311"/>
      <c r="G36" s="312"/>
    </row>
    <row r="37" spans="1:12" ht="20.25" customHeight="1">
      <c r="A37" s="100">
        <v>2</v>
      </c>
      <c r="B37" s="101" t="s">
        <v>115</v>
      </c>
      <c r="C37" s="104" t="s">
        <v>183</v>
      </c>
      <c r="D37" s="104" t="s">
        <v>174</v>
      </c>
      <c r="E37" s="104" t="s">
        <v>143</v>
      </c>
      <c r="F37" s="311"/>
      <c r="G37" s="312"/>
    </row>
    <row r="38" spans="1:12" ht="20.25" customHeight="1">
      <c r="A38" s="106"/>
      <c r="B38" s="107"/>
      <c r="C38" s="108"/>
      <c r="D38" s="108"/>
      <c r="E38" s="108"/>
      <c r="F38" s="108"/>
      <c r="G38" s="108"/>
      <c r="H38" s="108"/>
    </row>
    <row r="39" spans="1:12" ht="21.75" customHeight="1">
      <c r="B39" s="300" t="s">
        <v>184</v>
      </c>
      <c r="C39" s="300"/>
      <c r="D39" s="94"/>
      <c r="E39" s="94"/>
      <c r="F39" s="94"/>
      <c r="G39" s="95"/>
      <c r="H39" s="95"/>
    </row>
    <row r="40" spans="1:12">
      <c r="B40" s="96" t="s">
        <v>185</v>
      </c>
      <c r="C40" s="97"/>
      <c r="D40" s="97"/>
      <c r="E40" s="97"/>
      <c r="F40" s="97"/>
      <c r="G40" s="98"/>
    </row>
    <row r="41" spans="1:12" ht="18.75" customHeight="1">
      <c r="A41" s="99" t="s">
        <v>58</v>
      </c>
      <c r="B41" s="160" t="s">
        <v>62</v>
      </c>
      <c r="C41" s="313" t="s">
        <v>186</v>
      </c>
      <c r="D41" s="313"/>
      <c r="E41" s="313" t="s">
        <v>187</v>
      </c>
      <c r="F41" s="313"/>
      <c r="G41" s="313"/>
      <c r="H41" s="99" t="s">
        <v>188</v>
      </c>
    </row>
    <row r="42" spans="1:12" ht="34.5" customHeight="1">
      <c r="A42" s="100">
        <v>1</v>
      </c>
      <c r="B42" s="161" t="s">
        <v>189</v>
      </c>
      <c r="C42" s="310" t="s">
        <v>190</v>
      </c>
      <c r="D42" s="310"/>
      <c r="E42" s="310" t="s">
        <v>191</v>
      </c>
      <c r="F42" s="310"/>
      <c r="G42" s="310"/>
      <c r="H42" s="109"/>
    </row>
    <row r="43" spans="1:12" ht="34.5" customHeight="1">
      <c r="A43" s="100">
        <v>2</v>
      </c>
      <c r="B43" s="161" t="s">
        <v>189</v>
      </c>
      <c r="C43" s="310" t="s">
        <v>190</v>
      </c>
      <c r="D43" s="310"/>
      <c r="E43" s="310" t="s">
        <v>191</v>
      </c>
      <c r="F43" s="310"/>
      <c r="G43" s="310"/>
      <c r="H43" s="109"/>
    </row>
    <row r="44" spans="1:12" ht="34.5" customHeight="1">
      <c r="A44" s="100">
        <v>3</v>
      </c>
      <c r="B44" s="161" t="s">
        <v>189</v>
      </c>
      <c r="C44" s="310" t="s">
        <v>190</v>
      </c>
      <c r="D44" s="310"/>
      <c r="E44" s="310" t="s">
        <v>191</v>
      </c>
      <c r="F44" s="310"/>
      <c r="G44" s="310"/>
      <c r="H44" s="109"/>
    </row>
    <row r="45" spans="1:12">
      <c r="B45" s="110"/>
      <c r="C45" s="110"/>
      <c r="D45" s="110"/>
      <c r="E45" s="111"/>
      <c r="F45" s="97"/>
      <c r="G45" s="98"/>
    </row>
    <row r="46" spans="1:12" ht="21.75" customHeight="1">
      <c r="B46" s="300" t="s">
        <v>192</v>
      </c>
      <c r="C46" s="300"/>
      <c r="D46" s="94"/>
      <c r="E46" s="94"/>
      <c r="F46" s="94"/>
      <c r="G46" s="95"/>
      <c r="H46" s="95"/>
    </row>
    <row r="47" spans="1:12">
      <c r="B47" s="96" t="s">
        <v>193</v>
      </c>
      <c r="C47" s="110"/>
      <c r="D47" s="110"/>
      <c r="E47" s="111"/>
      <c r="F47" s="97"/>
      <c r="G47" s="98"/>
    </row>
    <row r="48" spans="1:12" s="113" customFormat="1" ht="21" customHeight="1">
      <c r="A48" s="301" t="s">
        <v>58</v>
      </c>
      <c r="B48" s="303" t="s">
        <v>194</v>
      </c>
      <c r="C48" s="305" t="s">
        <v>195</v>
      </c>
      <c r="D48" s="306"/>
      <c r="E48" s="306"/>
      <c r="F48" s="307"/>
      <c r="G48" s="308" t="s">
        <v>162</v>
      </c>
      <c r="H48" s="308" t="s">
        <v>194</v>
      </c>
      <c r="I48" s="298" t="s">
        <v>196</v>
      </c>
      <c r="J48" s="112"/>
      <c r="K48" s="112"/>
      <c r="L48" s="112"/>
    </row>
    <row r="49" spans="1:9">
      <c r="A49" s="302"/>
      <c r="B49" s="304"/>
      <c r="C49" s="114" t="s">
        <v>171</v>
      </c>
      <c r="D49" s="114" t="s">
        <v>172</v>
      </c>
      <c r="E49" s="115" t="s">
        <v>173</v>
      </c>
      <c r="F49" s="115" t="s">
        <v>174</v>
      </c>
      <c r="G49" s="309"/>
      <c r="H49" s="309"/>
      <c r="I49" s="299"/>
    </row>
    <row r="50" spans="1:9" ht="25.2">
      <c r="A50" s="302"/>
      <c r="B50" s="304"/>
      <c r="C50" s="128" t="s">
        <v>197</v>
      </c>
      <c r="D50" s="128" t="s">
        <v>198</v>
      </c>
      <c r="E50" s="128" t="s">
        <v>199</v>
      </c>
      <c r="F50" s="128" t="s">
        <v>200</v>
      </c>
      <c r="G50" s="127" t="s">
        <v>201</v>
      </c>
      <c r="H50" s="127" t="s">
        <v>202</v>
      </c>
      <c r="I50" s="127" t="s">
        <v>202</v>
      </c>
    </row>
    <row r="51" spans="1:9" ht="25.2">
      <c r="A51" s="100">
        <v>1</v>
      </c>
      <c r="B51" s="121" t="s">
        <v>203</v>
      </c>
      <c r="C51" s="128" t="s">
        <v>197</v>
      </c>
      <c r="D51" s="128" t="s">
        <v>198</v>
      </c>
      <c r="E51" s="128" t="s">
        <v>199</v>
      </c>
      <c r="F51" s="128" t="s">
        <v>200</v>
      </c>
      <c r="G51" s="116" t="s">
        <v>201</v>
      </c>
      <c r="H51" s="116" t="s">
        <v>202</v>
      </c>
      <c r="I51" s="116" t="s">
        <v>202</v>
      </c>
    </row>
    <row r="52" spans="1:9">
      <c r="A52" s="100">
        <v>2</v>
      </c>
      <c r="B52" s="100" t="s">
        <v>65</v>
      </c>
      <c r="C52" s="116">
        <v>0</v>
      </c>
      <c r="D52" s="116">
        <v>0</v>
      </c>
      <c r="E52" s="116">
        <v>0</v>
      </c>
      <c r="F52" s="116" t="e">
        <f>SUM(C31:E31)</f>
        <v>#REF!</v>
      </c>
      <c r="G52" s="129" t="e">
        <f>D21</f>
        <v>#DIV/0!</v>
      </c>
      <c r="H52" s="116" t="s">
        <v>202</v>
      </c>
      <c r="I52" s="116" t="s">
        <v>202</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6E3E4FA-795A-4742-A021-9CDC3210C50B}">
  <ds:schemaRefs>
    <ds:schemaRef ds:uri="http://purl.org/dc/terms/"/>
    <ds:schemaRef ds:uri="http://schemas.microsoft.com/office/2006/documentManagement/types"/>
    <ds:schemaRef ds:uri="044e8ed5-b60c-40cd-b477-04c240ccf9c3"/>
    <ds:schemaRef ds:uri="http://schemas.openxmlformats.org/package/2006/metadata/core-properties"/>
    <ds:schemaRef ds:uri="http://purl.org/dc/elements/1.1/"/>
    <ds:schemaRef ds:uri="http://purl.org/dc/dcmitype/"/>
    <ds:schemaRef ds:uri="http://www.w3.org/XML/1998/namespace"/>
    <ds:schemaRef ds:uri="http://schemas.microsoft.com/office/infopath/2007/PartnerControls"/>
    <ds:schemaRef ds:uri="cabca498-5e2a-459c-ade0-601c6a98c846"/>
    <ds:schemaRef ds:uri="http://schemas.microsoft.com/office/2006/metadata/properties"/>
  </ds:schemaRefs>
</ds:datastoreItem>
</file>

<file path=customXml/itemProps3.xml><?xml version="1.0" encoding="utf-8"?>
<ds:datastoreItem xmlns:ds="http://schemas.openxmlformats.org/officeDocument/2006/customXml" ds:itemID="{4F8C6C6D-E626-49D4-9BA8-E27B2B9C91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Record of Change</vt:lpstr>
      <vt:lpstr>Instruction</vt:lpstr>
      <vt:lpstr>Cover</vt:lpstr>
      <vt:lpstr>Common checklist</vt:lpstr>
      <vt:lpstr>Assignment 1 </vt:lpstr>
      <vt:lpstr>Assignment 2 </vt:lpstr>
      <vt:lpstr>Assignment 3 </vt:lpstr>
      <vt:lpstr>Sheet1</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Precision 5510</cp:lastModifiedBy>
  <cp:revision/>
  <dcterms:created xsi:type="dcterms:W3CDTF">2016-08-15T09:08:57Z</dcterms:created>
  <dcterms:modified xsi:type="dcterms:W3CDTF">2022-10-29T17:12:10Z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