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23040" windowHeight="8808" tabRatio="840" activeTab="4"/>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22" i="8" s="1"/>
  <c r="A23" i="8" s="1"/>
  <c r="A24" i="8" s="1"/>
  <c r="A25" i="8" s="1"/>
  <c r="A26" i="8" s="1"/>
  <c r="A27" i="8" s="1"/>
  <c r="A28" i="8" s="1"/>
  <c r="A30" i="8" s="1"/>
  <c r="A31" i="8" s="1"/>
  <c r="A32" i="8" s="1"/>
  <c r="A33" i="8" s="1"/>
  <c r="A34" i="8" s="1"/>
  <c r="A36" i="8" s="1"/>
  <c r="A38" i="8" s="1"/>
  <c r="A39" i="8" s="1"/>
  <c r="A40" i="8" s="1"/>
  <c r="A41" i="8" s="1"/>
  <c r="A42" i="8" s="1"/>
  <c r="A43" i="8" s="1"/>
  <c r="A44" i="8" s="1"/>
  <c r="A45" i="8" s="1"/>
  <c r="A46" i="8" s="1"/>
  <c r="A48" i="8" s="1"/>
  <c r="A49" i="8" s="1"/>
  <c r="A50" i="8" s="1"/>
  <c r="A51" i="8" s="1"/>
  <c r="A53" i="8" s="1"/>
  <c r="A54" i="8" s="1"/>
  <c r="A55" i="8" s="1"/>
  <c r="A57" i="8" s="1"/>
  <c r="A58" i="8" s="1"/>
  <c r="A59" i="8" s="1"/>
  <c r="A60" i="8" s="1"/>
  <c r="A61" i="8" s="1"/>
  <c r="A62" i="8" s="1"/>
  <c r="A63" i="8" s="1"/>
  <c r="A64" i="8" s="1"/>
  <c r="A65" i="8" s="1"/>
  <c r="A66" i="8" s="1"/>
  <c r="A67" i="8" s="1"/>
  <c r="A69" i="8" s="1"/>
  <c r="A70" i="8" s="1"/>
  <c r="A71" i="8" s="1"/>
  <c r="A73" i="8" s="1"/>
  <c r="A74" i="8" s="1"/>
  <c r="A75" i="8" s="1"/>
  <c r="A77" i="8" s="1"/>
  <c r="A78" i="8" s="1"/>
  <c r="A80" i="8" s="1"/>
  <c r="A81" i="8" s="1"/>
  <c r="A82" i="8" s="1"/>
  <c r="A83" i="8" s="1"/>
  <c r="A84"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<sst xmlns="http://schemas.openxmlformats.org/spreadsheetml/2006/main" count="1359" uniqueCount="434">
  <si>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</si>
  <si>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</si>
  <si>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</si>
  <si>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</si>
  <si>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</si>
  <si>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</si>
  <si>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</si>
  <si>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</si>
  <si>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</si>
  <si>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</si>
  <si>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</si>
  <si>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</si>
  <si>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</si>
  <si>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</si>
  <si>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</si>
  <si>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</si>
  <si>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</si>
  <si>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</si>
  <si>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</si>
  <si>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</si>
  <si>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</si>
  <si>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</si>
  <si>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</si>
  <si>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</si>
  <si>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</si>
  <si>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</si>
  <si>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</si>
  <si>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</si>
  <si>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</si>
  <si>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</si>
  <si>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</si>
  <si>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</si>
  <si>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</si>
  <si>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</si>
  <si>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</si>
  <si>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</si>
  <si>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</si>
  <si>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</si>
  <si>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</si>
  <si>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</si>
  <si>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</si>
  <si>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</si>
  <si>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</si>
  <si>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</si>
  <si>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</si>
  <si>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</si>
  <si>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</si>
  <si>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</si>
  <si>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</si>
  <si>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</si>
  <si>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</si>
  <si>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</si>
  <si>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</si>
  <si>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</si>
  <si>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</si>
  <si>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</si>
  <si>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</si>
  <si>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</si>
  <si>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</si>
  <si>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</si>
  <si>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</si>
  <si>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</si>
  <si>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</si>
  <si>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</si>
  <si>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</si>
  <si>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</si>
  <si>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</si>
  <si>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</si>
  <si>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</si>
  <si>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</si>
  <si>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</si>
  <si>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</si>
  <si>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</si>
  <si>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</si>
  <si>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</si>
  <si>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</si>
  <si>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</si>
  <si>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</si>
  <si>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</si>
  <si>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</si>
  <si>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</si>
  <si>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</si>
  <si>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</si>
  <si>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</si>
  <si>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</si>
  <si>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</si>
  <si>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</si>
  <si>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</si>
  <si>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</si>
  <si>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</si>
  <si>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</si>
  <si>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</si>
  <si>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</si>
  <si>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</si>
  <si>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</si>
  <si>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</si>
  <si>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</si>
  <si>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</si>
  <si>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</si>
  <si>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</si>
  <si>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</si>
  <si>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</si>
  <si>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</si>
  <si>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</si>
  <si>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</si>
  <si>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</si>
  <si>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</si>
  <si>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</si>
  <si>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</si>
  <si>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</si>
  <si>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</si>
  <si>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</si>
  <si>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</si>
  <si>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</si>
  <si>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</si>
  <si>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</si>
  <si>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</si>
  <si>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</si>
  <si>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</si>
  <si>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</si>
  <si>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</si>
  <si>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</si>
  <si>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</si>
  <si>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</si>
  <si>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</si>
  <si>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</si>
  <si>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</si>
  <si>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</si>
  <si>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</si>
  <si>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</si>
  <si>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</si>
  <si>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</si>
  <si>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</si>
  <si>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</si>
  <si>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</si>
  <si>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</si>
  <si>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</si>
  <si>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</si>
  <si>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</si>
  <si>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</si>
  <si>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</si>
  <si>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</si>
  <si>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</si>
  <si>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</si>
  <si>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</si>
  <si>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</si>
  <si>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</si>
  <si>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</si>
  <si>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</si>
  <si>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</si>
  <si>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</si>
  <si>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</si>
  <si>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</si>
  <si>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</si>
  <si>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</si>
  <si>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</si>
  <si>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</si>
  <si>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</si>
  <si>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</si>
  <si>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</si>
  <si>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</si>
  <si>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</si>
  <si>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</si>
  <si>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</si>
  <si>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</si>
  <si>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</si>
  <si>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</si>
  <si>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</si>
  <si>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</si>
  <si>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</si>
  <si>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</si>
  <si>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</si>
  <si>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</si>
  <si>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</si>
  <si>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</si>
  <si>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</si>
  <si>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</si>
  <si>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</si>
  <si>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</si>
  <si>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</si>
  <si>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</si>
  <si>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</si>
  <si>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</si>
  <si>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</si>
  <si>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</si>
  <si>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</si>
  <si>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</si>
  <si>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</si>
  <si>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</si>
  <si>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</si>
  <si>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</si>
  <si>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</si>
  <si>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</si>
  <si>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</si>
  <si>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</si>
  <si>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</si>
  <si>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</si>
  <si>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</si>
  <si>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</si>
  <si>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</si>
  <si>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</si>
  <si>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</si>
  <si>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</si>
  <si>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</si>
  <si>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</si>
  <si>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</si>
  <si>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</si>
  <si>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</si>
  <si>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</si>
  <si>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</si>
  <si>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</si>
  <si>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</si>
  <si>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</si>
  <si>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</si>
  <si>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</si>
  <si>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</si>
  <si>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</si>
  <si>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</si>
  <si>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</si>
  <si>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</si>
  <si>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</si>
  <si>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</si>
  <si>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</si>
  <si>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</si>
  <si>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</si>
  <si>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</si>
  <si>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</si>
  <si>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</si>
  <si>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</si>
  <si>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</si>
  <si>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</si>
  <si>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</si>
  <si>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</si>
  <si>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</si>
  <si>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</si>
  <si>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</si>
  <si>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</si>
  <si>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</si>
  <si>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</si>
  <si>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</si>
  <si>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</si>
  <si>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</si>
  <si>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</si>
  <si>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</si>
  <si>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</si>
  <si>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</si>
  <si>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</si>
  <si>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</si>
  <si>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</si>
  <si>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</si>
  <si>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</si>
  <si>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</si>
  <si>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</si>
  <si>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</si>
  <si>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</si>
  <si>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</si>
  <si>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</si>
  <si>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</si>
  <si>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</si>
  <si>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</si>
  <si>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</si>
  <si>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</si>
  <si>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</si>
  <si>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</si>
  <si>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</si>
  <si>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</si>
  <si>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</si>
  <si>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</si>
  <si>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</si>
  <si>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</si>
  <si>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</si>
  <si>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</si>
  <si>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</si>
  <si>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</si>
  <si>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</si>
  <si>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</si>
  <si>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</si>
  <si>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</si>
  <si>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</si>
  <si>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</si>
  <si>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</si>
  <si>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</si>
  <si>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</si>
  <si>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</si>
  <si>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</si>
  <si>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</si>
  <si>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</si>
  <si>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</si>
  <si>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</si>
  <si>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</si>
  <si>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</si>
  <si>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</si>
  <si>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</si>
  <si>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</si>
  <si>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</si>
  <si>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</si>
  <si>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</si>
  <si>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</si>
  <si>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</si>
  <si>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</si>
  <si>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</si>
  <si>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</si>
  <si>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</si>
  <si>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</si>
  <si>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</si>
  <si>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</si>
  <si>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</si>
  <si>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</si>
  <si>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</si>
  <si>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</si>
  <si>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</si>
  <si>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</si>
  <si>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</si>
  <si>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</si>
  <si>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</si>
  <si>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</si>
  <si>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</si>
  <si>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</si>
  <si>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</si>
  <si>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</si>
  <si>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</si>
  <si>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</si>
  <si>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</si>
  <si>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</si>
  <si>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</si>
  <si>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</si>
  <si>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</si>
  <si>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</si>
  <si>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</si>
  <si>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</si>
  <si>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</si>
  <si>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</si>
  <si>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</si>
  <si>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</si>
  <si>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</si>
  <si>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</si>
  <si>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</si>
  <si>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</si>
  <si>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</si>
  <si>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</si>
  <si>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</si>
  <si>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</si>
  <si>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</si>
  <si>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</si>
  <si>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</si>
  <si>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</si>
  <si>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</si>
  <si>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</si>
  <si>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</si>
  <si>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</si>
  <si>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</si>
  <si>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</si>
  <si>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</si>
  <si>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</si>
  <si>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</si>
  <si>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</si>
  <si>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</si>
  <si>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</si>
  <si>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</si>
  <si>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</si>
  <si>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</si>
  <si>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</si>
  <si>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</si>
  <si>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</si>
  <si>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</si>
  <si>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</si>
  <si>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</si>
  <si>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</si>
  <si>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</si>
  <si>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</si>
  <si>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</si>
  <si>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</si>
  <si>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</si>
  <si>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</si>
  <si>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</si>
  <si>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</si>
  <si>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</si>
  <si>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</si>
  <si>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</si>
  <si>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</si>
  <si>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</si>
  <si>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</si>
  <si>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</si>
  <si>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</si>
  <si>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</si>
  <si>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</si>
  <si>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</si>
  <si>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</si>
  <si>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</si>
  <si>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</si>
  <si>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</si>
  <si>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</si>
  <si>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</si>
  <si>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</si>
  <si>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</si>
  <si>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</si>
  <si>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</si>
  <si>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</si>
  <si>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</si>
  <si>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</si>
  <si>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</si>
  <si>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</si>
  <si>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</si>
  <si>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</si>
  <si>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</si>
  <si>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</si>
  <si>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</si>
  <si>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</si>
  <si>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</si>
  <si>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</si>
  <si>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</si>
  <si>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</si>
  <si>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</si>
  <si>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</si>
  <si>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</si>
  <si>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</si>
  <si>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</si>
  <si>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</si>
  <si>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</si>
  <si>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xml:space="preserve">1. Display Price in View Product function </t>
  </si>
  <si>
    <t xml:space="preserve">The use of comma in original price to separate group of thousands by adding a number of 3000 (three thousand) </t>
  </si>
  <si>
    <t>The use of comma in original price to separate group of millions   by adding a number of 3000000 (three million)</t>
  </si>
  <si>
    <t>The use of comma in original price to separate group of billions  by adding a number of 3000000000 (three billions)</t>
  </si>
  <si>
    <t>The use of comma in separate group of thousand  and rounded number in discounted price by applyng a discount of 15 % with on the original price of 3000</t>
  </si>
  <si>
    <t>The use of comma in separate group of millions   and rounded number in discounted price by applyng a discount of 15 % with on the original price of 3000000</t>
  </si>
  <si>
    <t>The use of comma in separate group of billions   and rounded number in discounted price by applyng a discount of 15 % with on the original price of 3000000000</t>
  </si>
  <si>
    <t xml:space="preserve">2. Display photo in View Product function </t>
  </si>
  <si>
    <t xml:space="preserve">Click on each photo to check if that phone's photo displayed in a big frame </t>
  </si>
  <si>
    <t xml:space="preserve">Click "&lt;" to check if the photo of the previous  phone displayed in the big frame </t>
  </si>
  <si>
    <t xml:space="preserve">Click "&gt;" to check if the photo of the first phone appeared in the big frame when displaying the last photo </t>
  </si>
  <si>
    <t xml:space="preserve">Click "&lt;" to check if the photo of the last phone appeared in the big frame when displaying the first photo </t>
  </si>
  <si>
    <t>Click "&gt;" to check if the photo of the next phone displayed in the big frame</t>
  </si>
  <si>
    <t>A18:I19A18:G19A18:I19A18:I18A17:J18A18:N18B19A17:I18A18:M18A18:L18A18:K18A18:J18A18:I18</t>
  </si>
  <si>
    <t xml:space="preserve">Verify the display of original price with minus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</si>
</sst>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11" borderId="15" xfId="5" applyFont="1" applyFill="1" applyBorder="1" applyAlignment="1">
      <alignment vertical="center"/>
    </xf>
    <xf numFmtId="0" fontId="3" fillId="11" borderId="16" xfId="5" applyFont="1" applyFill="1" applyBorder="1" applyAlignment="1">
      <alignment vertical="center"/>
    </xf>
    <xf numFmtId="0" fontId="3" fillId="11" borderId="11" xfId="5" applyFont="1" applyFill="1" applyBorder="1" applyAlignment="1">
      <alignment vertical="center"/>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3.8">
      <c r="A11" s="188" t="s">
        <v>32</v>
      </c>
      <c r="B11" s="188"/>
      <c r="C11" s="188"/>
      <c r="D11" s="188"/>
      <c r="E11" s="188"/>
      <c r="F11" s="188"/>
      <c r="G11" s="188"/>
      <c r="H11" s="188"/>
      <c r="I11" s="188"/>
    </row>
    <row r="12" spans="1:11">
      <c r="A12" s="3"/>
      <c r="B12" s="3"/>
      <c r="C12" s="3"/>
      <c r="D12" s="3"/>
      <c r="E12" s="3"/>
      <c r="F12" s="3"/>
      <c r="G12" s="3"/>
      <c r="H12" s="3"/>
      <c r="I12" s="3"/>
    </row>
    <row r="13" spans="1:11" ht="2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189" t="s">
        <v>56</v>
      </c>
      <c r="B2" s="189"/>
      <c r="C2" s="189"/>
      <c r="D2" s="189"/>
      <c r="E2" s="189"/>
      <c r="F2" s="189"/>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192" t="s">
        <v>70</v>
      </c>
      <c r="B2" s="192"/>
      <c r="C2" s="192"/>
      <c r="D2" s="192"/>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190" t="s">
        <v>91</v>
      </c>
      <c r="B16" s="190"/>
      <c r="C16" s="30"/>
      <c r="D16" s="31"/>
    </row>
    <row r="17" spans="1:4" ht="13.8">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abSelected="1" topLeftCell="A19" zoomScale="85" zoomScaleNormal="85" workbookViewId="0">
      <selection activeCell="B26" sqref="B26"/>
    </sheetView>
  </sheetViews>
  <sheetFormatPr defaultColWidth="9.15625" defaultRowHeight="12.3"/>
  <cols>
    <col min="1" max="1" width="11.26171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9" t="s">
        <v>93</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ht="24.6">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27</v>
      </c>
      <c r="C10" s="74">
        <f>SUM(C11:C14)</f>
        <v>27</v>
      </c>
      <c r="D10" s="74">
        <f>SUM(D11:D14)</f>
        <v>27</v>
      </c>
    </row>
    <row r="11" spans="1:24" s="43" customFormat="1">
      <c r="A11" s="141" t="s">
        <v>41</v>
      </c>
      <c r="B11" s="75">
        <f>COUNTIF($F$18:$F$49636,"*Passed")</f>
        <v>21</v>
      </c>
      <c r="C11" s="75">
        <f>COUNTIF($G$18:$G$49636,"*Passed")</f>
        <v>24</v>
      </c>
      <c r="D11" s="75">
        <f>COUNTIF($H$18:$H$49636,"*Passed")</f>
        <v>27</v>
      </c>
    </row>
    <row r="12" spans="1:24" s="43" customFormat="1">
      <c r="A12" s="141" t="s">
        <v>43</v>
      </c>
      <c r="B12" s="75">
        <f>COUNTIF($F$18:$F$49356,"*Failed*")</f>
        <v>6</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1"/>
      <c r="F14" s="1"/>
      <c r="G14" s="1"/>
      <c r="H14" s="1"/>
      <c r="I14" s="1"/>
    </row>
    <row r="15" spans="1:24" s="43" customFormat="1" ht="36.9">
      <c r="A15" s="141" t="s">
        <v>105</v>
      </c>
      <c r="B15" s="75">
        <f>COUNTIF($F$18:$F$49356,"*Passed in previous build*")</f>
        <v>0</v>
      </c>
      <c r="C15" s="75">
        <f>COUNTIF($G$18:$G$49356,"*Passed in previous build*")</f>
        <v>0</v>
      </c>
      <c r="D15" s="75">
        <f>COUNTIF($H$18:$H$49356,"*Passed in previous build*")</f>
        <v>0</v>
      </c>
      <c r="E15" s="1"/>
      <c r="F15" s="1"/>
      <c r="G15" s="1"/>
      <c r="H15" s="1"/>
      <c r="I15" s="1"/>
    </row>
    <row r="16" spans="1:24" s="44" customFormat="1" ht="15" customHeight="1">
      <c r="A16" s="76"/>
      <c r="B16" s="50"/>
      <c r="C16" s="50"/>
      <c r="D16" s="51"/>
      <c r="E16" s="56"/>
      <c r="F16" s="201" t="s">
        <v>102</v>
      </c>
      <c r="G16" s="201"/>
      <c r="H16" s="201"/>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432</v>
      </c>
      <c r="B18" s="193" t="s">
        <v>419</v>
      </c>
      <c r="C18" s="194"/>
      <c r="D18" s="195"/>
      <c r="E18" s="67"/>
      <c r="F18" s="68"/>
      <c r="G18" s="68"/>
      <c r="H18" s="68"/>
      <c r="I18" s="67"/>
    </row>
    <row r="19" spans="1:9" s="45" customFormat="1" ht="36.9">
      <c r="A19" s="52">
        <v>1</v>
      </c>
      <c r="B19" s="52" t="s">
        <v>420</v>
      </c>
      <c r="C19" s="52"/>
      <c r="D19" s="53"/>
      <c r="E19" s="54"/>
      <c r="F19" s="52"/>
      <c r="G19" s="52"/>
      <c r="H19" s="52"/>
      <c r="I19" s="55"/>
    </row>
    <row r="20" spans="1:9" s="45" customFormat="1" ht="36.9">
      <c r="A20" s="58">
        <f ca="1">IF(OFFSET(A20,-1,0) ="",OFFSET(A20,-2,0)+1,OFFSET(A20,-1,0)+1 )</f>
        <v>2</v>
      </c>
      <c r="B20" s="52" t="s">
        <v>421</v>
      </c>
      <c r="C20" s="52"/>
      <c r="D20" s="59"/>
      <c r="E20" s="54"/>
      <c r="F20" s="52"/>
      <c r="G20" s="52"/>
      <c r="H20" s="52"/>
      <c r="I20" s="55"/>
    </row>
    <row r="21" spans="1:9" s="45" customFormat="1" ht="36.9">
      <c r="A21" s="58">
        <f ca="1">IF(OFFSET(A21,-1,0) ="",OFFSET(A21,-2,0)+1,OFFSET(A21,-1,0)+1 )</f>
        <v>3</v>
      </c>
      <c r="B21" s="52" t="s">
        <v>422</v>
      </c>
      <c r="C21" s="52"/>
      <c r="D21" s="60"/>
      <c r="E21" s="54"/>
      <c r="F21" s="52"/>
      <c r="G21" s="52"/>
      <c r="H21" s="52"/>
      <c r="I21" s="55"/>
    </row>
    <row r="22" spans="1:9" s="48" customFormat="1" ht="49.2">
      <c r="A22" s="58">
        <f ca="1">IF(OFFSET(A22,-1,0) ="",OFFSET(A22,-2,0)+1,OFFSET(A22,-1,0)+1 )</f>
        <v>4</v>
      </c>
      <c r="B22" s="52" t="s">
        <v>423</v>
      </c>
      <c r="C22" s="52"/>
      <c r="D22" s="54"/>
      <c r="E22" s="54"/>
      <c r="F22" s="52"/>
      <c r="G22" s="52"/>
      <c r="H22" s="52"/>
      <c r="I22" s="61"/>
    </row>
    <row r="23" spans="1:9" s="48" customFormat="1" ht="69.599999999999994" customHeight="1">
      <c r="A23" s="58">
        <f ca="1">IF(OFFSET(A23,-1,0) ="",OFFSET(A23,-2,0)+1,OFFSET(A23,-1,0)+1 )</f>
        <v>5</v>
      </c>
      <c r="B23" s="52" t="s">
        <v>424</v>
      </c>
      <c r="C23" s="52"/>
      <c r="D23" s="54"/>
      <c r="E23" s="54"/>
      <c r="F23" s="52"/>
      <c r="G23" s="52"/>
      <c r="H23" s="52"/>
      <c r="I23" s="61"/>
    </row>
    <row r="24" spans="1:9" s="48" customFormat="1" ht="60.9" customHeight="1">
      <c r="A24" s="58">
        <f ca="1">IF(OFFSET(A24,-1,0) ="",OFFSET(A24,-2,0)+1,OFFSET(A24,-1,0)+1 )</f>
        <v>6</v>
      </c>
      <c r="B24" s="52" t="s">
        <v>425</v>
      </c>
      <c r="C24" s="52"/>
      <c r="D24" s="60"/>
      <c r="E24" s="54"/>
      <c r="F24" s="52"/>
      <c r="G24" s="52"/>
      <c r="H24" s="52"/>
      <c r="I24" s="61"/>
    </row>
    <row r="25" spans="1:9" s="48" customFormat="1" ht="24.6">
      <c r="A25" s="58">
        <f t="shared" ref="A25:A34" ca="1" si="0">IF(OFFSET(A25,-1,0) ="",OFFSET(A25,-2,0)+1,OFFSET(A25,-1,0)+1 )</f>
        <v>7</v>
      </c>
      <c r="B25" s="52" t="s">
        <v>433</v>
      </c>
      <c r="C25" s="52"/>
      <c r="D25" s="54"/>
      <c r="E25" s="54"/>
      <c r="F25" s="52"/>
      <c r="G25" s="52"/>
      <c r="H25" s="52"/>
      <c r="I25" s="61"/>
    </row>
    <row r="26" spans="1:9" s="48" customFormat="1" ht="13.8">
      <c r="A26" s="58">
        <f t="shared" ca="1" si="0"/>
        <v>8</v>
      </c>
      <c r="B26" s="52"/>
      <c r="C26" s="52"/>
      <c r="D26" s="54"/>
      <c r="E26" s="54"/>
      <c r="F26" s="52"/>
      <c r="G26" s="52"/>
      <c r="H26" s="52"/>
      <c r="I26" s="61" t="s">
        <v>147</v>
      </c>
    </row>
    <row r="27" spans="1:9" s="48" customFormat="1" ht="13.8">
      <c r="A27" s="58">
        <f t="shared" ca="1" si="0"/>
        <v>9</v>
      </c>
      <c r="B27" s="52"/>
      <c r="C27" s="52"/>
      <c r="D27" s="54"/>
      <c r="E27" s="54"/>
      <c r="F27" s="52"/>
      <c r="G27" s="52"/>
      <c r="H27" s="52"/>
      <c r="I27" s="61"/>
    </row>
    <row r="28" spans="1:9" s="48" customFormat="1" ht="13.8">
      <c r="A28" s="58">
        <f t="shared" ca="1" si="0"/>
        <v>10</v>
      </c>
      <c r="B28" s="52"/>
      <c r="C28" s="52"/>
      <c r="D28" s="54"/>
      <c r="E28" s="54"/>
      <c r="F28" s="52"/>
      <c r="G28" s="52"/>
      <c r="H28" s="52"/>
      <c r="I28" s="61"/>
    </row>
    <row r="29" spans="1:9" s="48" customFormat="1" ht="13.8">
      <c r="A29" s="77"/>
      <c r="B29" s="193" t="s">
        <v>426</v>
      </c>
      <c r="C29" s="194"/>
      <c r="D29" s="195"/>
      <c r="E29" s="69"/>
      <c r="F29" s="66"/>
      <c r="G29" s="66"/>
      <c r="H29" s="66"/>
      <c r="I29" s="69"/>
    </row>
    <row r="30" spans="1:9" s="48" customFormat="1" ht="24.6">
      <c r="A30" s="62">
        <f t="shared" ca="1" si="0"/>
        <v>11</v>
      </c>
      <c r="B30" s="52" t="s">
        <v>427</v>
      </c>
      <c r="C30" s="52"/>
      <c r="D30" s="53"/>
      <c r="E30" s="54"/>
      <c r="F30" s="52"/>
      <c r="G30" s="52"/>
      <c r="H30" s="52"/>
      <c r="I30" s="62"/>
    </row>
    <row r="31" spans="1:9" s="48" customFormat="1" ht="94.5" customHeight="1">
      <c r="A31" s="62">
        <f t="shared" ca="1" si="0"/>
        <v>12</v>
      </c>
      <c r="B31" s="52" t="s">
        <v>431</v>
      </c>
      <c r="C31" s="52"/>
      <c r="D31" s="59"/>
      <c r="E31" s="54"/>
      <c r="F31" s="52"/>
      <c r="G31" s="52"/>
      <c r="H31" s="52"/>
      <c r="I31" s="62"/>
    </row>
    <row r="32" spans="1:9" s="48" customFormat="1" ht="24.6">
      <c r="A32" s="62">
        <f t="shared" ca="1" si="0"/>
        <v>13</v>
      </c>
      <c r="B32" s="52" t="s">
        <v>428</v>
      </c>
      <c r="C32" s="52"/>
      <c r="D32" s="53"/>
      <c r="E32" s="54"/>
      <c r="F32" s="52"/>
      <c r="G32" s="52"/>
      <c r="H32" s="52"/>
      <c r="I32" s="62"/>
    </row>
    <row r="33" spans="1:9" s="48" customFormat="1" ht="36.9">
      <c r="A33" s="62">
        <f t="shared" ca="1" si="0"/>
        <v>14</v>
      </c>
      <c r="B33" s="52" t="s">
        <v>429</v>
      </c>
      <c r="C33" s="52"/>
      <c r="D33" s="60"/>
      <c r="E33" s="54"/>
      <c r="F33" s="52"/>
      <c r="G33" s="52"/>
      <c r="H33" s="52"/>
      <c r="I33" s="62"/>
    </row>
    <row r="34" spans="1:9" s="48" customFormat="1" ht="36.9">
      <c r="A34" s="62">
        <f t="shared" ca="1" si="0"/>
        <v>15</v>
      </c>
      <c r="B34" s="52" t="s">
        <v>430</v>
      </c>
      <c r="C34" s="52"/>
      <c r="D34" s="54"/>
      <c r="E34" s="54"/>
      <c r="F34" s="52"/>
      <c r="G34" s="52"/>
      <c r="H34" s="52"/>
      <c r="I34" s="62"/>
    </row>
    <row r="35" spans="1:9" s="48" customFormat="1" ht="13.8">
      <c r="A35" s="77"/>
      <c r="B35" s="231" t="s">
        <v>174</v>
      </c>
      <c r="C35" s="232"/>
      <c r="D35" s="233"/>
      <c r="E35" s="69"/>
      <c r="F35" s="66"/>
      <c r="G35" s="66"/>
      <c r="H35" s="66"/>
      <c r="I35" s="69"/>
    </row>
    <row r="36" spans="1:9" s="48" customFormat="1" ht="13.8">
      <c r="A36" s="62">
        <f t="shared" ref="A36:A84" ca="1" si="1">IF(OFFSET(A36,-1,0) ="",OFFSET(A36,-2,0)+1,OFFSET(A36,-1,0)+1 )</f>
        <v>16</v>
      </c>
      <c r="B36" s="52"/>
      <c r="C36" s="52"/>
      <c r="D36" s="53"/>
      <c r="E36" s="54"/>
      <c r="F36" s="52"/>
      <c r="G36" s="52"/>
      <c r="H36" s="52"/>
      <c r="I36" s="62"/>
    </row>
    <row r="37" spans="1:9" s="48" customFormat="1" ht="13.8">
      <c r="A37" s="77"/>
      <c r="B37" s="193" t="s">
        <v>178</v>
      </c>
      <c r="C37" s="194"/>
      <c r="D37" s="195"/>
      <c r="E37" s="69"/>
      <c r="F37" s="66"/>
      <c r="G37" s="66"/>
      <c r="H37" s="66"/>
      <c r="I37" s="69"/>
    </row>
    <row r="38" spans="1:9" s="49" customFormat="1" ht="13.8">
      <c r="A38" s="63">
        <f t="shared" ca="1" si="1"/>
        <v>17</v>
      </c>
      <c r="B38" s="52"/>
      <c r="C38" s="52"/>
      <c r="D38" s="53"/>
      <c r="E38" s="54"/>
      <c r="F38" s="52"/>
      <c r="G38" s="52"/>
      <c r="H38" s="52"/>
      <c r="I38" s="63"/>
    </row>
    <row r="39" spans="1:9" s="48" customFormat="1" ht="13.8">
      <c r="A39" s="62">
        <f t="shared" ca="1" si="1"/>
        <v>18</v>
      </c>
      <c r="B39" s="52"/>
      <c r="C39" s="52"/>
      <c r="D39" s="54"/>
      <c r="E39" s="54"/>
      <c r="F39" s="52"/>
      <c r="G39" s="52"/>
      <c r="H39" s="52"/>
      <c r="I39" s="62"/>
    </row>
    <row r="40" spans="1:9" s="48" customFormat="1" ht="13.8">
      <c r="A40" s="62">
        <f t="shared" ca="1" si="1"/>
        <v>19</v>
      </c>
      <c r="B40" s="52"/>
      <c r="C40" s="52"/>
      <c r="D40" s="54"/>
      <c r="E40" s="54"/>
      <c r="F40" s="52"/>
      <c r="G40" s="52"/>
      <c r="H40" s="52"/>
      <c r="I40" s="62"/>
    </row>
    <row r="41" spans="1:9" s="48" customFormat="1" ht="13.8">
      <c r="A41" s="62">
        <f t="shared" ca="1" si="1"/>
        <v>20</v>
      </c>
      <c r="B41" s="52"/>
      <c r="C41" s="52"/>
      <c r="D41" s="54"/>
      <c r="E41" s="60"/>
      <c r="F41" s="52"/>
      <c r="G41" s="52"/>
      <c r="H41" s="52"/>
      <c r="I41" s="62"/>
    </row>
    <row r="42" spans="1:9" s="48" customFormat="1" ht="13.8">
      <c r="A42" s="62">
        <f t="shared" ca="1" si="1"/>
        <v>21</v>
      </c>
      <c r="B42" s="52"/>
      <c r="C42" s="52"/>
      <c r="D42" s="54"/>
      <c r="E42" s="54"/>
      <c r="F42" s="52"/>
      <c r="G42" s="52"/>
      <c r="H42" s="52"/>
      <c r="I42" s="62"/>
    </row>
    <row r="43" spans="1:9" s="48" customFormat="1" ht="13.8">
      <c r="A43" s="62">
        <f t="shared" ca="1" si="1"/>
        <v>22</v>
      </c>
      <c r="B43" s="52"/>
      <c r="C43" s="52"/>
      <c r="D43" s="54"/>
      <c r="E43" s="54"/>
      <c r="F43" s="52"/>
      <c r="G43" s="52"/>
      <c r="H43" s="52"/>
      <c r="I43" s="62"/>
    </row>
    <row r="44" spans="1:9" s="48" customFormat="1" ht="13.8">
      <c r="A44" s="62">
        <f t="shared" ca="1" si="1"/>
        <v>23</v>
      </c>
      <c r="B44" s="52"/>
      <c r="C44" s="52"/>
      <c r="D44" s="54"/>
      <c r="E44" s="54"/>
      <c r="F44" s="52"/>
      <c r="G44" s="52"/>
      <c r="H44" s="52"/>
      <c r="I44" s="62"/>
    </row>
    <row r="45" spans="1:9" s="48" customFormat="1" ht="13.8">
      <c r="A45" s="62">
        <f ca="1">IF(OFFSET(A45,-1,0) ="",OFFSET(A45,-2,0)+1,OFFSET(A45,-1,0)+1 )</f>
        <v>24</v>
      </c>
      <c r="B45" s="52"/>
      <c r="C45" s="52"/>
      <c r="D45" s="54"/>
      <c r="E45" s="54"/>
      <c r="F45" s="52"/>
      <c r="G45" s="52"/>
      <c r="H45" s="52"/>
      <c r="I45" s="62"/>
    </row>
    <row r="46" spans="1:9" s="48" customFormat="1" ht="13.8">
      <c r="A46" s="62">
        <f t="shared" ca="1" si="1"/>
        <v>25</v>
      </c>
      <c r="B46" s="52"/>
      <c r="C46" s="52"/>
      <c r="D46" s="60"/>
      <c r="E46" s="54"/>
      <c r="F46" s="52"/>
      <c r="G46" s="52"/>
      <c r="H46" s="52"/>
      <c r="I46" s="62"/>
    </row>
    <row r="47" spans="1:9" s="48" customFormat="1" ht="13.8">
      <c r="A47" s="77"/>
      <c r="B47" s="193" t="s">
        <v>214</v>
      </c>
      <c r="C47" s="194"/>
      <c r="D47" s="195"/>
      <c r="E47" s="69"/>
      <c r="F47" s="66"/>
      <c r="G47" s="66"/>
      <c r="H47" s="66"/>
      <c r="I47" s="69"/>
    </row>
    <row r="48" spans="1:9" s="48" customFormat="1" ht="13.8">
      <c r="A48" s="62">
        <f t="shared" ca="1" si="1"/>
        <v>26</v>
      </c>
      <c r="B48" s="52"/>
      <c r="C48" s="52"/>
      <c r="D48" s="53"/>
      <c r="E48" s="54"/>
      <c r="F48" s="52"/>
      <c r="G48" s="52"/>
      <c r="H48" s="52"/>
      <c r="I48" s="62"/>
    </row>
    <row r="49" spans="1:9" s="48" customFormat="1" ht="13.8">
      <c r="A49" s="62">
        <f t="shared" ca="1" si="1"/>
        <v>27</v>
      </c>
      <c r="B49" s="52"/>
      <c r="C49" s="52"/>
      <c r="D49" s="54"/>
      <c r="E49" s="54"/>
      <c r="F49" s="52"/>
      <c r="G49" s="52"/>
      <c r="H49" s="52"/>
      <c r="I49" s="62"/>
    </row>
    <row r="50" spans="1:9" s="48" customFormat="1" ht="13.8">
      <c r="A50" s="62">
        <f t="shared" ca="1" si="1"/>
        <v>28</v>
      </c>
      <c r="B50" s="52"/>
      <c r="C50" s="52"/>
      <c r="D50" s="54"/>
      <c r="E50" s="54"/>
      <c r="F50" s="52"/>
      <c r="G50" s="52"/>
      <c r="H50" s="52"/>
      <c r="I50" s="62"/>
    </row>
    <row r="51" spans="1:9" s="48" customFormat="1" ht="13.8">
      <c r="A51" s="62">
        <f t="shared" ca="1" si="1"/>
        <v>29</v>
      </c>
      <c r="B51" s="52"/>
      <c r="C51" s="52"/>
      <c r="D51" s="54"/>
      <c r="E51" s="54"/>
      <c r="F51" s="52"/>
      <c r="G51" s="52"/>
      <c r="H51" s="52"/>
      <c r="I51" s="62"/>
    </row>
    <row r="52" spans="1:9" s="48" customFormat="1" ht="13.8">
      <c r="A52" s="77"/>
      <c r="B52" s="193" t="s">
        <v>229</v>
      </c>
      <c r="C52" s="194"/>
      <c r="D52" s="195"/>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0">
    <mergeCell ref="F16:H16"/>
    <mergeCell ref="B18:D18"/>
    <mergeCell ref="B29:D29"/>
    <mergeCell ref="E2:E3"/>
    <mergeCell ref="C3:D3"/>
    <mergeCell ref="B4:D4"/>
    <mergeCell ref="B5:D5"/>
    <mergeCell ref="B72:D72"/>
    <mergeCell ref="B76:D76"/>
    <mergeCell ref="B79:D79"/>
    <mergeCell ref="A1:D1"/>
    <mergeCell ref="A2:D2"/>
    <mergeCell ref="B37:D37"/>
    <mergeCell ref="B47:D47"/>
    <mergeCell ref="B52:D52"/>
    <mergeCell ref="B56:D56"/>
    <mergeCell ref="B68:D68"/>
    <mergeCell ref="B6:D6"/>
    <mergeCell ref="B7:D7"/>
    <mergeCell ref="B8:D8"/>
  </mergeCells>
  <dataValidations count="4">
    <dataValidation showDropDown="1" showErrorMessage="1" sqref="F16:H17"/>
    <dataValidation allowBlank="1" showInputMessage="1" showErrorMessage="1" sqref="F18:H18"/>
    <dataValidation type="list" allowBlank="1" showErrorMessage="1" sqref="F85:H142">
      <formula1>#REF!</formula1>
      <formula2>0</formula2>
    </dataValidation>
    <dataValidation type="list" allowBlank="1" sqref="F19:H84">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3" zoomScaleNormal="100" workbookViewId="0">
      <selection activeCell="B17" sqref="B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3" t="s">
        <v>115</v>
      </c>
      <c r="C18" s="194"/>
      <c r="D18" s="195"/>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41</v>
      </c>
      <c r="I23" s="61"/>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193" t="s">
        <v>155</v>
      </c>
      <c r="C29" s="194"/>
      <c r="D29" s="195"/>
      <c r="E29" s="69"/>
      <c r="F29" s="66"/>
      <c r="G29" s="66"/>
      <c r="H29" s="66"/>
      <c r="I29" s="69"/>
    </row>
    <row r="30" spans="1:9" s="48" customFormat="1" ht="147.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1.5">
      <c r="A32" s="62">
        <f t="shared" ca="1" si="0"/>
        <v>13</v>
      </c>
      <c r="B32" s="52" t="s">
        <v>163</v>
      </c>
      <c r="C32" s="52" t="s">
        <v>164</v>
      </c>
      <c r="D32" s="53" t="s">
        <v>165</v>
      </c>
      <c r="E32" s="54" t="s">
        <v>123</v>
      </c>
      <c r="F32" s="52" t="s">
        <v>41</v>
      </c>
      <c r="G32" s="52" t="s">
        <v>41</v>
      </c>
      <c r="H32" s="52" t="s">
        <v>41</v>
      </c>
      <c r="I32" s="62"/>
    </row>
    <row r="33" spans="1:9" s="48" customFormat="1" ht="135.30000000000001">
      <c r="A33" s="62">
        <f t="shared" ca="1" si="0"/>
        <v>14</v>
      </c>
      <c r="B33" s="52" t="s">
        <v>166</v>
      </c>
      <c r="C33" s="52" t="s">
        <v>167</v>
      </c>
      <c r="D33" s="60" t="s">
        <v>168</v>
      </c>
      <c r="E33" s="54" t="s">
        <v>169</v>
      </c>
      <c r="F33" s="52" t="s">
        <v>41</v>
      </c>
      <c r="G33" s="52" t="s">
        <v>41</v>
      </c>
      <c r="H33" s="52" t="s">
        <v>41</v>
      </c>
      <c r="I33" s="62"/>
    </row>
    <row r="34" spans="1:9" s="48" customFormat="1" ht="159.9">
      <c r="A34" s="62">
        <f t="shared" ca="1" si="0"/>
        <v>15</v>
      </c>
      <c r="B34" s="52" t="s">
        <v>170</v>
      </c>
      <c r="C34" s="52" t="s">
        <v>171</v>
      </c>
      <c r="D34" s="54" t="s">
        <v>172</v>
      </c>
      <c r="E34" s="54" t="s">
        <v>173</v>
      </c>
      <c r="F34" s="52" t="s">
        <v>41</v>
      </c>
      <c r="G34" s="52" t="s">
        <v>41</v>
      </c>
      <c r="H34" s="52" t="s">
        <v>41</v>
      </c>
      <c r="I34" s="62"/>
    </row>
    <row r="35" spans="1:9" s="48" customFormat="1" ht="13.8">
      <c r="A35" s="77"/>
      <c r="B35" s="193" t="s">
        <v>174</v>
      </c>
      <c r="C35" s="194"/>
      <c r="D35" s="195"/>
      <c r="E35" s="69"/>
      <c r="F35" s="66"/>
      <c r="G35" s="66"/>
      <c r="H35" s="66"/>
      <c r="I35" s="69"/>
    </row>
    <row r="36" spans="1:9" s="48" customFormat="1" ht="86.1">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1.5">
      <c r="A38" s="63">
        <f t="shared" ca="1" si="1"/>
        <v>17</v>
      </c>
      <c r="B38" s="52" t="s">
        <v>179</v>
      </c>
      <c r="C38" s="52" t="s">
        <v>180</v>
      </c>
      <c r="D38" s="53" t="s">
        <v>181</v>
      </c>
      <c r="E38" s="54" t="s">
        <v>119</v>
      </c>
      <c r="F38" s="52" t="s">
        <v>41</v>
      </c>
      <c r="G38" s="52" t="s">
        <v>41</v>
      </c>
      <c r="H38" s="52" t="s">
        <v>41</v>
      </c>
      <c r="I38" s="63"/>
    </row>
    <row r="39" spans="1:9" s="48" customFormat="1" ht="86.1">
      <c r="A39" s="62">
        <f t="shared" ca="1" si="1"/>
        <v>18</v>
      </c>
      <c r="B39" s="52" t="s">
        <v>182</v>
      </c>
      <c r="C39" s="52" t="s">
        <v>183</v>
      </c>
      <c r="D39" s="54" t="s">
        <v>184</v>
      </c>
      <c r="E39" s="54" t="s">
        <v>185</v>
      </c>
      <c r="F39" s="52" t="s">
        <v>41</v>
      </c>
      <c r="G39" s="52" t="s">
        <v>41</v>
      </c>
      <c r="H39" s="52" t="s">
        <v>41</v>
      </c>
      <c r="I39" s="62"/>
    </row>
    <row r="40" spans="1:9" s="48" customFormat="1" ht="73.8">
      <c r="A40" s="62">
        <f t="shared" ca="1" si="1"/>
        <v>19</v>
      </c>
      <c r="B40" s="52" t="s">
        <v>186</v>
      </c>
      <c r="C40" s="52" t="s">
        <v>187</v>
      </c>
      <c r="D40" s="54" t="s">
        <v>188</v>
      </c>
      <c r="E40" s="54" t="s">
        <v>189</v>
      </c>
      <c r="F40" s="52" t="s">
        <v>41</v>
      </c>
      <c r="G40" s="52" t="s">
        <v>41</v>
      </c>
      <c r="H40" s="52" t="s">
        <v>41</v>
      </c>
      <c r="I40" s="62"/>
    </row>
    <row r="41" spans="1:9" s="48" customFormat="1" ht="73.8">
      <c r="A41" s="62">
        <f t="shared" ca="1" si="1"/>
        <v>20</v>
      </c>
      <c r="B41" s="52" t="s">
        <v>190</v>
      </c>
      <c r="C41" s="52" t="s">
        <v>191</v>
      </c>
      <c r="D41" s="54" t="s">
        <v>192</v>
      </c>
      <c r="E41" s="60" t="s">
        <v>193</v>
      </c>
      <c r="F41" s="52" t="s">
        <v>41</v>
      </c>
      <c r="G41" s="52" t="s">
        <v>41</v>
      </c>
      <c r="H41" s="52" t="s">
        <v>41</v>
      </c>
      <c r="I41" s="62"/>
    </row>
    <row r="42" spans="1:9" s="48" customFormat="1" ht="159.9">
      <c r="A42" s="62">
        <f t="shared" ca="1" si="1"/>
        <v>21</v>
      </c>
      <c r="B42" s="52" t="s">
        <v>194</v>
      </c>
      <c r="C42" s="52" t="s">
        <v>195</v>
      </c>
      <c r="D42" s="54" t="s">
        <v>196</v>
      </c>
      <c r="E42" s="54" t="s">
        <v>197</v>
      </c>
      <c r="F42" s="52" t="s">
        <v>43</v>
      </c>
      <c r="G42" s="52" t="s">
        <v>41</v>
      </c>
      <c r="H42" s="52" t="s">
        <v>41</v>
      </c>
      <c r="I42" s="62"/>
    </row>
    <row r="43" spans="1:9" s="48" customFormat="1" ht="172.2">
      <c r="A43" s="62">
        <f t="shared" ca="1" si="1"/>
        <v>22</v>
      </c>
      <c r="B43" s="52" t="s">
        <v>198</v>
      </c>
      <c r="C43" s="52" t="s">
        <v>199</v>
      </c>
      <c r="D43" s="54" t="s">
        <v>200</v>
      </c>
      <c r="E43" s="54" t="s">
        <v>201</v>
      </c>
      <c r="F43" s="52" t="s">
        <v>43</v>
      </c>
      <c r="G43" s="52" t="s">
        <v>41</v>
      </c>
      <c r="H43" s="52" t="s">
        <v>41</v>
      </c>
      <c r="I43" s="62"/>
    </row>
    <row r="44" spans="1:9" s="48" customFormat="1" ht="172.2">
      <c r="A44" s="62">
        <f t="shared" ca="1" si="1"/>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73.8">
      <c r="A48" s="62">
        <f t="shared" ca="1" si="1"/>
        <v>26</v>
      </c>
      <c r="B48" s="52" t="s">
        <v>215</v>
      </c>
      <c r="C48" s="52" t="s">
        <v>216</v>
      </c>
      <c r="D48" s="53" t="s">
        <v>217</v>
      </c>
      <c r="E48" s="54" t="s">
        <v>119</v>
      </c>
      <c r="F48" s="52" t="s">
        <v>41</v>
      </c>
      <c r="G48" s="52" t="s">
        <v>41</v>
      </c>
      <c r="H48" s="52" t="s">
        <v>41</v>
      </c>
      <c r="I48" s="62"/>
    </row>
    <row r="49" spans="1:9" s="48" customFormat="1" ht="135.30000000000001">
      <c r="A49" s="62">
        <f t="shared" ca="1" si="1"/>
        <v>27</v>
      </c>
      <c r="B49" s="52" t="s">
        <v>218</v>
      </c>
      <c r="C49" s="52" t="s">
        <v>219</v>
      </c>
      <c r="D49" s="54" t="s">
        <v>220</v>
      </c>
      <c r="E49" s="54" t="s">
        <v>221</v>
      </c>
      <c r="F49" s="52" t="s">
        <v>41</v>
      </c>
      <c r="G49" s="52" t="s">
        <v>41</v>
      </c>
      <c r="H49" s="52" t="s">
        <v>41</v>
      </c>
      <c r="I49" s="62"/>
    </row>
    <row r="50" spans="1:9" s="48" customFormat="1" ht="147.6">
      <c r="A50" s="62">
        <f t="shared" ca="1" si="1"/>
        <v>28</v>
      </c>
      <c r="B50" s="52" t="s">
        <v>222</v>
      </c>
      <c r="C50" s="52" t="s">
        <v>223</v>
      </c>
      <c r="D50" s="54" t="s">
        <v>200</v>
      </c>
      <c r="E50" s="54" t="s">
        <v>224</v>
      </c>
      <c r="F50" s="52" t="s">
        <v>41</v>
      </c>
      <c r="G50" s="52" t="s">
        <v>41</v>
      </c>
      <c r="H50" s="52" t="s">
        <v>41</v>
      </c>
      <c r="I50" s="62"/>
    </row>
    <row r="51" spans="1:9" s="48" customFormat="1" ht="86.1">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8" zoomScaleNormal="100" workbookViewId="0">
      <selection activeCell="C17" sqref="C17:D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3" t="s">
        <v>115</v>
      </c>
      <c r="C18" s="194"/>
      <c r="D18" s="195"/>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43</v>
      </c>
      <c r="I23" s="61" t="s">
        <v>332</v>
      </c>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193" t="s">
        <v>155</v>
      </c>
      <c r="C29" s="194"/>
      <c r="D29" s="195"/>
      <c r="E29" s="69"/>
      <c r="F29" s="66"/>
      <c r="G29" s="66"/>
      <c r="H29" s="66"/>
      <c r="I29" s="69"/>
    </row>
    <row r="30" spans="1:9" s="48" customFormat="1" ht="147.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1.5">
      <c r="A32" s="62">
        <f t="shared" ca="1" si="0"/>
        <v>13</v>
      </c>
      <c r="B32" s="52" t="s">
        <v>163</v>
      </c>
      <c r="C32" s="52" t="s">
        <v>164</v>
      </c>
      <c r="D32" s="53" t="s">
        <v>165</v>
      </c>
      <c r="E32" s="54" t="s">
        <v>123</v>
      </c>
      <c r="F32" s="52" t="s">
        <v>41</v>
      </c>
      <c r="G32" s="52" t="s">
        <v>41</v>
      </c>
      <c r="H32" s="52" t="s">
        <v>41</v>
      </c>
      <c r="I32" s="62"/>
    </row>
    <row r="33" spans="1:9" s="48" customFormat="1" ht="135.30000000000001">
      <c r="A33" s="62">
        <f t="shared" ca="1" si="0"/>
        <v>14</v>
      </c>
      <c r="B33" s="52" t="s">
        <v>166</v>
      </c>
      <c r="C33" s="52" t="s">
        <v>167</v>
      </c>
      <c r="D33" s="60" t="s">
        <v>168</v>
      </c>
      <c r="E33" s="54" t="s">
        <v>169</v>
      </c>
      <c r="F33" s="52" t="s">
        <v>41</v>
      </c>
      <c r="G33" s="52" t="s">
        <v>41</v>
      </c>
      <c r="H33" s="52" t="s">
        <v>41</v>
      </c>
      <c r="I33" s="62"/>
    </row>
    <row r="34" spans="1:9" s="48" customFormat="1" ht="159.9">
      <c r="A34" s="62">
        <f t="shared" ca="1" si="0"/>
        <v>15</v>
      </c>
      <c r="B34" s="52" t="s">
        <v>170</v>
      </c>
      <c r="C34" s="52" t="s">
        <v>171</v>
      </c>
      <c r="D34" s="54" t="s">
        <v>172</v>
      </c>
      <c r="E34" s="54" t="s">
        <v>173</v>
      </c>
      <c r="F34" s="52" t="s">
        <v>41</v>
      </c>
      <c r="G34" s="52" t="s">
        <v>41</v>
      </c>
      <c r="H34" s="52" t="s">
        <v>41</v>
      </c>
      <c r="I34" s="62"/>
    </row>
    <row r="35" spans="1:9" s="48" customFormat="1" ht="13.8">
      <c r="A35" s="77"/>
      <c r="B35" s="193" t="s">
        <v>174</v>
      </c>
      <c r="C35" s="194"/>
      <c r="D35" s="195"/>
      <c r="E35" s="69"/>
      <c r="F35" s="66"/>
      <c r="G35" s="66"/>
      <c r="H35" s="66"/>
      <c r="I35" s="69"/>
    </row>
    <row r="36" spans="1:9" s="48" customFormat="1" ht="86.1">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1.5">
      <c r="A38" s="63">
        <f t="shared" ca="1" si="1"/>
        <v>17</v>
      </c>
      <c r="B38" s="52" t="s">
        <v>179</v>
      </c>
      <c r="C38" s="52" t="s">
        <v>180</v>
      </c>
      <c r="D38" s="53" t="s">
        <v>181</v>
      </c>
      <c r="E38" s="54" t="s">
        <v>119</v>
      </c>
      <c r="F38" s="52" t="s">
        <v>41</v>
      </c>
      <c r="G38" s="52" t="s">
        <v>41</v>
      </c>
      <c r="H38" s="52" t="s">
        <v>41</v>
      </c>
      <c r="I38" s="63"/>
    </row>
    <row r="39" spans="1:9" s="48" customFormat="1" ht="86.1">
      <c r="A39" s="62">
        <f t="shared" ca="1" si="1"/>
        <v>18</v>
      </c>
      <c r="B39" s="52" t="s">
        <v>182</v>
      </c>
      <c r="C39" s="52" t="s">
        <v>183</v>
      </c>
      <c r="D39" s="54" t="s">
        <v>184</v>
      </c>
      <c r="E39" s="54" t="s">
        <v>185</v>
      </c>
      <c r="F39" s="52" t="s">
        <v>41</v>
      </c>
      <c r="G39" s="52" t="s">
        <v>41</v>
      </c>
      <c r="H39" s="52" t="s">
        <v>41</v>
      </c>
      <c r="I39" s="62"/>
    </row>
    <row r="40" spans="1:9" s="48" customFormat="1" ht="73.8">
      <c r="A40" s="62">
        <f t="shared" ca="1" si="1"/>
        <v>19</v>
      </c>
      <c r="B40" s="52" t="s">
        <v>186</v>
      </c>
      <c r="C40" s="52" t="s">
        <v>187</v>
      </c>
      <c r="D40" s="54" t="s">
        <v>188</v>
      </c>
      <c r="E40" s="54" t="s">
        <v>189</v>
      </c>
      <c r="F40" s="52" t="s">
        <v>41</v>
      </c>
      <c r="G40" s="52" t="s">
        <v>41</v>
      </c>
      <c r="H40" s="52" t="s">
        <v>41</v>
      </c>
      <c r="I40" s="62"/>
    </row>
    <row r="41" spans="1:9" s="48" customFormat="1" ht="73.8">
      <c r="A41" s="62">
        <f t="shared" ca="1" si="1"/>
        <v>20</v>
      </c>
      <c r="B41" s="52" t="s">
        <v>190</v>
      </c>
      <c r="C41" s="52" t="s">
        <v>191</v>
      </c>
      <c r="D41" s="54" t="s">
        <v>192</v>
      </c>
      <c r="E41" s="60" t="s">
        <v>193</v>
      </c>
      <c r="F41" s="52" t="s">
        <v>41</v>
      </c>
      <c r="G41" s="52" t="s">
        <v>41</v>
      </c>
      <c r="H41" s="52" t="s">
        <v>41</v>
      </c>
      <c r="I41" s="62"/>
    </row>
    <row r="42" spans="1:9" s="48" customFormat="1" ht="159.9">
      <c r="A42" s="62">
        <f t="shared" ca="1" si="1"/>
        <v>21</v>
      </c>
      <c r="B42" s="52" t="s">
        <v>194</v>
      </c>
      <c r="C42" s="52" t="s">
        <v>195</v>
      </c>
      <c r="D42" s="54" t="s">
        <v>196</v>
      </c>
      <c r="E42" s="54" t="s">
        <v>197</v>
      </c>
      <c r="F42" s="52" t="s">
        <v>43</v>
      </c>
      <c r="G42" s="52" t="s">
        <v>41</v>
      </c>
      <c r="H42" s="52" t="s">
        <v>41</v>
      </c>
      <c r="I42" s="62"/>
    </row>
    <row r="43" spans="1:9" s="48" customFormat="1" ht="172.2">
      <c r="A43" s="62">
        <f t="shared" ca="1" si="1"/>
        <v>22</v>
      </c>
      <c r="B43" s="52" t="s">
        <v>198</v>
      </c>
      <c r="C43" s="52" t="s">
        <v>199</v>
      </c>
      <c r="D43" s="54" t="s">
        <v>200</v>
      </c>
      <c r="E43" s="54" t="s">
        <v>201</v>
      </c>
      <c r="F43" s="52" t="s">
        <v>43</v>
      </c>
      <c r="G43" s="52" t="s">
        <v>41</v>
      </c>
      <c r="H43" s="52" t="s">
        <v>41</v>
      </c>
      <c r="I43" s="62"/>
    </row>
    <row r="44" spans="1:9" s="48" customFormat="1" ht="172.2">
      <c r="A44" s="62">
        <f t="shared" ca="1" si="1"/>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73.8">
      <c r="A48" s="62">
        <f t="shared" ca="1" si="1"/>
        <v>26</v>
      </c>
      <c r="B48" s="52" t="s">
        <v>215</v>
      </c>
      <c r="C48" s="52" t="s">
        <v>216</v>
      </c>
      <c r="D48" s="53" t="s">
        <v>217</v>
      </c>
      <c r="E48" s="54" t="s">
        <v>119</v>
      </c>
      <c r="F48" s="52" t="s">
        <v>41</v>
      </c>
      <c r="G48" s="52" t="s">
        <v>41</v>
      </c>
      <c r="H48" s="52" t="s">
        <v>41</v>
      </c>
      <c r="I48" s="62"/>
    </row>
    <row r="49" spans="1:9" s="48" customFormat="1" ht="135.30000000000001">
      <c r="A49" s="62">
        <f t="shared" ca="1" si="1"/>
        <v>27</v>
      </c>
      <c r="B49" s="52" t="s">
        <v>218</v>
      </c>
      <c r="C49" s="52" t="s">
        <v>219</v>
      </c>
      <c r="D49" s="54" t="s">
        <v>220</v>
      </c>
      <c r="E49" s="54" t="s">
        <v>221</v>
      </c>
      <c r="F49" s="52" t="s">
        <v>41</v>
      </c>
      <c r="G49" s="52" t="s">
        <v>41</v>
      </c>
      <c r="H49" s="52" t="s">
        <v>41</v>
      </c>
      <c r="I49" s="62"/>
    </row>
    <row r="50" spans="1:9" s="48" customFormat="1" ht="147.6">
      <c r="A50" s="62">
        <f t="shared" ca="1" si="1"/>
        <v>28</v>
      </c>
      <c r="B50" s="52" t="s">
        <v>222</v>
      </c>
      <c r="C50" s="52" t="s">
        <v>223</v>
      </c>
      <c r="D50" s="54" t="s">
        <v>200</v>
      </c>
      <c r="E50" s="54" t="s">
        <v>224</v>
      </c>
      <c r="F50" s="52" t="s">
        <v>41</v>
      </c>
      <c r="G50" s="52" t="s">
        <v>41</v>
      </c>
      <c r="H50" s="52" t="s">
        <v>41</v>
      </c>
      <c r="I50" s="62"/>
    </row>
    <row r="51" spans="1:9" s="48" customFormat="1" ht="86.1">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333</v>
      </c>
    </row>
    <row r="2" spans="1:12" s="84" customFormat="1" ht="25.2">
      <c r="A2" s="83"/>
      <c r="C2" s="210" t="s">
        <v>334</v>
      </c>
      <c r="D2" s="210"/>
      <c r="E2" s="210"/>
      <c r="F2" s="210"/>
      <c r="G2" s="210"/>
      <c r="H2" s="85" t="s">
        <v>335</v>
      </c>
      <c r="I2" s="86"/>
      <c r="J2" s="86"/>
      <c r="K2" s="86"/>
      <c r="L2" s="86"/>
    </row>
    <row r="3" spans="1:12" s="84" customFormat="1" ht="22.5">
      <c r="A3" s="83"/>
      <c r="C3" s="211" t="s">
        <v>336</v>
      </c>
      <c r="D3" s="211"/>
      <c r="E3" s="157"/>
      <c r="F3" s="212" t="s">
        <v>337</v>
      </c>
      <c r="G3" s="212"/>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3" t="s">
        <v>338</v>
      </c>
      <c r="C6" s="213"/>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1">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13" t="s">
        <v>368</v>
      </c>
      <c r="C14" s="213"/>
      <c r="D14" s="213"/>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7.799999999999997">
      <c r="A17" s="121"/>
      <c r="B17" s="122" t="s">
        <v>348</v>
      </c>
      <c r="C17" s="126" t="s">
        <v>372</v>
      </c>
      <c r="D17" s="126" t="s">
        <v>373</v>
      </c>
      <c r="E17" s="126" t="s">
        <v>374</v>
      </c>
      <c r="F17" s="126" t="s">
        <v>375</v>
      </c>
      <c r="G17" s="126" t="s">
        <v>376</v>
      </c>
      <c r="H17" s="124"/>
      <c r="I17" s="124"/>
      <c r="J17" s="124"/>
      <c r="K17" s="124"/>
    </row>
    <row r="18" spans="1:12">
      <c r="A18" s="100">
        <v>1</v>
      </c>
      <c r="B18" s="101" t="s">
        <v>66</v>
      </c>
      <c r="C18" s="104">
        <f>'User Story 1'!D11</f>
        <v>27</v>
      </c>
      <c r="D18" s="104">
        <f>'User Story 1'!D12</f>
        <v>0</v>
      </c>
      <c r="E18" s="104">
        <f>'User Story 1'!D14</f>
        <v>0</v>
      </c>
      <c r="F18" s="104">
        <f>'User Story 1'!D13</f>
        <v>0</v>
      </c>
      <c r="G18" s="104">
        <f>'User Story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82</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13" t="s">
        <v>378</v>
      </c>
      <c r="C23" s="213"/>
      <c r="D23" s="213"/>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14" t="s">
        <v>114</v>
      </c>
      <c r="H26" s="215"/>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103</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16" t="s">
        <v>347</v>
      </c>
      <c r="G34" s="217"/>
    </row>
    <row r="35" spans="1:12" s="125" customFormat="1" ht="14.1">
      <c r="A35" s="121"/>
      <c r="B35" s="122" t="s">
        <v>394</v>
      </c>
      <c r="C35" s="126" t="s">
        <v>395</v>
      </c>
      <c r="D35" s="126" t="s">
        <v>396</v>
      </c>
      <c r="E35" s="126" t="s">
        <v>352</v>
      </c>
      <c r="F35" s="219"/>
      <c r="G35" s="220"/>
      <c r="H35" s="124"/>
      <c r="I35" s="124"/>
      <c r="J35" s="124"/>
      <c r="K35" s="124"/>
      <c r="L35" s="124"/>
    </row>
    <row r="36" spans="1:12">
      <c r="A36" s="100">
        <v>1</v>
      </c>
      <c r="B36" s="101" t="s">
        <v>332</v>
      </c>
      <c r="C36" s="104" t="s">
        <v>397</v>
      </c>
      <c r="D36" s="104" t="s">
        <v>389</v>
      </c>
      <c r="E36" s="104" t="s">
        <v>358</v>
      </c>
      <c r="F36" s="208"/>
      <c r="G36" s="209"/>
    </row>
    <row r="37" spans="1:12" ht="20.25" customHeight="1">
      <c r="A37" s="100">
        <v>2</v>
      </c>
      <c r="B37" s="101" t="s">
        <v>147</v>
      </c>
      <c r="C37" s="104" t="s">
        <v>398</v>
      </c>
      <c r="D37" s="104" t="s">
        <v>389</v>
      </c>
      <c r="E37" s="104" t="s">
        <v>358</v>
      </c>
      <c r="F37" s="208"/>
      <c r="G37" s="209"/>
    </row>
    <row r="38" spans="1:12" ht="20.25" customHeight="1">
      <c r="A38" s="106"/>
      <c r="B38" s="107"/>
      <c r="C38" s="108"/>
      <c r="D38" s="108"/>
      <c r="E38" s="108"/>
      <c r="F38" s="108"/>
      <c r="G38" s="108"/>
      <c r="H38" s="108"/>
    </row>
    <row r="39" spans="1:12" ht="21.75" customHeight="1">
      <c r="B39" s="213" t="s">
        <v>399</v>
      </c>
      <c r="C39" s="213"/>
      <c r="D39" s="94"/>
      <c r="E39" s="94"/>
      <c r="F39" s="94"/>
      <c r="G39" s="95"/>
      <c r="H39" s="95"/>
    </row>
    <row r="40" spans="1:12">
      <c r="B40" s="96" t="s">
        <v>400</v>
      </c>
      <c r="C40" s="97"/>
      <c r="D40" s="97"/>
      <c r="E40" s="97"/>
      <c r="F40" s="97"/>
      <c r="G40" s="98"/>
    </row>
    <row r="41" spans="1:12" ht="18.75" customHeight="1">
      <c r="A41" s="99" t="s">
        <v>58</v>
      </c>
      <c r="B41" s="160" t="s">
        <v>62</v>
      </c>
      <c r="C41" s="218" t="s">
        <v>401</v>
      </c>
      <c r="D41" s="218"/>
      <c r="E41" s="218" t="s">
        <v>402</v>
      </c>
      <c r="F41" s="218"/>
      <c r="G41" s="218"/>
      <c r="H41" s="99" t="s">
        <v>403</v>
      </c>
    </row>
    <row r="42" spans="1:12" ht="34.5" customHeight="1">
      <c r="A42" s="100">
        <v>1</v>
      </c>
      <c r="B42" s="161" t="s">
        <v>404</v>
      </c>
      <c r="C42" s="221" t="s">
        <v>405</v>
      </c>
      <c r="D42" s="221"/>
      <c r="E42" s="221" t="s">
        <v>406</v>
      </c>
      <c r="F42" s="221"/>
      <c r="G42" s="221"/>
      <c r="H42" s="109"/>
    </row>
    <row r="43" spans="1:12" ht="34.5" customHeight="1">
      <c r="A43" s="100">
        <v>2</v>
      </c>
      <c r="B43" s="161" t="s">
        <v>404</v>
      </c>
      <c r="C43" s="221" t="s">
        <v>405</v>
      </c>
      <c r="D43" s="221"/>
      <c r="E43" s="221" t="s">
        <v>406</v>
      </c>
      <c r="F43" s="221"/>
      <c r="G43" s="221"/>
      <c r="H43" s="109"/>
    </row>
    <row r="44" spans="1:12" ht="34.5" customHeight="1">
      <c r="A44" s="100">
        <v>3</v>
      </c>
      <c r="B44" s="161" t="s">
        <v>404</v>
      </c>
      <c r="C44" s="221" t="s">
        <v>405</v>
      </c>
      <c r="D44" s="221"/>
      <c r="E44" s="221" t="s">
        <v>406</v>
      </c>
      <c r="F44" s="221"/>
      <c r="G44" s="221"/>
      <c r="H44" s="109"/>
    </row>
    <row r="45" spans="1:12">
      <c r="B45" s="110"/>
      <c r="C45" s="110"/>
      <c r="D45" s="110"/>
      <c r="E45" s="111"/>
      <c r="F45" s="97"/>
      <c r="G45" s="98"/>
    </row>
    <row r="46" spans="1:12" ht="21.75" customHeight="1">
      <c r="B46" s="213" t="s">
        <v>407</v>
      </c>
      <c r="C46" s="213"/>
      <c r="D46" s="94"/>
      <c r="E46" s="94"/>
      <c r="F46" s="94"/>
      <c r="G46" s="95"/>
      <c r="H46" s="95"/>
    </row>
    <row r="47" spans="1:12">
      <c r="B47" s="96" t="s">
        <v>408</v>
      </c>
      <c r="C47" s="110"/>
      <c r="D47" s="110"/>
      <c r="E47" s="111"/>
      <c r="F47" s="97"/>
      <c r="G47" s="98"/>
    </row>
    <row r="48" spans="1:12" s="113" customFormat="1" ht="21" customHeight="1">
      <c r="A48" s="224" t="s">
        <v>58</v>
      </c>
      <c r="B48" s="226" t="s">
        <v>409</v>
      </c>
      <c r="C48" s="216" t="s">
        <v>410</v>
      </c>
      <c r="D48" s="228"/>
      <c r="E48" s="228"/>
      <c r="F48" s="217"/>
      <c r="G48" s="229" t="s">
        <v>377</v>
      </c>
      <c r="H48" s="229" t="s">
        <v>409</v>
      </c>
      <c r="I48" s="222" t="s">
        <v>411</v>
      </c>
      <c r="J48" s="112"/>
      <c r="K48" s="112"/>
      <c r="L48" s="112"/>
    </row>
    <row r="49" spans="1:9">
      <c r="A49" s="225"/>
      <c r="B49" s="227"/>
      <c r="C49" s="114" t="s">
        <v>386</v>
      </c>
      <c r="D49" s="114" t="s">
        <v>387</v>
      </c>
      <c r="E49" s="115" t="s">
        <v>388</v>
      </c>
      <c r="F49" s="115" t="s">
        <v>389</v>
      </c>
      <c r="G49" s="230"/>
      <c r="H49" s="230"/>
      <c r="I49" s="223"/>
    </row>
    <row r="50" spans="1:9" ht="25.2">
      <c r="A50" s="225"/>
      <c r="B50" s="227"/>
      <c r="C50" s="128" t="s">
        <v>412</v>
      </c>
      <c r="D50" s="128" t="s">
        <v>413</v>
      </c>
      <c r="E50" s="128" t="s">
        <v>414</v>
      </c>
      <c r="F50" s="128" t="s">
        <v>415</v>
      </c>
      <c r="G50" s="127" t="s">
        <v>416</v>
      </c>
      <c r="H50" s="127" t="s">
        <v>417</v>
      </c>
      <c r="I50" s="127" t="s">
        <v>417</v>
      </c>
    </row>
    <row r="51" spans="1:9" ht="25.2">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cabca498-5e2a-459c-ade0-601c6a98c846"/>
    <ds:schemaRef ds:uri="044e8ed5-b60c-40cd-b477-04c240ccf9c3"/>
    <ds:schemaRef ds:uri="http://purl.org/dc/elements/1.1/"/>
    <ds:schemaRef ds:uri="http://schemas.microsoft.com/office/infopath/2007/PartnerControls"/>
    <ds:schemaRef ds:uri="http://www.w3.org/XML/1998/namespac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2022-10-12T04:12:17Z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