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media/image4.png" ContentType="image/png"/>
  <Override PartName="/xl/media/image5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<sst xmlns="http://schemas.openxmlformats.org/spreadsheetml/2006/main" count="73" uniqueCount="56">
  <si>
    <t xml:space="preserve">aluguel de fábrica</t>
  </si>
  <si>
    <t xml:space="preserve">geral</t>
  </si>
  <si>
    <t xml:space="preserve">Geral =</t>
  </si>
  <si>
    <t xml:space="preserve">total unidads</t>
  </si>
  <si>
    <t xml:space="preserve">aluguel das máquinas da produção</t>
  </si>
  <si>
    <t xml:space="preserve">Abóbora =</t>
  </si>
  <si>
    <t xml:space="preserve">depreciação de máquinas corte de produção</t>
  </si>
  <si>
    <t xml:space="preserve">Coco =</t>
  </si>
  <si>
    <t xml:space="preserve">depreciação dos veículos de entrega</t>
  </si>
  <si>
    <t xml:space="preserve">não é custo</t>
  </si>
  <si>
    <t xml:space="preserve">Total abóbora =</t>
  </si>
  <si>
    <t xml:space="preserve">^ geral distribuido</t>
  </si>
  <si>
    <t xml:space="preserve">mão de obra direta do doce de abóbora</t>
  </si>
  <si>
    <t xml:space="preserve">abóbora</t>
  </si>
  <si>
    <t xml:space="preserve">Total coco =</t>
  </si>
  <si>
    <t xml:space="preserve">matéria prima – doce de abóbora</t>
  </si>
  <si>
    <t xml:space="preserve">mão de obra direta do doce de coco</t>
  </si>
  <si>
    <t xml:space="preserve">coco</t>
  </si>
  <si>
    <t xml:space="preserve">matéria prima do produto – doce de coco</t>
  </si>
  <si>
    <t xml:space="preserve">unidades produzidas</t>
  </si>
  <si>
    <t xml:space="preserve">caixas do sabão em pó</t>
  </si>
  <si>
    <t xml:space="preserve">tempo pra produzir =</t>
  </si>
  <si>
    <t xml:space="preserve">min</t>
  </si>
  <si>
    <t xml:space="preserve">horas</t>
  </si>
  <si>
    <t xml:space="preserve">frascos do sabão líquido</t>
  </si>
  <si>
    <t xml:space="preserve">matéria prima</t>
  </si>
  <si>
    <t xml:space="preserve">$/kg</t>
  </si>
  <si>
    <t xml:space="preserve">MP</t>
  </si>
  <si>
    <t xml:space="preserve">MOD</t>
  </si>
  <si>
    <t xml:space="preserve">pó</t>
  </si>
  <si>
    <t xml:space="preserve">Kg &amp; h</t>
  </si>
  <si>
    <t xml:space="preserve">Custo MP</t>
  </si>
  <si>
    <t xml:space="preserve">custo MOD</t>
  </si>
  <si>
    <t xml:space="preserve">soma tuto</t>
  </si>
  <si>
    <t xml:space="preserve">custo unitário</t>
  </si>
  <si>
    <t xml:space="preserve">liq</t>
  </si>
  <si>
    <t xml:space="preserve">CIP custos indiretos de produção</t>
  </si>
  <si>
    <t xml:space="preserve">$</t>
  </si>
  <si>
    <t xml:space="preserve">supervisão da produção</t>
  </si>
  <si>
    <t xml:space="preserve">depreciação de equipamentos de produção</t>
  </si>
  <si>
    <t xml:space="preserve">aluguel do galpão industrial</t>
  </si>
  <si>
    <t xml:space="preserve">seguro dos equipamentos da produção</t>
  </si>
  <si>
    <t xml:space="preserve">energia elétrica consumida na produção</t>
  </si>
  <si>
    <t xml:space="preserve">total</t>
  </si>
  <si>
    <t xml:space="preserve">1 caixa de pó a cada</t>
  </si>
  <si>
    <t xml:space="preserve">1 caixa de liq a cada</t>
  </si>
  <si>
    <t xml:space="preserve">máquina braba</t>
  </si>
  <si>
    <t xml:space="preserve">porcentagem usada</t>
  </si>
  <si>
    <t xml:space="preserve">/</t>
  </si>
  <si>
    <t xml:space="preserve">rateado</t>
  </si>
  <si>
    <t xml:space="preserve">PORQUE TEM OS VALORES NA TABELA, JÁ RATEADOS</t>
  </si>
  <si>
    <t xml:space="preserve">pro pó</t>
  </si>
  <si>
    <t xml:space="preserve">pro liq</t>
  </si>
  <si>
    <t xml:space="preserve">Receita – gasto variável</t>
  </si>
  <si>
    <t xml:space="preserve">in</t>
  </si>
  <si>
    <t xml:space="preserve">out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</si>
</sst>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509760</xdr:colOff>
      <xdr:row>0</xdr:row>
      <xdr:rowOff>55080</xdr:rowOff>
    </xdr:from>
    <xdr:to>
      <xdr:col>18</xdr:col>
      <xdr:colOff>73080</xdr:colOff>
      <xdr:row>23</xdr:row>
      <xdr:rowOff>142920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0625760" y="55080"/>
          <a:ext cx="6065640" cy="3826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510120</xdr:colOff>
      <xdr:row>25</xdr:row>
      <xdr:rowOff>68760</xdr:rowOff>
    </xdr:from>
    <xdr:to>
      <xdr:col>19</xdr:col>
      <xdr:colOff>67680</xdr:colOff>
      <xdr:row>55</xdr:row>
      <xdr:rowOff>161640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0626120" y="4132440"/>
          <a:ext cx="6872760" cy="4969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546120</xdr:colOff>
      <xdr:row>57</xdr:row>
      <xdr:rowOff>83160</xdr:rowOff>
    </xdr:from>
    <xdr:to>
      <xdr:col>18</xdr:col>
      <xdr:colOff>319680</xdr:colOff>
      <xdr:row>84</xdr:row>
      <xdr:rowOff>124200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10662120" y="9348840"/>
          <a:ext cx="6275880" cy="4430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6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C66" activeCellId="0" sqref="C6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7.14"/>
    <col collapsed="false" customWidth="true" hidden="false" outlineLevel="0" max="5" min="5" style="0" width="14.08"/>
  </cols>
  <sheetData>
    <row r="1" customFormat="false" ht="12.8" hidden="false" customHeight="false" outlineLevel="0" collapsed="false">
      <c r="A1" s="0" t="s">
        <v>0</v>
      </c>
      <c r="B1" s="0" t="n">
        <v>1080</v>
      </c>
      <c r="C1" s="0" t="s">
        <v>1</v>
      </c>
      <c r="E1" s="0" t="s">
        <v>2</v>
      </c>
      <c r="F1" s="0" t="n">
        <f aca="false">SUM(B1:B3)</f>
        <v>3100</v>
      </c>
      <c r="G1" s="0" t="s">
        <v>3</v>
      </c>
      <c r="H1" s="0" t="n">
        <f aca="false">E6+E7</f>
        <v>800</v>
      </c>
    </row>
    <row r="2" customFormat="false" ht="12.8" hidden="false" customHeight="false" outlineLevel="0" collapsed="false">
      <c r="A2" s="0" t="s">
        <v>4</v>
      </c>
      <c r="B2" s="0" t="n">
        <v>920</v>
      </c>
      <c r="C2" s="0" t="s">
        <v>1</v>
      </c>
      <c r="E2" s="0" t="s">
        <v>5</v>
      </c>
      <c r="F2" s="0" t="n">
        <f aca="false">SUM(B5:B6)</f>
        <v>2220</v>
      </c>
      <c r="H2" s="0" t="n">
        <f aca="false">F1*E6/H1</f>
        <v>1162.5</v>
      </c>
    </row>
    <row r="3" customFormat="false" ht="12.8" hidden="false" customHeight="false" outlineLevel="0" collapsed="false">
      <c r="A3" s="0" t="s">
        <v>6</v>
      </c>
      <c r="B3" s="0" t="n">
        <v>1100</v>
      </c>
      <c r="C3" s="0" t="s">
        <v>1</v>
      </c>
      <c r="E3" s="0" t="s">
        <v>7</v>
      </c>
      <c r="F3" s="0" t="n">
        <f aca="false">SUM(B7:B8)</f>
        <v>1400</v>
      </c>
      <c r="H3" s="1" t="n">
        <f aca="false">F1*E7/H1</f>
        <v>1937.5</v>
      </c>
    </row>
    <row r="4" customFormat="false" ht="12.8" hidden="false" customHeight="false" outlineLevel="0" collapsed="false">
      <c r="A4" s="1" t="s">
        <v>8</v>
      </c>
      <c r="B4" s="1" t="n">
        <v>360</v>
      </c>
      <c r="C4" s="1" t="s">
        <v>9</v>
      </c>
      <c r="E4" s="0" t="s">
        <v>10</v>
      </c>
      <c r="F4" s="0" t="n">
        <f aca="false">H2+F2</f>
        <v>3382.5</v>
      </c>
      <c r="G4" s="0" t="n">
        <f aca="false">F4/E6</f>
        <v>11.275</v>
      </c>
      <c r="H4" s="0" t="s">
        <v>11</v>
      </c>
    </row>
    <row r="5" customFormat="false" ht="12.8" hidden="false" customHeight="false" outlineLevel="0" collapsed="false">
      <c r="A5" s="0" t="s">
        <v>12</v>
      </c>
      <c r="B5" s="0" t="n">
        <v>1600</v>
      </c>
      <c r="C5" s="0" t="s">
        <v>13</v>
      </c>
      <c r="E5" s="1" t="s">
        <v>14</v>
      </c>
      <c r="F5" s="0" t="n">
        <f aca="false">F3+H3</f>
        <v>3337.5</v>
      </c>
      <c r="G5" s="1" t="n">
        <f aca="false">F5/E7</f>
        <v>6.675</v>
      </c>
    </row>
    <row r="6" customFormat="false" ht="12.8" hidden="false" customHeight="false" outlineLevel="0" collapsed="false">
      <c r="A6" s="0" t="s">
        <v>15</v>
      </c>
      <c r="B6" s="0" t="n">
        <v>620</v>
      </c>
      <c r="C6" s="0" t="s">
        <v>13</v>
      </c>
      <c r="E6" s="0" t="n">
        <v>300</v>
      </c>
      <c r="F6" s="0" t="s">
        <v>13</v>
      </c>
    </row>
    <row r="7" customFormat="false" ht="12.8" hidden="false" customHeight="false" outlineLevel="0" collapsed="false">
      <c r="A7" s="0" t="s">
        <v>16</v>
      </c>
      <c r="B7" s="0" t="n">
        <v>850</v>
      </c>
      <c r="C7" s="0" t="s">
        <v>17</v>
      </c>
      <c r="E7" s="0" t="n">
        <v>500</v>
      </c>
      <c r="F7" s="1" t="s">
        <v>17</v>
      </c>
    </row>
    <row r="8" customFormat="false" ht="12.8" hidden="false" customHeight="false" outlineLevel="0" collapsed="false">
      <c r="A8" s="0" t="s">
        <v>18</v>
      </c>
      <c r="B8" s="0" t="n">
        <v>550</v>
      </c>
      <c r="C8" s="0" t="s">
        <v>17</v>
      </c>
    </row>
    <row r="25" customFormat="false" ht="12.8" hidden="false" customHeight="false" outlineLevel="0" collapsed="false">
      <c r="K25" s="2"/>
      <c r="L25" s="2"/>
      <c r="M25" s="2"/>
      <c r="N25" s="2"/>
      <c r="O25" s="2"/>
      <c r="P25" s="2"/>
      <c r="Q25" s="2"/>
      <c r="R25" s="2"/>
      <c r="S25" s="2"/>
    </row>
    <row r="26" customFormat="false" ht="12.8" hidden="false" customHeight="false" outlineLevel="0" collapsed="false">
      <c r="A26" s="0" t="s">
        <v>19</v>
      </c>
      <c r="B26" s="0" t="n">
        <v>20000</v>
      </c>
      <c r="C26" s="0" t="s">
        <v>20</v>
      </c>
      <c r="E26" s="0" t="s">
        <v>21</v>
      </c>
      <c r="G26" s="0" t="n">
        <f aca="false">B26*D41</f>
        <v>360000</v>
      </c>
      <c r="H26" s="0" t="s">
        <v>22</v>
      </c>
      <c r="I26" s="0" t="n">
        <f aca="false">G26/60</f>
        <v>6000</v>
      </c>
      <c r="J26" s="0" t="s">
        <v>23</v>
      </c>
    </row>
    <row r="27" customFormat="false" ht="12.8" hidden="false" customHeight="false" outlineLevel="0" collapsed="false">
      <c r="B27" s="0" t="n">
        <v>16000</v>
      </c>
      <c r="C27" s="0" t="s">
        <v>24</v>
      </c>
      <c r="E27" s="1" t="s">
        <v>21</v>
      </c>
      <c r="G27" s="1" t="n">
        <f aca="false">B27*D42</f>
        <v>180000</v>
      </c>
      <c r="H27" s="0" t="s">
        <v>22</v>
      </c>
      <c r="I27" s="1" t="n">
        <f aca="false">G27/60</f>
        <v>3000</v>
      </c>
      <c r="J27" s="0" t="s">
        <v>23</v>
      </c>
    </row>
    <row r="28" customFormat="false" ht="12.8" hidden="false" customHeight="false" outlineLevel="0" collapsed="false">
      <c r="A28" s="0" t="s">
        <v>25</v>
      </c>
      <c r="B28" s="0" t="n">
        <v>2</v>
      </c>
      <c r="C28" s="0" t="s">
        <v>26</v>
      </c>
      <c r="I28" s="0" t="n">
        <f aca="false">I26+I27</f>
        <v>9000</v>
      </c>
    </row>
    <row r="29" customFormat="false" ht="12.8" hidden="false" customHeight="false" outlineLevel="0" collapsed="false">
      <c r="B29" s="0" t="s">
        <v>27</v>
      </c>
      <c r="C29" s="0" t="s">
        <v>28</v>
      </c>
    </row>
    <row r="30" customFormat="false" ht="12.8" hidden="false" customHeight="false" outlineLevel="0" collapsed="false">
      <c r="A30" s="0" t="s">
        <v>29</v>
      </c>
      <c r="B30" s="0" t="n">
        <v>12000</v>
      </c>
      <c r="C30" s="0" t="n">
        <v>6000</v>
      </c>
      <c r="D30" s="0" t="s">
        <v>30</v>
      </c>
      <c r="F30" s="0" t="s">
        <v>31</v>
      </c>
      <c r="G30" s="0" t="s">
        <v>32</v>
      </c>
      <c r="H30" s="0" t="s">
        <v>33</v>
      </c>
      <c r="I30" s="0" t="s">
        <v>34</v>
      </c>
    </row>
    <row r="31" customFormat="false" ht="12.8" hidden="false" customHeight="false" outlineLevel="0" collapsed="false">
      <c r="A31" s="0" t="s">
        <v>35</v>
      </c>
      <c r="B31" s="0" t="n">
        <v>8000</v>
      </c>
      <c r="C31" s="0" t="n">
        <v>3000</v>
      </c>
      <c r="D31" s="1" t="s">
        <v>30</v>
      </c>
      <c r="E31" s="0" t="s">
        <v>29</v>
      </c>
      <c r="F31" s="0" t="n">
        <f aca="false">B30*2</f>
        <v>24000</v>
      </c>
      <c r="G31" s="0" t="n">
        <f aca="false">C30*5</f>
        <v>30000</v>
      </c>
      <c r="H31" s="0" t="n">
        <f aca="false">F31+G31+E37+B49</f>
        <v>79600</v>
      </c>
      <c r="I31" s="0" t="n">
        <f aca="false">H31/B26</f>
        <v>3.98</v>
      </c>
    </row>
    <row r="32" customFormat="false" ht="12.8" hidden="false" customHeight="false" outlineLevel="0" collapsed="false">
      <c r="E32" s="0" t="s">
        <v>35</v>
      </c>
      <c r="F32" s="1" t="n">
        <f aca="false">B31*2</f>
        <v>16000</v>
      </c>
      <c r="G32" s="1" t="n">
        <f aca="false">C31*5</f>
        <v>15000</v>
      </c>
      <c r="H32" s="1" t="n">
        <f aca="false">F32+G32+E38+B50</f>
        <v>45400</v>
      </c>
      <c r="I32" s="1" t="n">
        <f aca="false">H32/B27</f>
        <v>2.8375</v>
      </c>
    </row>
    <row r="33" customFormat="false" ht="12.8" hidden="false" customHeight="false" outlineLevel="0" collapsed="false">
      <c r="A33" s="0" t="s">
        <v>36</v>
      </c>
      <c r="B33" s="0" t="s">
        <v>37</v>
      </c>
    </row>
    <row r="34" customFormat="false" ht="12.8" hidden="false" customHeight="false" outlineLevel="0" collapsed="false">
      <c r="A34" s="0" t="s">
        <v>38</v>
      </c>
      <c r="B34" s="0" t="n">
        <v>3600</v>
      </c>
      <c r="H34" s="0" t="s">
        <v>29</v>
      </c>
      <c r="I34" s="0" t="s">
        <v>35</v>
      </c>
    </row>
    <row r="35" customFormat="false" ht="12.8" hidden="false" customHeight="false" outlineLevel="0" collapsed="false">
      <c r="A35" s="0" t="s">
        <v>39</v>
      </c>
      <c r="B35" s="0" t="n">
        <v>12000</v>
      </c>
      <c r="H35" s="0" t="n">
        <f aca="false">I26/I28</f>
        <v>0.666666666666667</v>
      </c>
      <c r="I35" s="1" t="n">
        <f aca="false">I27/I28</f>
        <v>0.333333333333333</v>
      </c>
    </row>
    <row r="36" customFormat="false" ht="12.8" hidden="false" customHeight="false" outlineLevel="0" collapsed="false">
      <c r="A36" s="0" t="s">
        <v>40</v>
      </c>
      <c r="B36" s="0" t="n">
        <v>4500</v>
      </c>
    </row>
    <row r="37" customFormat="false" ht="12.8" hidden="false" customHeight="false" outlineLevel="0" collapsed="false">
      <c r="A37" s="0" t="s">
        <v>41</v>
      </c>
      <c r="B37" s="0" t="n">
        <v>1500</v>
      </c>
      <c r="D37" s="0" t="s">
        <v>29</v>
      </c>
      <c r="E37" s="0" t="n">
        <f aca="false">B39*H35</f>
        <v>16000</v>
      </c>
    </row>
    <row r="38" customFormat="false" ht="12.8" hidden="false" customHeight="false" outlineLevel="0" collapsed="false">
      <c r="A38" s="0" t="s">
        <v>42</v>
      </c>
      <c r="B38" s="0" t="n">
        <v>2400</v>
      </c>
      <c r="D38" s="0" t="s">
        <v>35</v>
      </c>
      <c r="E38" s="0" t="n">
        <f aca="false">B39*I35</f>
        <v>8000</v>
      </c>
    </row>
    <row r="39" customFormat="false" ht="12.8" hidden="false" customHeight="false" outlineLevel="0" collapsed="false">
      <c r="A39" s="0" t="s">
        <v>43</v>
      </c>
      <c r="B39" s="0" t="n">
        <f aca="false">SUM(B34:B38)</f>
        <v>24000</v>
      </c>
    </row>
    <row r="41" customFormat="false" ht="12.8" hidden="false" customHeight="false" outlineLevel="0" collapsed="false">
      <c r="B41" s="0" t="s">
        <v>44</v>
      </c>
      <c r="D41" s="0" t="n">
        <v>18</v>
      </c>
    </row>
    <row r="42" customFormat="false" ht="12.8" hidden="false" customHeight="false" outlineLevel="0" collapsed="false">
      <c r="B42" s="1" t="s">
        <v>45</v>
      </c>
      <c r="C42" s="1"/>
      <c r="D42" s="1" t="n">
        <v>11.25</v>
      </c>
    </row>
    <row r="44" customFormat="false" ht="12.8" hidden="false" customHeight="false" outlineLevel="0" collapsed="false">
      <c r="A44" s="0" t="s">
        <v>46</v>
      </c>
    </row>
    <row r="45" customFormat="false" ht="12.8" hidden="false" customHeight="false" outlineLevel="0" collapsed="false">
      <c r="A45" s="0" t="s">
        <v>43</v>
      </c>
      <c r="B45" s="0" t="n">
        <v>320000</v>
      </c>
    </row>
    <row r="46" customFormat="false" ht="12.8" hidden="false" customHeight="false" outlineLevel="0" collapsed="false">
      <c r="A46" s="0" t="s">
        <v>47</v>
      </c>
      <c r="B46" s="0" t="n">
        <v>20000</v>
      </c>
      <c r="C46" s="0" t="s">
        <v>48</v>
      </c>
      <c r="D46" s="0" t="n">
        <v>400000</v>
      </c>
      <c r="E46" s="0" t="n">
        <f aca="false">B46/D46</f>
        <v>0.05</v>
      </c>
    </row>
    <row r="47" customFormat="false" ht="12.8" hidden="false" customHeight="false" outlineLevel="0" collapsed="false">
      <c r="A47" s="0" t="s">
        <v>49</v>
      </c>
      <c r="B47" s="0" t="n">
        <f aca="false">B45*E46</f>
        <v>16000</v>
      </c>
      <c r="E47" s="0" t="n">
        <f aca="false">B30/B46</f>
        <v>0.6</v>
      </c>
      <c r="G47" s="0" t="s">
        <v>50</v>
      </c>
    </row>
    <row r="48" customFormat="false" ht="12.8" hidden="false" customHeight="false" outlineLevel="0" collapsed="false">
      <c r="E48" s="0" t="n">
        <f aca="false">B31/B46</f>
        <v>0.4</v>
      </c>
    </row>
    <row r="49" customFormat="false" ht="12.8" hidden="false" customHeight="false" outlineLevel="0" collapsed="false">
      <c r="A49" s="0" t="s">
        <v>51</v>
      </c>
      <c r="B49" s="0" t="n">
        <f aca="false">E47*B47</f>
        <v>9600</v>
      </c>
    </row>
    <row r="50" customFormat="false" ht="12.8" hidden="false" customHeight="false" outlineLevel="0" collapsed="false">
      <c r="A50" s="1" t="s">
        <v>52</v>
      </c>
      <c r="B50" s="0" t="n">
        <f aca="false">E48*B47</f>
        <v>6400</v>
      </c>
    </row>
    <row r="61" customFormat="false" ht="12.8" hidden="false" customHeight="false" outlineLevel="0" collapsed="false">
      <c r="A61" s="0" t="s">
        <v>53</v>
      </c>
    </row>
    <row r="63" customFormat="false" ht="12.8" hidden="false" customHeight="false" outlineLevel="0" collapsed="false">
      <c r="B63" s="0" t="n">
        <v>16</v>
      </c>
      <c r="C63" s="0" t="s">
        <v>54</v>
      </c>
    </row>
    <row r="64" customFormat="false" ht="12.8" hidden="false" customHeight="false" outlineLevel="0" collapsed="false">
      <c r="B64" s="0" t="n">
        <v>30</v>
      </c>
      <c r="C64" s="0" t="s">
        <v>55</v>
      </c>
    </row>
    <row r="65" customFormat="false" ht="12.8" hidden="false" customHeight="false" outlineLevel="0" collapsed="false">
      <c r="B65" s="0" t="n">
        <f aca="false">B64-0.1*B64-0.05*B64</f>
        <v>25.5</v>
      </c>
    </row>
    <row r="66" customFormat="false" ht="12.8" hidden="false" customHeight="false" outlineLevel="0" collapsed="false">
      <c r="B66" s="0" t="n">
        <f aca="false">B65-B63</f>
        <v>9.5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2020-09-10T22:48:21Z</dcterms:created>
  <dc:creator/>
  <dc:description/>
  <dc:language>en-US</dc:language>
  <cp:lastModifiedBy/>
  <dcterms:modified xsi:type="dcterms:W3CDTF">2020-09-11T02:06:09Z</dcterms:modified>
  <cp:revision>2</cp:revision>
  <dc:subject/>
  <dc:title/>
</cp:coreProperties>
</file>