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<sst xmlns="http://schemas.openxmlformats.org/spreadsheetml/2006/main" count="39" uniqueCount="16">
  <si>
    <t xml:space="preserve">LUCRO REAL</t>
  </si>
  <si>
    <t xml:space="preserve">faturamento</t>
  </si>
  <si>
    <t xml:space="preserve">por mes</t>
  </si>
  <si>
    <t xml:space="preserve">milhão</t>
  </si>
  <si>
    <t xml:space="preserve">pis</t>
  </si>
  <si>
    <t xml:space="preserve">custos</t>
  </si>
  <si>
    <t xml:space="preserve">cofins</t>
  </si>
  <si>
    <t xml:space="preserve">despesas</t>
  </si>
  <si>
    <t xml:space="preserve">lair</t>
  </si>
  <si>
    <t xml:space="preserve">irpj</t>
  </si>
  <si>
    <t xml:space="preserve">csll</t>
  </si>
  <si>
    <t xml:space="preserve">mil</t>
  </si>
  <si>
    <t xml:space="preserve">lucro presumido</t>
  </si>
  <si>
    <t xml:space="preserve">receita bruta no trimestre</t>
  </si>
  <si>
    <t xml:space="preserve">ir</t>
  </si>
  <si>
    <t xml:space="preserve">gastos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</si>
</sst>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227520</xdr:colOff>
      <xdr:row>0</xdr:row>
      <xdr:rowOff>153000</xdr:rowOff>
    </xdr:from>
    <xdr:to>
      <xdr:col>15</xdr:col>
      <xdr:colOff>574920</xdr:colOff>
      <xdr:row>24</xdr:row>
      <xdr:rowOff>49320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7542720" y="153000"/>
          <a:ext cx="5223960" cy="3797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753840</xdr:colOff>
      <xdr:row>0</xdr:row>
      <xdr:rowOff>144000</xdr:rowOff>
    </xdr:from>
    <xdr:to>
      <xdr:col>21</xdr:col>
      <xdr:colOff>111960</xdr:colOff>
      <xdr:row>18</xdr:row>
      <xdr:rowOff>86040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12945600" y="144000"/>
          <a:ext cx="4235040" cy="2868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753840</xdr:colOff>
      <xdr:row>20</xdr:row>
      <xdr:rowOff>45720</xdr:rowOff>
    </xdr:from>
    <xdr:to>
      <xdr:col>21</xdr:col>
      <xdr:colOff>396720</xdr:colOff>
      <xdr:row>41</xdr:row>
      <xdr:rowOff>124560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12945600" y="3296880"/>
          <a:ext cx="4519800" cy="349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594720</xdr:colOff>
      <xdr:row>42</xdr:row>
      <xdr:rowOff>47880</xdr:rowOff>
    </xdr:from>
    <xdr:to>
      <xdr:col>21</xdr:col>
      <xdr:colOff>554400</xdr:colOff>
      <xdr:row>66</xdr:row>
      <xdr:rowOff>153360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1973600" y="6875280"/>
          <a:ext cx="5649480" cy="400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377640</xdr:colOff>
      <xdr:row>30</xdr:row>
      <xdr:rowOff>43200</xdr:rowOff>
    </xdr:from>
    <xdr:to>
      <xdr:col>14</xdr:col>
      <xdr:colOff>496080</xdr:colOff>
      <xdr:row>54</xdr:row>
      <xdr:rowOff>113760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6067080" y="4919760"/>
          <a:ext cx="5807880" cy="3972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336600</xdr:colOff>
      <xdr:row>54</xdr:row>
      <xdr:rowOff>75960</xdr:rowOff>
    </xdr:from>
    <xdr:to>
      <xdr:col>14</xdr:col>
      <xdr:colOff>386640</xdr:colOff>
      <xdr:row>77</xdr:row>
      <xdr:rowOff>75960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6838920" y="8854200"/>
          <a:ext cx="4926600" cy="3738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0" activeCellId="0" sqref="A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0" t="n">
        <f aca="false">10*I5</f>
        <v>10000000</v>
      </c>
      <c r="B4" s="0" t="s">
        <v>1</v>
      </c>
      <c r="C4" s="0" t="n">
        <f aca="false">A4/12</f>
        <v>833333.333333333</v>
      </c>
      <c r="D4" s="0" t="s">
        <v>2</v>
      </c>
      <c r="I4" s="0" t="s">
        <v>3</v>
      </c>
    </row>
    <row r="5" customFormat="false" ht="12.8" hidden="false" customHeight="false" outlineLevel="0" collapsed="false">
      <c r="A5" s="0" t="n">
        <v>0.0165</v>
      </c>
      <c r="B5" s="0" t="s">
        <v>4</v>
      </c>
      <c r="C5" s="0" t="n">
        <f aca="false">A4*A5</f>
        <v>165000</v>
      </c>
      <c r="E5" s="0" t="s">
        <v>5</v>
      </c>
      <c r="F5" s="0" t="n">
        <f aca="false">4*I5</f>
        <v>4000000</v>
      </c>
      <c r="I5" s="0" t="n">
        <f aca="false">10^6</f>
        <v>1000000</v>
      </c>
    </row>
    <row r="6" customFormat="false" ht="12.8" hidden="false" customHeight="false" outlineLevel="0" collapsed="false">
      <c r="A6" s="0" t="n">
        <v>0.076</v>
      </c>
      <c r="B6" s="0" t="s">
        <v>6</v>
      </c>
      <c r="C6" s="1" t="n">
        <f aca="false">A4*A6</f>
        <v>760000</v>
      </c>
      <c r="E6" s="0" t="s">
        <v>7</v>
      </c>
      <c r="F6" s="0" t="n">
        <f aca="false">2.5*I5</f>
        <v>2500000</v>
      </c>
    </row>
    <row r="7" customFormat="false" ht="12.8" hidden="false" customHeight="false" outlineLevel="0" collapsed="false">
      <c r="C7" s="0" t="n">
        <f aca="false">C5+C6</f>
        <v>925000</v>
      </c>
      <c r="F7" s="0" t="n">
        <f aca="false">F6+F5</f>
        <v>6500000</v>
      </c>
    </row>
    <row r="10" customFormat="false" ht="12.8" hidden="false" customHeight="false" outlineLevel="0" collapsed="false">
      <c r="A10" s="0" t="n">
        <f aca="false">A4-F7-C7</f>
        <v>2575000</v>
      </c>
      <c r="B10" s="0" t="s">
        <v>8</v>
      </c>
      <c r="C10" s="0" t="n">
        <f aca="false">A10/12</f>
        <v>214583.333333333</v>
      </c>
      <c r="D10" s="0" t="s">
        <v>2</v>
      </c>
    </row>
    <row r="11" customFormat="false" ht="12.8" hidden="false" customHeight="false" outlineLevel="0" collapsed="false">
      <c r="A11" s="0" t="n">
        <f aca="false">A10*0.25</f>
        <v>643750</v>
      </c>
      <c r="B11" s="0" t="s">
        <v>9</v>
      </c>
    </row>
    <row r="12" customFormat="false" ht="12.8" hidden="false" customHeight="false" outlineLevel="0" collapsed="false">
      <c r="A12" s="0" t="n">
        <f aca="false">A10*0.09</f>
        <v>231750</v>
      </c>
      <c r="B12" s="0" t="s">
        <v>10</v>
      </c>
    </row>
    <row r="14" customFormat="false" ht="12.8" hidden="false" customHeight="false" outlineLevel="0" collapsed="false">
      <c r="A14" s="0" t="n">
        <f aca="false">A10-A11-A12</f>
        <v>1699500</v>
      </c>
    </row>
    <row r="18" customFormat="false" ht="12.8" hidden="false" customHeight="false" outlineLevel="0" collapsed="false">
      <c r="A18" s="0" t="n">
        <f aca="false">200*I19</f>
        <v>200000</v>
      </c>
      <c r="B18" s="0" t="s">
        <v>1</v>
      </c>
      <c r="C18" s="0" t="n">
        <f aca="false">A18/3</f>
        <v>66666.6666666667</v>
      </c>
      <c r="D18" s="0" t="s">
        <v>2</v>
      </c>
      <c r="I18" s="0" t="s">
        <v>11</v>
      </c>
    </row>
    <row r="19" customFormat="false" ht="12.8" hidden="false" customHeight="false" outlineLevel="0" collapsed="false">
      <c r="A19" s="0" t="n">
        <v>0.0165</v>
      </c>
      <c r="B19" s="0" t="s">
        <v>4</v>
      </c>
      <c r="C19" s="0" t="n">
        <f aca="false">A18*A19</f>
        <v>3300</v>
      </c>
      <c r="E19" s="0" t="s">
        <v>5</v>
      </c>
      <c r="F19" s="0" t="n">
        <f aca="false">45*I19</f>
        <v>45000</v>
      </c>
      <c r="I19" s="0" t="n">
        <f aca="false">10^3</f>
        <v>1000</v>
      </c>
    </row>
    <row r="20" customFormat="false" ht="12.8" hidden="false" customHeight="false" outlineLevel="0" collapsed="false">
      <c r="A20" s="0" t="n">
        <v>0.076</v>
      </c>
      <c r="B20" s="0" t="s">
        <v>6</v>
      </c>
      <c r="C20" s="1" t="n">
        <f aca="false">A18*A20</f>
        <v>15200</v>
      </c>
      <c r="E20" s="0" t="s">
        <v>7</v>
      </c>
      <c r="F20" s="0" t="n">
        <f aca="false">60*I19</f>
        <v>60000</v>
      </c>
    </row>
    <row r="21" customFormat="false" ht="12.8" hidden="false" customHeight="false" outlineLevel="0" collapsed="false">
      <c r="C21" s="0" t="n">
        <f aca="false">C19+C20</f>
        <v>18500</v>
      </c>
      <c r="F21" s="0" t="n">
        <f aca="false">F20+F19</f>
        <v>105000</v>
      </c>
    </row>
    <row r="24" customFormat="false" ht="12.8" hidden="false" customHeight="false" outlineLevel="0" collapsed="false">
      <c r="A24" s="0" t="n">
        <f aca="false">A18-F21-C21</f>
        <v>76500</v>
      </c>
      <c r="B24" s="0" t="s">
        <v>8</v>
      </c>
      <c r="C24" s="0" t="n">
        <f aca="false">A24/3</f>
        <v>25500</v>
      </c>
      <c r="D24" s="0" t="s">
        <v>2</v>
      </c>
    </row>
    <row r="25" customFormat="false" ht="12.8" hidden="false" customHeight="false" outlineLevel="0" collapsed="false">
      <c r="A25" s="0" t="n">
        <f aca="false">A24*0.25</f>
        <v>19125</v>
      </c>
      <c r="B25" s="0" t="s">
        <v>9</v>
      </c>
    </row>
    <row r="26" customFormat="false" ht="12.8" hidden="false" customHeight="false" outlineLevel="0" collapsed="false">
      <c r="A26" s="0" t="n">
        <f aca="false">A24*0.09</f>
        <v>6885</v>
      </c>
      <c r="B26" s="0" t="s">
        <v>10</v>
      </c>
    </row>
    <row r="28" customFormat="false" ht="12.8" hidden="false" customHeight="false" outlineLevel="0" collapsed="false">
      <c r="A28" s="0" t="n">
        <f aca="false">A24-A25-A26</f>
        <v>50490</v>
      </c>
    </row>
    <row r="35" customFormat="false" ht="12.8" hidden="false" customHeight="false" outlineLevel="0" collapsed="false">
      <c r="A35" s="0" t="s">
        <v>12</v>
      </c>
    </row>
    <row r="36" customFormat="false" ht="12.8" hidden="false" customHeight="false" outlineLevel="0" collapsed="false">
      <c r="A36" s="0" t="n">
        <v>20000000</v>
      </c>
      <c r="B36" s="0" t="s">
        <v>13</v>
      </c>
    </row>
    <row r="37" customFormat="false" ht="12.8" hidden="false" customHeight="false" outlineLevel="0" collapsed="false">
      <c r="A37" s="0" t="n">
        <f aca="false">A36*0.08</f>
        <v>1600000</v>
      </c>
      <c r="B37" s="0" t="s">
        <v>12</v>
      </c>
    </row>
    <row r="38" customFormat="false" ht="12.8" hidden="false" customHeight="false" outlineLevel="0" collapsed="false">
      <c r="A38" s="0" t="n">
        <f aca="false">A37*0.25</f>
        <v>400000</v>
      </c>
      <c r="B38" s="0" t="s">
        <v>14</v>
      </c>
    </row>
    <row r="39" customFormat="false" ht="12.8" hidden="false" customHeight="false" outlineLevel="0" collapsed="false">
      <c r="A39" s="0" t="n">
        <f aca="false">A37*0.09</f>
        <v>144000</v>
      </c>
      <c r="B39" s="0" t="s">
        <v>10</v>
      </c>
    </row>
    <row r="40" customFormat="false" ht="12.8" hidden="false" customHeight="false" outlineLevel="0" collapsed="false">
      <c r="A40" s="0" t="n">
        <f aca="false">A36*0.0065</f>
        <v>130000</v>
      </c>
      <c r="B40" s="0" t="s">
        <v>4</v>
      </c>
    </row>
    <row r="41" customFormat="false" ht="12.8" hidden="false" customHeight="false" outlineLevel="0" collapsed="false">
      <c r="A41" s="0" t="n">
        <f aca="false">A36*0.03</f>
        <v>600000</v>
      </c>
      <c r="B41" s="0" t="s">
        <v>6</v>
      </c>
    </row>
    <row r="42" customFormat="false" ht="12.8" hidden="false" customHeight="false" outlineLevel="0" collapsed="false">
      <c r="A42" s="0" t="n">
        <f aca="false">A38+A39+A40+A41</f>
        <v>1274000</v>
      </c>
    </row>
    <row r="44" customFormat="false" ht="12.8" hidden="false" customHeight="false" outlineLevel="0" collapsed="false">
      <c r="A44" s="0" t="n">
        <f aca="false">A37-A42</f>
        <v>326000</v>
      </c>
    </row>
    <row r="48" customFormat="false" ht="12.8" hidden="false" customHeight="false" outlineLevel="0" collapsed="false">
      <c r="A48" s="0" t="n">
        <v>500000</v>
      </c>
      <c r="B48" s="0" t="s">
        <v>13</v>
      </c>
      <c r="E48" s="0" t="s">
        <v>5</v>
      </c>
      <c r="F48" s="0" t="n">
        <v>110000</v>
      </c>
    </row>
    <row r="49" customFormat="false" ht="12.8" hidden="false" customHeight="false" outlineLevel="0" collapsed="false">
      <c r="A49" s="0" t="n">
        <f aca="false">A48*0.32</f>
        <v>160000</v>
      </c>
      <c r="B49" s="0" t="s">
        <v>12</v>
      </c>
      <c r="E49" s="0" t="s">
        <v>7</v>
      </c>
      <c r="F49" s="0" t="n">
        <v>80000</v>
      </c>
    </row>
    <row r="50" customFormat="false" ht="12.8" hidden="false" customHeight="false" outlineLevel="0" collapsed="false">
      <c r="A50" s="0" t="n">
        <f aca="false">A49*0.25</f>
        <v>40000</v>
      </c>
      <c r="B50" s="0" t="s">
        <v>14</v>
      </c>
      <c r="E50" s="0" t="s">
        <v>15</v>
      </c>
      <c r="F50" s="0" t="n">
        <f aca="false">F48+F49</f>
        <v>190000</v>
      </c>
    </row>
    <row r="51" customFormat="false" ht="12.8" hidden="false" customHeight="false" outlineLevel="0" collapsed="false">
      <c r="A51" s="0" t="n">
        <f aca="false">A49*0.09</f>
        <v>14400</v>
      </c>
      <c r="B51" s="0" t="s">
        <v>10</v>
      </c>
    </row>
    <row r="52" customFormat="false" ht="12.8" hidden="false" customHeight="false" outlineLevel="0" collapsed="false">
      <c r="A52" s="0" t="n">
        <f aca="false">A48*0.0065</f>
        <v>3250</v>
      </c>
      <c r="B52" s="0" t="s">
        <v>4</v>
      </c>
    </row>
    <row r="53" customFormat="false" ht="12.8" hidden="false" customHeight="false" outlineLevel="0" collapsed="false">
      <c r="A53" s="0" t="n">
        <f aca="false">A48*0.03</f>
        <v>15000</v>
      </c>
      <c r="B53" s="0" t="s">
        <v>6</v>
      </c>
    </row>
    <row r="54" customFormat="false" ht="12.8" hidden="false" customHeight="false" outlineLevel="0" collapsed="false">
      <c r="A54" s="0" t="n">
        <f aca="false">A50+A51+A52+A53</f>
        <v>72650</v>
      </c>
    </row>
    <row r="56" customFormat="false" ht="12.8" hidden="false" customHeight="false" outlineLevel="0" collapsed="false">
      <c r="A56" s="0" t="n">
        <f aca="false">A49-A54</f>
        <v>87350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2020-09-24T23:28:29Z</dcterms:created>
  <dc:creator/>
  <dc:description/>
  <dc:language>en-US</dc:language>
  <cp:lastModifiedBy/>
  <dcterms:modified xsi:type="dcterms:W3CDTF">2020-09-25T01:31:38Z</dcterms:modified>
  <cp:revision>1</cp:revision>
  <dc:subject/>
  <dc:title/>
</cp:coreProperties>
</file>