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Raw Data" sheetId="1" r:id="rId1"/>
    <sheet name="Calculated Data-Newton's Apple" sheetId="2" r:id="rId2"/>
    <sheet name="Calculated Data - Projectil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3" l="1"/>
  <c r="C51" i="3"/>
  <c r="E51" i="3"/>
  <c r="E41" i="3"/>
  <c r="D41" i="3"/>
  <c r="C41" i="3"/>
  <c r="B31" i="3"/>
  <c r="Q26" i="3"/>
  <c r="Q25" i="3"/>
  <c r="N19" i="3"/>
  <c r="O15" i="3"/>
  <c r="N15" i="3"/>
  <c r="J6" i="3"/>
  <c r="K6" i="3"/>
  <c r="J7" i="3"/>
  <c r="K7" i="3"/>
  <c r="J8" i="3"/>
  <c r="K8" i="3"/>
  <c r="J9" i="3"/>
  <c r="K9" i="3"/>
  <c r="K5" i="3"/>
  <c r="J5" i="3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O52" i="1"/>
  <c r="N52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K52" i="1"/>
  <c r="J52" i="1"/>
  <c r="U46" i="1"/>
  <c r="V46" i="1"/>
  <c r="U47" i="1"/>
  <c r="V47" i="1"/>
  <c r="U48" i="1"/>
  <c r="V48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V33" i="1"/>
  <c r="U33" i="1"/>
  <c r="R34" i="1"/>
  <c r="R35" i="1"/>
  <c r="R36" i="1"/>
  <c r="R37" i="1"/>
  <c r="R38" i="1"/>
  <c r="R39" i="1"/>
  <c r="R40" i="1"/>
  <c r="R41" i="1"/>
  <c r="R42" i="1"/>
  <c r="R43" i="1"/>
  <c r="R44" i="1"/>
  <c r="R45" i="1"/>
  <c r="Q34" i="1"/>
  <c r="Q35" i="1"/>
  <c r="Q36" i="1"/>
  <c r="Q37" i="1"/>
  <c r="Q38" i="1"/>
  <c r="Q39" i="1"/>
  <c r="Q40" i="1"/>
  <c r="Q41" i="1"/>
  <c r="Q42" i="1"/>
  <c r="Q43" i="1"/>
  <c r="Q44" i="1"/>
  <c r="Q45" i="1"/>
  <c r="R33" i="1"/>
  <c r="Q33" i="1"/>
  <c r="O34" i="1"/>
  <c r="O35" i="1"/>
  <c r="O36" i="1"/>
  <c r="O37" i="1"/>
  <c r="O38" i="1"/>
  <c r="O39" i="1"/>
  <c r="O40" i="1"/>
  <c r="O41" i="1"/>
  <c r="O33" i="1"/>
  <c r="N34" i="1"/>
  <c r="N35" i="1"/>
  <c r="N36" i="1"/>
  <c r="N37" i="1"/>
  <c r="N38" i="1"/>
  <c r="N39" i="1"/>
  <c r="N40" i="1"/>
  <c r="N41" i="1"/>
  <c r="N33" i="1"/>
  <c r="P30" i="2"/>
  <c r="O30" i="2"/>
  <c r="J21" i="1"/>
  <c r="J22" i="1"/>
  <c r="J23" i="1"/>
  <c r="J24" i="1"/>
  <c r="J25" i="1"/>
  <c r="J26" i="1"/>
  <c r="J27" i="1"/>
  <c r="J28" i="1"/>
  <c r="J29" i="1"/>
  <c r="J30" i="1"/>
  <c r="J20" i="1"/>
</calcChain>
</file>

<file path=xl/sharedStrings.xml><?xml version="1.0" encoding="utf-8"?>
<sst xmlns="http://schemas.openxmlformats.org/spreadsheetml/2006/main" count="62" uniqueCount="36">
  <si>
    <t>Drop1</t>
    <phoneticPr fontId="1" type="noConversion"/>
  </si>
  <si>
    <t>Drop2</t>
    <phoneticPr fontId="1" type="noConversion"/>
  </si>
  <si>
    <t>Drop3</t>
    <phoneticPr fontId="1" type="noConversion"/>
  </si>
  <si>
    <t>dt = 0.033</t>
    <phoneticPr fontId="1" type="noConversion"/>
  </si>
  <si>
    <t>Helium Drop</t>
    <phoneticPr fontId="1" type="noConversion"/>
  </si>
  <si>
    <t>AirBallon Drop</t>
    <phoneticPr fontId="1" type="noConversion"/>
  </si>
  <si>
    <t>para 15</t>
    <phoneticPr fontId="1" type="noConversion"/>
  </si>
  <si>
    <t>para30</t>
    <phoneticPr fontId="1" type="noConversion"/>
  </si>
  <si>
    <t>para45</t>
    <phoneticPr fontId="1" type="noConversion"/>
  </si>
  <si>
    <t>para60</t>
    <phoneticPr fontId="1" type="noConversion"/>
  </si>
  <si>
    <t>para75</t>
    <phoneticPr fontId="1" type="noConversion"/>
  </si>
  <si>
    <t>Drop1</t>
    <phoneticPr fontId="1" type="noConversion"/>
  </si>
  <si>
    <t>velocity</t>
    <phoneticPr fontId="1" type="noConversion"/>
  </si>
  <si>
    <t>acceleration</t>
    <phoneticPr fontId="1" type="noConversion"/>
  </si>
  <si>
    <t>All units are in centimeters.</t>
    <phoneticPr fontId="1" type="noConversion"/>
  </si>
  <si>
    <t>avg</t>
    <phoneticPr fontId="1" type="noConversion"/>
  </si>
  <si>
    <t>avg</t>
    <phoneticPr fontId="1" type="noConversion"/>
  </si>
  <si>
    <t>Drop3</t>
    <phoneticPr fontId="1" type="noConversion"/>
  </si>
  <si>
    <t>Helium Drop</t>
    <phoneticPr fontId="1" type="noConversion"/>
  </si>
  <si>
    <t>avg</t>
    <phoneticPr fontId="1" type="noConversion"/>
  </si>
  <si>
    <t>Air Drop</t>
    <phoneticPr fontId="1" type="noConversion"/>
  </si>
  <si>
    <t>avg</t>
    <phoneticPr fontId="1" type="noConversion"/>
  </si>
  <si>
    <t>Cannot determine the units.</t>
    <phoneticPr fontId="1" type="noConversion"/>
  </si>
  <si>
    <t>Thrown with 15 degrees</t>
    <phoneticPr fontId="1" type="noConversion"/>
  </si>
  <si>
    <t>x component of velocity</t>
    <phoneticPr fontId="1" type="noConversion"/>
  </si>
  <si>
    <t>y component of velovity</t>
    <phoneticPr fontId="1" type="noConversion"/>
  </si>
  <si>
    <t>acceleration</t>
    <phoneticPr fontId="1" type="noConversion"/>
  </si>
  <si>
    <t>average acceleration</t>
    <phoneticPr fontId="1" type="noConversion"/>
  </si>
  <si>
    <t>Thrown with 30 degrees</t>
    <phoneticPr fontId="1" type="noConversion"/>
  </si>
  <si>
    <t>Thrown with 45 degrees</t>
    <phoneticPr fontId="1" type="noConversion"/>
  </si>
  <si>
    <t>Thrown with 60 degrees</t>
    <phoneticPr fontId="1" type="noConversion"/>
  </si>
  <si>
    <t>Thrown with 75 degrees</t>
    <phoneticPr fontId="1" type="noConversion"/>
  </si>
  <si>
    <t>*Comment: Average acceleration has similar values. The experiment was done correctly, but it doesn't seem to be in correct scale.</t>
    <phoneticPr fontId="1" type="noConversion"/>
  </si>
  <si>
    <t>Drop 1</t>
    <phoneticPr fontId="1" type="noConversion"/>
  </si>
  <si>
    <t>Drop 2</t>
    <phoneticPr fontId="1" type="noConversion"/>
  </si>
  <si>
    <t>Drop 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</si>
</sst>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11" fontId="3" fillId="0" borderId="0" xfId="0" applyNumberFormat="1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운동 궤적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1741773385547575E-2"/>
          <c:y val="7.833046889083313E-2"/>
          <c:w val="0.91629452831535674"/>
          <c:h val="0.84917239476516448"/>
        </c:manualLayout>
      </c:layout>
      <c:scatterChart>
        <c:scatterStyle val="lineMarker"/>
        <c:varyColors val="0"/>
        <c:ser>
          <c:idx val="0"/>
          <c:order val="0"/>
          <c:tx>
            <c:v>15도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8.8962744862116971E-2"/>
                  <c:y val="-2.39782623263048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'Raw Data'!$N$33:$N$41</c:f>
              <c:numCache>
                <c:formatCode>General</c:formatCode>
                <c:ptCount val="9"/>
                <c:pt idx="0">
                  <c:v>0</c:v>
                </c:pt>
                <c:pt idx="1">
                  <c:v>5.855000000000004</c:v>
                </c:pt>
                <c:pt idx="2">
                  <c:v>12.048000000000002</c:v>
                </c:pt>
                <c:pt idx="3">
                  <c:v>17.904000000000003</c:v>
                </c:pt>
                <c:pt idx="4">
                  <c:v>23.872</c:v>
                </c:pt>
                <c:pt idx="5">
                  <c:v>29.840000000000003</c:v>
                </c:pt>
                <c:pt idx="6">
                  <c:v>35.695</c:v>
                </c:pt>
                <c:pt idx="7">
                  <c:v>41.55</c:v>
                </c:pt>
                <c:pt idx="8">
                  <c:v>47.18</c:v>
                </c:pt>
              </c:numCache>
            </c:numRef>
          </c:xVal>
          <c:yVal>
            <c:numRef>
              <c:f>'Raw Data'!$O$33:$O$41</c:f>
              <c:numCache>
                <c:formatCode>General</c:formatCode>
                <c:ptCount val="9"/>
                <c:pt idx="0">
                  <c:v>0</c:v>
                </c:pt>
                <c:pt idx="1">
                  <c:v>0.78800000000000381</c:v>
                </c:pt>
                <c:pt idx="2">
                  <c:v>1.0129999999999981</c:v>
                </c:pt>
                <c:pt idx="3">
                  <c:v>0.90100000000000335</c:v>
                </c:pt>
                <c:pt idx="4">
                  <c:v>0.11200000000000188</c:v>
                </c:pt>
                <c:pt idx="5">
                  <c:v>-1.1259999999999977</c:v>
                </c:pt>
                <c:pt idx="6">
                  <c:v>-2.7029999999999959</c:v>
                </c:pt>
                <c:pt idx="7">
                  <c:v>-4.9549999999999983</c:v>
                </c:pt>
                <c:pt idx="8">
                  <c:v>-7.6569999999999965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56-4389-B6DA-87D269C3711D}"/>
            </c:ext>
          </c:extLst>
        </c:ser>
        <c:ser>
          <c:idx val="1"/>
          <c:order val="1"/>
          <c:tx>
            <c:v>30도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6780847278054859"/>
                  <c:y val="-0.121082233881336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'Raw Data'!$Q$33:$Q$45</c:f>
              <c:numCache>
                <c:formatCode>General</c:formatCode>
                <c:ptCount val="13"/>
                <c:pt idx="0">
                  <c:v>0</c:v>
                </c:pt>
                <c:pt idx="1">
                  <c:v>5.18</c:v>
                </c:pt>
                <c:pt idx="2">
                  <c:v>10.810000000000002</c:v>
                </c:pt>
                <c:pt idx="3">
                  <c:v>16.215000000000003</c:v>
                </c:pt>
                <c:pt idx="4">
                  <c:v>21.619999999999997</c:v>
                </c:pt>
                <c:pt idx="5">
                  <c:v>26.798999999999999</c:v>
                </c:pt>
                <c:pt idx="6">
                  <c:v>32.091999999999999</c:v>
                </c:pt>
                <c:pt idx="7">
                  <c:v>37.271000000000001</c:v>
                </c:pt>
                <c:pt idx="8">
                  <c:v>42.564</c:v>
                </c:pt>
                <c:pt idx="9">
                  <c:v>47.856000000000002</c:v>
                </c:pt>
                <c:pt idx="10">
                  <c:v>52.585000000000001</c:v>
                </c:pt>
                <c:pt idx="11">
                  <c:v>57.877000000000002</c:v>
                </c:pt>
                <c:pt idx="12">
                  <c:v>62.945</c:v>
                </c:pt>
              </c:numCache>
            </c:numRef>
          </c:xVal>
          <c:yVal>
            <c:numRef>
              <c:f>'Raw Data'!$R$33:$R$45</c:f>
              <c:numCache>
                <c:formatCode>General</c:formatCode>
                <c:ptCount val="13"/>
                <c:pt idx="0">
                  <c:v>0</c:v>
                </c:pt>
                <c:pt idx="1">
                  <c:v>2.2520000000000024</c:v>
                </c:pt>
                <c:pt idx="2">
                  <c:v>4.5039999999999978</c:v>
                </c:pt>
                <c:pt idx="3">
                  <c:v>6.0810000000000031</c:v>
                </c:pt>
                <c:pt idx="4">
                  <c:v>7.2070000000000007</c:v>
                </c:pt>
                <c:pt idx="5">
                  <c:v>7.7700000000000031</c:v>
                </c:pt>
                <c:pt idx="6">
                  <c:v>7.8819999999999979</c:v>
                </c:pt>
                <c:pt idx="7">
                  <c:v>7.4320000000000022</c:v>
                </c:pt>
                <c:pt idx="8">
                  <c:v>6.5309999999999988</c:v>
                </c:pt>
                <c:pt idx="9">
                  <c:v>5.2920000000000016</c:v>
                </c:pt>
                <c:pt idx="10">
                  <c:v>3.2659999999999982</c:v>
                </c:pt>
                <c:pt idx="11">
                  <c:v>1.0140000000000029</c:v>
                </c:pt>
                <c:pt idx="12">
                  <c:v>-2.027000000000001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56-4389-B6DA-87D269C3711D}"/>
            </c:ext>
          </c:extLst>
        </c:ser>
        <c:ser>
          <c:idx val="2"/>
          <c:order val="2"/>
          <c:tx>
            <c:v>45도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2837473510085868"/>
                  <c:y val="-0.214031741357673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'Raw Data'!$U$33:$U$48</c:f>
              <c:numCache>
                <c:formatCode>General</c:formatCode>
                <c:ptCount val="16"/>
                <c:pt idx="0">
                  <c:v>0</c:v>
                </c:pt>
                <c:pt idx="1">
                  <c:v>4.3919999999999959</c:v>
                </c:pt>
                <c:pt idx="2">
                  <c:v>8.8959999999999937</c:v>
                </c:pt>
                <c:pt idx="3">
                  <c:v>13.061999999999998</c:v>
                </c:pt>
                <c:pt idx="4">
                  <c:v>17.228999999999999</c:v>
                </c:pt>
                <c:pt idx="5">
                  <c:v>21.619999999999997</c:v>
                </c:pt>
                <c:pt idx="6">
                  <c:v>25.785999999999994</c:v>
                </c:pt>
                <c:pt idx="7">
                  <c:v>30.064999999999998</c:v>
                </c:pt>
                <c:pt idx="8">
                  <c:v>34.230999999999995</c:v>
                </c:pt>
                <c:pt idx="9">
                  <c:v>38.735999999999997</c:v>
                </c:pt>
                <c:pt idx="10">
                  <c:v>42.676999999999992</c:v>
                </c:pt>
                <c:pt idx="11">
                  <c:v>47.067999999999998</c:v>
                </c:pt>
                <c:pt idx="12">
                  <c:v>51.122</c:v>
                </c:pt>
                <c:pt idx="13">
                  <c:v>55.174999999999997</c:v>
                </c:pt>
                <c:pt idx="14">
                  <c:v>59.566999999999993</c:v>
                </c:pt>
                <c:pt idx="15">
                  <c:v>63.732999999999997</c:v>
                </c:pt>
              </c:numCache>
            </c:numRef>
          </c:xVal>
          <c:yVal>
            <c:numRef>
              <c:f>'Raw Data'!$V$33:$V$48</c:f>
              <c:numCache>
                <c:formatCode>General</c:formatCode>
                <c:ptCount val="16"/>
                <c:pt idx="0">
                  <c:v>0</c:v>
                </c:pt>
                <c:pt idx="1">
                  <c:v>3.6030000000000015</c:v>
                </c:pt>
                <c:pt idx="2">
                  <c:v>6.5309999999999988</c:v>
                </c:pt>
                <c:pt idx="3">
                  <c:v>9.0080000000000027</c:v>
                </c:pt>
                <c:pt idx="4">
                  <c:v>11.260000000000002</c:v>
                </c:pt>
                <c:pt idx="5">
                  <c:v>12.837</c:v>
                </c:pt>
                <c:pt idx="6">
                  <c:v>14.074999999999999</c:v>
                </c:pt>
                <c:pt idx="7">
                  <c:v>14.751000000000001</c:v>
                </c:pt>
                <c:pt idx="8">
                  <c:v>14.975999999999999</c:v>
                </c:pt>
                <c:pt idx="9">
                  <c:v>14.751000000000001</c:v>
                </c:pt>
                <c:pt idx="10">
                  <c:v>13.963000000000001</c:v>
                </c:pt>
                <c:pt idx="11">
                  <c:v>12.611000000000001</c:v>
                </c:pt>
                <c:pt idx="12">
                  <c:v>10.696999999999999</c:v>
                </c:pt>
                <c:pt idx="13">
                  <c:v>8.4450000000000003</c:v>
                </c:pt>
                <c:pt idx="14">
                  <c:v>5.517000000000003</c:v>
                </c:pt>
                <c:pt idx="15">
                  <c:v>2.1390000000000029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56-4389-B6DA-87D269C3711D}"/>
            </c:ext>
          </c:extLst>
        </c:ser>
        <c:ser>
          <c:idx val="3"/>
          <c:order val="3"/>
          <c:tx>
            <c:v>60도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52536775259316"/>
                  <c:y val="-0.519397671134316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'Raw Data'!$J$52:$J$74</c:f>
              <c:numCache>
                <c:formatCode>General</c:formatCode>
                <c:ptCount val="23"/>
                <c:pt idx="0">
                  <c:v>0</c:v>
                </c:pt>
                <c:pt idx="1">
                  <c:v>2.9280000000000115</c:v>
                </c:pt>
                <c:pt idx="2">
                  <c:v>6.0810000000000031</c:v>
                </c:pt>
                <c:pt idx="3">
                  <c:v>9.4590000000000032</c:v>
                </c:pt>
                <c:pt idx="4">
                  <c:v>12.499000000000002</c:v>
                </c:pt>
                <c:pt idx="5">
                  <c:v>15.652000000000008</c:v>
                </c:pt>
                <c:pt idx="6">
                  <c:v>18.805000000000007</c:v>
                </c:pt>
                <c:pt idx="7">
                  <c:v>21.958000000000006</c:v>
                </c:pt>
                <c:pt idx="8">
                  <c:v>25.223000000000006</c:v>
                </c:pt>
                <c:pt idx="9">
                  <c:v>28.038000000000004</c:v>
                </c:pt>
                <c:pt idx="10">
                  <c:v>31.191000000000003</c:v>
                </c:pt>
                <c:pt idx="11">
                  <c:v>34.231000000000009</c:v>
                </c:pt>
                <c:pt idx="12">
                  <c:v>37.497000000000007</c:v>
                </c:pt>
                <c:pt idx="13">
                  <c:v>40.537000000000006</c:v>
                </c:pt>
                <c:pt idx="14">
                  <c:v>43.577000000000005</c:v>
                </c:pt>
                <c:pt idx="15">
                  <c:v>46.843000000000004</c:v>
                </c:pt>
                <c:pt idx="16">
                  <c:v>49.658000000000001</c:v>
                </c:pt>
                <c:pt idx="17">
                  <c:v>52.698000000000008</c:v>
                </c:pt>
                <c:pt idx="18">
                  <c:v>55.851000000000006</c:v>
                </c:pt>
                <c:pt idx="19">
                  <c:v>58.891000000000005</c:v>
                </c:pt>
                <c:pt idx="20">
                  <c:v>61.819000000000003</c:v>
                </c:pt>
                <c:pt idx="21">
                  <c:v>64.634</c:v>
                </c:pt>
                <c:pt idx="22">
                  <c:v>67.674000000000007</c:v>
                </c:pt>
              </c:numCache>
            </c:numRef>
          </c:xVal>
          <c:yVal>
            <c:numRef>
              <c:f>'Raw Data'!$K$52:$K$74</c:f>
              <c:numCache>
                <c:formatCode>General</c:formatCode>
                <c:ptCount val="23"/>
                <c:pt idx="0">
                  <c:v>0</c:v>
                </c:pt>
                <c:pt idx="1">
                  <c:v>4.1659999999999968</c:v>
                </c:pt>
                <c:pt idx="2">
                  <c:v>8.3320000000000007</c:v>
                </c:pt>
                <c:pt idx="3">
                  <c:v>11.823</c:v>
                </c:pt>
                <c:pt idx="4">
                  <c:v>15.538999999999998</c:v>
                </c:pt>
                <c:pt idx="5">
                  <c:v>18.241</c:v>
                </c:pt>
                <c:pt idx="6">
                  <c:v>20.831</c:v>
                </c:pt>
                <c:pt idx="7">
                  <c:v>22.632999999999999</c:v>
                </c:pt>
                <c:pt idx="8">
                  <c:v>23.983999999999998</c:v>
                </c:pt>
                <c:pt idx="9">
                  <c:v>24.997</c:v>
                </c:pt>
                <c:pt idx="10">
                  <c:v>25.56</c:v>
                </c:pt>
                <c:pt idx="11">
                  <c:v>25.56</c:v>
                </c:pt>
                <c:pt idx="12">
                  <c:v>25.11</c:v>
                </c:pt>
                <c:pt idx="13">
                  <c:v>24.096999999999998</c:v>
                </c:pt>
                <c:pt idx="14">
                  <c:v>22.632999999999999</c:v>
                </c:pt>
                <c:pt idx="15">
                  <c:v>20.492999999999999</c:v>
                </c:pt>
                <c:pt idx="16">
                  <c:v>17.902999999999999</c:v>
                </c:pt>
                <c:pt idx="17">
                  <c:v>14.863</c:v>
                </c:pt>
                <c:pt idx="18">
                  <c:v>11.146999999999998</c:v>
                </c:pt>
                <c:pt idx="19">
                  <c:v>6.7560000000000002</c:v>
                </c:pt>
                <c:pt idx="20">
                  <c:v>2.1389999999999958</c:v>
                </c:pt>
                <c:pt idx="21">
                  <c:v>-3.2659999999999982</c:v>
                </c:pt>
                <c:pt idx="22">
                  <c:v>-8.7830000000000013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56-4389-B6DA-87D269C3711D}"/>
            </c:ext>
          </c:extLst>
        </c:ser>
        <c:ser>
          <c:idx val="4"/>
          <c:order val="4"/>
          <c:tx>
            <c:v>75도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9339110259525608"/>
                  <c:y val="-0.616024864808066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'Raw Data'!$N$52:$N$77</c:f>
              <c:numCache>
                <c:formatCode>General</c:formatCode>
                <c:ptCount val="26"/>
                <c:pt idx="0">
                  <c:v>0</c:v>
                </c:pt>
                <c:pt idx="1">
                  <c:v>1.4639999999999986</c:v>
                </c:pt>
                <c:pt idx="2">
                  <c:v>3.2650000000000006</c:v>
                </c:pt>
                <c:pt idx="3">
                  <c:v>5.1799999999999926</c:v>
                </c:pt>
                <c:pt idx="4">
                  <c:v>6.9809999999999945</c:v>
                </c:pt>
                <c:pt idx="5">
                  <c:v>8.7829999999999941</c:v>
                </c:pt>
                <c:pt idx="6">
                  <c:v>10.809999999999995</c:v>
                </c:pt>
                <c:pt idx="7">
                  <c:v>12.723999999999997</c:v>
                </c:pt>
                <c:pt idx="8">
                  <c:v>14.525999999999996</c:v>
                </c:pt>
                <c:pt idx="9">
                  <c:v>16.214999999999996</c:v>
                </c:pt>
                <c:pt idx="10">
                  <c:v>18.128999999999991</c:v>
                </c:pt>
                <c:pt idx="11">
                  <c:v>19.930999999999997</c:v>
                </c:pt>
                <c:pt idx="12">
                  <c:v>21.731999999999992</c:v>
                </c:pt>
                <c:pt idx="13">
                  <c:v>23.533999999999992</c:v>
                </c:pt>
                <c:pt idx="14">
                  <c:v>25.222999999999992</c:v>
                </c:pt>
                <c:pt idx="15">
                  <c:v>26.911999999999992</c:v>
                </c:pt>
                <c:pt idx="16">
                  <c:v>28.600999999999992</c:v>
                </c:pt>
                <c:pt idx="17">
                  <c:v>30.289999999999992</c:v>
                </c:pt>
                <c:pt idx="18">
                  <c:v>31.978999999999992</c:v>
                </c:pt>
                <c:pt idx="19">
                  <c:v>33.667999999999992</c:v>
                </c:pt>
                <c:pt idx="20">
                  <c:v>35.243999999999993</c:v>
                </c:pt>
                <c:pt idx="21">
                  <c:v>36.820999999999991</c:v>
                </c:pt>
                <c:pt idx="22">
                  <c:v>38.396999999999991</c:v>
                </c:pt>
                <c:pt idx="23">
                  <c:v>40.085999999999999</c:v>
                </c:pt>
                <c:pt idx="24">
                  <c:v>43.013999999999996</c:v>
                </c:pt>
                <c:pt idx="25">
                  <c:v>43.126999999999995</c:v>
                </c:pt>
              </c:numCache>
            </c:numRef>
          </c:xVal>
          <c:yVal>
            <c:numRef>
              <c:f>'Raw Data'!$O$52:$O$77</c:f>
              <c:numCache>
                <c:formatCode>General</c:formatCode>
                <c:ptCount val="26"/>
                <c:pt idx="0">
                  <c:v>0</c:v>
                </c:pt>
                <c:pt idx="1">
                  <c:v>4.392000000000003</c:v>
                </c:pt>
                <c:pt idx="2">
                  <c:v>9.2340000000000018</c:v>
                </c:pt>
                <c:pt idx="3">
                  <c:v>13.625</c:v>
                </c:pt>
                <c:pt idx="4">
                  <c:v>17.904</c:v>
                </c:pt>
                <c:pt idx="5">
                  <c:v>21.395</c:v>
                </c:pt>
                <c:pt idx="6">
                  <c:v>24.321999999999999</c:v>
                </c:pt>
                <c:pt idx="7">
                  <c:v>27.024999999999999</c:v>
                </c:pt>
                <c:pt idx="8">
                  <c:v>29.052</c:v>
                </c:pt>
                <c:pt idx="9">
                  <c:v>30.853000000000002</c:v>
                </c:pt>
                <c:pt idx="10">
                  <c:v>32.204000000000001</c:v>
                </c:pt>
                <c:pt idx="11">
                  <c:v>32.768000000000001</c:v>
                </c:pt>
                <c:pt idx="12">
                  <c:v>33.105000000000004</c:v>
                </c:pt>
                <c:pt idx="13">
                  <c:v>32.879999999999995</c:v>
                </c:pt>
                <c:pt idx="14">
                  <c:v>32.204000000000001</c:v>
                </c:pt>
                <c:pt idx="15">
                  <c:v>31.077999999999999</c:v>
                </c:pt>
                <c:pt idx="16">
                  <c:v>29.164000000000001</c:v>
                </c:pt>
                <c:pt idx="17">
                  <c:v>27.137</c:v>
                </c:pt>
                <c:pt idx="18">
                  <c:v>24.321999999999999</c:v>
                </c:pt>
                <c:pt idx="19">
                  <c:v>21.282</c:v>
                </c:pt>
                <c:pt idx="20">
                  <c:v>17.454000000000001</c:v>
                </c:pt>
                <c:pt idx="21">
                  <c:v>13.062000000000001</c:v>
                </c:pt>
                <c:pt idx="22">
                  <c:v>8.107999999999997</c:v>
                </c:pt>
                <c:pt idx="23">
                  <c:v>3.3780000000000001</c:v>
                </c:pt>
                <c:pt idx="24">
                  <c:v>-1.5760000000000005</c:v>
                </c:pt>
                <c:pt idx="25">
                  <c:v>-8.5570000000000022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56-4389-B6DA-87D269C37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85328"/>
        <c:axId val="513686160"/>
      </c:scatterChart>
      <c:valAx>
        <c:axId val="51368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거리</a:t>
                </a:r>
              </a:p>
            </c:rich>
          </c:tx>
          <c:layout/>
          <c:overlay val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3686160"/>
        <c:crosses val="autoZero"/>
        <c:crossBetween val="midCat"/>
      </c:valAx>
      <c:valAx>
        <c:axId val="513686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높이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368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9615159894992"/>
          <c:y val="0.13687379055561374"/>
          <c:w val="0.10186134476331628"/>
          <c:h val="0.33566760834362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250369</xdr:colOff>
      <xdr:row>50</xdr:row>
      <xdr:rowOff>76199</xdr:rowOff>
    </xdr:from>
    <xdr:to>
      <xdr:col>21</xdr:col>
      <xdr:colOff>108857</xdr:colOff>
      <xdr:row>79</xdr:row>
      <xdr:rowOff>119742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topLeftCell="A55" zoomScale="115" zoomScaleNormal="115" workbookViewId="0">
      <selection activeCell="K42" sqref="K42"/>
    </sheetView>
  </sheetViews>
  <sheetFormatPr defaultRowHeight="17.399999999999999" x14ac:dyDescent="0.4"/>
  <sheetData>
    <row r="1" spans="1:17" x14ac:dyDescent="0.4">
      <c r="A1" t="s">
        <v>0</v>
      </c>
      <c r="E1" t="s">
        <v>1</v>
      </c>
      <c r="I1" t="s">
        <v>2</v>
      </c>
    </row>
    <row r="2" spans="1:17" x14ac:dyDescent="0.4">
      <c r="O2" t="s">
        <v>33</v>
      </c>
      <c r="P2" t="s">
        <v>34</v>
      </c>
      <c r="Q2" t="s">
        <v>35</v>
      </c>
    </row>
    <row r="3" spans="1:17" x14ac:dyDescent="0.4">
      <c r="A3">
        <v>0</v>
      </c>
      <c r="B3">
        <v>-0.60099999999999998</v>
      </c>
      <c r="C3">
        <v>42.393999999999998</v>
      </c>
      <c r="E3">
        <v>0</v>
      </c>
      <c r="F3">
        <v>34.231000000000002</v>
      </c>
      <c r="G3">
        <v>-1.0129999999999999</v>
      </c>
      <c r="I3">
        <v>0</v>
      </c>
      <c r="J3">
        <v>35.807000000000002</v>
      </c>
      <c r="K3">
        <v>-1.6890000000000001</v>
      </c>
      <c r="N3">
        <v>0</v>
      </c>
      <c r="O3">
        <v>0</v>
      </c>
      <c r="P3">
        <v>0</v>
      </c>
      <c r="Q3">
        <v>0</v>
      </c>
    </row>
    <row r="4" spans="1:17" x14ac:dyDescent="0.4">
      <c r="A4">
        <v>3.3000000000000002E-2</v>
      </c>
      <c r="B4">
        <v>-0.28100000000000003</v>
      </c>
      <c r="C4">
        <v>41.93</v>
      </c>
      <c r="E4">
        <v>3.3000000000000002E-2</v>
      </c>
      <c r="F4">
        <v>34.118000000000002</v>
      </c>
      <c r="G4">
        <v>-1.1259999999999999</v>
      </c>
      <c r="I4">
        <v>3.3000000000000002E-2</v>
      </c>
      <c r="J4">
        <v>35.807000000000002</v>
      </c>
      <c r="K4">
        <v>-2.2519999999999998</v>
      </c>
      <c r="N4">
        <v>3.3000000000000002E-2</v>
      </c>
      <c r="O4">
        <v>-0.46399999999999864</v>
      </c>
      <c r="P4">
        <v>-0.11299999999999999</v>
      </c>
      <c r="Q4">
        <v>-0.56299999999999972</v>
      </c>
    </row>
    <row r="5" spans="1:17" x14ac:dyDescent="0.4">
      <c r="A5">
        <v>6.7000000000000004E-2</v>
      </c>
      <c r="B5">
        <v>-0.23</v>
      </c>
      <c r="C5">
        <v>40.350999999999999</v>
      </c>
      <c r="E5">
        <v>6.6000000000000003E-2</v>
      </c>
      <c r="F5">
        <v>34.231000000000002</v>
      </c>
      <c r="G5">
        <v>-2.1389999999999998</v>
      </c>
      <c r="I5">
        <v>6.7000000000000004E-2</v>
      </c>
      <c r="J5">
        <v>35.695</v>
      </c>
      <c r="K5">
        <v>-4.391</v>
      </c>
      <c r="N5">
        <v>6.7000000000000004E-2</v>
      </c>
      <c r="O5">
        <v>-2.0429999999999993</v>
      </c>
      <c r="P5">
        <v>-1.1259999999999999</v>
      </c>
      <c r="Q5">
        <v>-2.702</v>
      </c>
    </row>
    <row r="6" spans="1:17" x14ac:dyDescent="0.4">
      <c r="A6">
        <v>0.1</v>
      </c>
      <c r="B6">
        <v>-0.33600000000000002</v>
      </c>
      <c r="C6">
        <v>37.651000000000003</v>
      </c>
      <c r="E6">
        <v>0.1</v>
      </c>
      <c r="F6">
        <v>34.456000000000003</v>
      </c>
      <c r="G6">
        <v>-3.9409999999999998</v>
      </c>
      <c r="I6">
        <v>0.1</v>
      </c>
      <c r="J6">
        <v>35.807000000000002</v>
      </c>
      <c r="K6">
        <v>-7.319</v>
      </c>
      <c r="N6">
        <v>0.1</v>
      </c>
      <c r="O6">
        <v>-4.742999999999995</v>
      </c>
      <c r="P6">
        <v>-2.9279999999999999</v>
      </c>
      <c r="Q6">
        <v>-5.63</v>
      </c>
    </row>
    <row r="7" spans="1:17" x14ac:dyDescent="0.4">
      <c r="A7">
        <v>0.13300000000000001</v>
      </c>
      <c r="B7">
        <v>-0.254</v>
      </c>
      <c r="C7">
        <v>33.929000000000002</v>
      </c>
      <c r="E7">
        <v>0.13300000000000001</v>
      </c>
      <c r="F7">
        <v>34.456000000000003</v>
      </c>
      <c r="G7">
        <v>-6.9809999999999999</v>
      </c>
      <c r="I7">
        <v>0.13300000000000001</v>
      </c>
      <c r="J7">
        <v>35.807000000000002</v>
      </c>
      <c r="K7">
        <v>-11.598000000000001</v>
      </c>
      <c r="N7">
        <v>0.13300000000000001</v>
      </c>
      <c r="O7">
        <v>-8.4649999999999963</v>
      </c>
      <c r="P7">
        <v>-5.968</v>
      </c>
      <c r="Q7">
        <v>-9.9090000000000007</v>
      </c>
    </row>
    <row r="8" spans="1:17" x14ac:dyDescent="0.4">
      <c r="A8">
        <v>0.16700000000000001</v>
      </c>
      <c r="B8">
        <v>-0.32200000000000001</v>
      </c>
      <c r="C8">
        <v>29.311</v>
      </c>
      <c r="E8">
        <v>0.16600000000000001</v>
      </c>
      <c r="F8">
        <v>34.680999999999997</v>
      </c>
      <c r="G8">
        <v>-11.034000000000001</v>
      </c>
      <c r="I8">
        <v>0.16700000000000001</v>
      </c>
      <c r="J8">
        <v>35.92</v>
      </c>
      <c r="K8">
        <v>-16.89</v>
      </c>
      <c r="N8">
        <v>0.16700000000000001</v>
      </c>
      <c r="O8">
        <v>-13.082999999999998</v>
      </c>
      <c r="P8">
        <v>-10.021000000000001</v>
      </c>
      <c r="Q8">
        <v>-15.201000000000001</v>
      </c>
    </row>
    <row r="9" spans="1:17" x14ac:dyDescent="0.4">
      <c r="A9">
        <v>0.2</v>
      </c>
      <c r="B9">
        <v>-0.1</v>
      </c>
      <c r="C9">
        <v>23.443000000000001</v>
      </c>
      <c r="E9">
        <v>0.2</v>
      </c>
      <c r="F9">
        <v>34.680999999999997</v>
      </c>
      <c r="G9">
        <v>-16.213999999999999</v>
      </c>
      <c r="I9">
        <v>0.2</v>
      </c>
      <c r="J9">
        <v>36.145000000000003</v>
      </c>
      <c r="K9">
        <v>-23.196000000000002</v>
      </c>
      <c r="N9">
        <v>0.2</v>
      </c>
      <c r="O9">
        <v>-18.950999999999997</v>
      </c>
      <c r="P9">
        <v>-15.200999999999999</v>
      </c>
      <c r="Q9">
        <v>-21.507000000000001</v>
      </c>
    </row>
    <row r="10" spans="1:17" x14ac:dyDescent="0.4">
      <c r="A10">
        <v>0.23300000000000001</v>
      </c>
      <c r="B10">
        <v>-0.13800000000000001</v>
      </c>
      <c r="C10">
        <v>16.683</v>
      </c>
      <c r="E10">
        <v>0.23300000000000001</v>
      </c>
      <c r="F10">
        <v>35.018999999999998</v>
      </c>
      <c r="G10">
        <v>-22.52</v>
      </c>
      <c r="I10">
        <v>0.23300000000000001</v>
      </c>
      <c r="J10">
        <v>36.482999999999997</v>
      </c>
      <c r="K10">
        <v>-30.852</v>
      </c>
      <c r="N10">
        <v>0.23300000000000001</v>
      </c>
      <c r="O10">
        <v>-25.710999999999999</v>
      </c>
      <c r="P10">
        <v>-21.506999999999998</v>
      </c>
      <c r="Q10">
        <v>-29.163</v>
      </c>
    </row>
    <row r="11" spans="1:17" x14ac:dyDescent="0.4">
      <c r="A11">
        <v>0.26700000000000002</v>
      </c>
      <c r="B11">
        <v>0</v>
      </c>
      <c r="C11">
        <v>8.6769999999999996</v>
      </c>
      <c r="E11">
        <v>0.26600000000000001</v>
      </c>
      <c r="F11">
        <v>35.244</v>
      </c>
      <c r="G11">
        <v>-29.952000000000002</v>
      </c>
      <c r="I11">
        <v>0.26700000000000002</v>
      </c>
      <c r="J11">
        <v>36.707999999999998</v>
      </c>
      <c r="K11">
        <v>-39.634999999999998</v>
      </c>
      <c r="N11">
        <v>0.26700000000000002</v>
      </c>
      <c r="O11">
        <v>-33.716999999999999</v>
      </c>
      <c r="P11">
        <v>-28.939</v>
      </c>
      <c r="Q11">
        <v>-37.945999999999998</v>
      </c>
    </row>
    <row r="12" spans="1:17" x14ac:dyDescent="0.4">
      <c r="A12">
        <v>0.3</v>
      </c>
      <c r="B12">
        <v>0</v>
      </c>
      <c r="C12">
        <v>0</v>
      </c>
      <c r="E12">
        <v>0.3</v>
      </c>
      <c r="F12">
        <v>35.582000000000001</v>
      </c>
      <c r="G12">
        <v>-38.509</v>
      </c>
      <c r="I12">
        <v>0.3</v>
      </c>
      <c r="J12">
        <v>37.158999999999999</v>
      </c>
      <c r="K12">
        <v>-49.543999999999997</v>
      </c>
      <c r="N12">
        <v>0.3</v>
      </c>
      <c r="O12">
        <v>-42.393999999999998</v>
      </c>
      <c r="P12">
        <v>-37.496000000000002</v>
      </c>
      <c r="Q12">
        <v>-47.854999999999997</v>
      </c>
    </row>
    <row r="13" spans="1:17" x14ac:dyDescent="0.4">
      <c r="A13">
        <v>0.33300000000000002</v>
      </c>
      <c r="B13">
        <v>-0.152</v>
      </c>
      <c r="C13">
        <v>-9.6850000000000005</v>
      </c>
      <c r="E13">
        <v>0.33300000000000002</v>
      </c>
      <c r="F13">
        <v>35.807000000000002</v>
      </c>
      <c r="G13">
        <v>-48.869</v>
      </c>
      <c r="N13">
        <v>0.33300000000000002</v>
      </c>
      <c r="O13">
        <v>-52.079000000000001</v>
      </c>
      <c r="P13">
        <v>-47.856000000000002</v>
      </c>
    </row>
    <row r="15" spans="1:17" x14ac:dyDescent="0.4">
      <c r="A15" t="s">
        <v>3</v>
      </c>
    </row>
    <row r="19" spans="1:10" x14ac:dyDescent="0.4">
      <c r="A19" t="s">
        <v>4</v>
      </c>
      <c r="E19" t="s">
        <v>5</v>
      </c>
    </row>
    <row r="20" spans="1:10" x14ac:dyDescent="0.4">
      <c r="A20">
        <v>0</v>
      </c>
      <c r="B20">
        <v>30.966000000000001</v>
      </c>
      <c r="C20">
        <v>-2.589</v>
      </c>
      <c r="E20">
        <v>0</v>
      </c>
      <c r="F20">
        <v>25.11</v>
      </c>
      <c r="G20">
        <v>-1.5760000000000001</v>
      </c>
      <c r="J20">
        <f>G20+1.576</f>
        <v>0</v>
      </c>
    </row>
    <row r="21" spans="1:10" x14ac:dyDescent="0.4">
      <c r="A21">
        <v>3.3000000000000002E-2</v>
      </c>
      <c r="B21">
        <v>31.077999999999999</v>
      </c>
      <c r="C21">
        <v>-3.2650000000000001</v>
      </c>
      <c r="E21">
        <v>3.3000000000000002E-2</v>
      </c>
      <c r="F21">
        <v>25.222999999999999</v>
      </c>
      <c r="G21">
        <v>-3.2650000000000001</v>
      </c>
      <c r="J21">
        <f t="shared" ref="J21:J30" si="0">G21+1.576</f>
        <v>-1.6890000000000001</v>
      </c>
    </row>
    <row r="22" spans="1:10" x14ac:dyDescent="0.4">
      <c r="A22">
        <v>6.7000000000000004E-2</v>
      </c>
      <c r="B22">
        <v>31.190999999999999</v>
      </c>
      <c r="C22">
        <v>-4.6159999999999997</v>
      </c>
      <c r="E22">
        <v>6.7000000000000004E-2</v>
      </c>
      <c r="F22">
        <v>25.448</v>
      </c>
      <c r="G22">
        <v>-6.08</v>
      </c>
      <c r="J22">
        <f t="shared" si="0"/>
        <v>-4.5039999999999996</v>
      </c>
    </row>
    <row r="23" spans="1:10" x14ac:dyDescent="0.4">
      <c r="A23">
        <v>0.1</v>
      </c>
      <c r="B23">
        <v>31.416</v>
      </c>
      <c r="C23">
        <v>-7.093</v>
      </c>
      <c r="E23">
        <v>0.1</v>
      </c>
      <c r="F23">
        <v>25.561</v>
      </c>
      <c r="G23">
        <v>-10.021000000000001</v>
      </c>
      <c r="J23">
        <f t="shared" si="0"/>
        <v>-8.4450000000000003</v>
      </c>
    </row>
    <row r="24" spans="1:10" x14ac:dyDescent="0.4">
      <c r="A24">
        <v>0.13300000000000001</v>
      </c>
      <c r="B24">
        <v>31.640999999999998</v>
      </c>
      <c r="C24">
        <v>-10.246</v>
      </c>
      <c r="E24">
        <v>0.13300000000000001</v>
      </c>
      <c r="F24">
        <v>26.010999999999999</v>
      </c>
      <c r="G24">
        <v>-14.863</v>
      </c>
      <c r="J24">
        <f t="shared" si="0"/>
        <v>-13.286999999999999</v>
      </c>
    </row>
    <row r="25" spans="1:10" x14ac:dyDescent="0.4">
      <c r="A25">
        <v>0.16700000000000001</v>
      </c>
      <c r="B25">
        <v>31.978999999999999</v>
      </c>
      <c r="C25">
        <v>-14.413</v>
      </c>
      <c r="E25">
        <v>0.16700000000000001</v>
      </c>
      <c r="F25">
        <v>26.460999999999999</v>
      </c>
      <c r="G25">
        <v>-21.169</v>
      </c>
      <c r="J25">
        <f t="shared" si="0"/>
        <v>-19.593</v>
      </c>
    </row>
    <row r="26" spans="1:10" x14ac:dyDescent="0.4">
      <c r="A26">
        <v>0.2</v>
      </c>
      <c r="B26">
        <v>32.204000000000001</v>
      </c>
      <c r="C26">
        <v>-20.042999999999999</v>
      </c>
      <c r="E26">
        <v>0.2</v>
      </c>
      <c r="F26">
        <v>26.798999999999999</v>
      </c>
      <c r="G26">
        <v>-28.15</v>
      </c>
      <c r="J26">
        <f t="shared" si="0"/>
        <v>-26.573999999999998</v>
      </c>
    </row>
    <row r="27" spans="1:10" x14ac:dyDescent="0.4">
      <c r="A27">
        <v>0.23300000000000001</v>
      </c>
      <c r="B27">
        <v>32.542000000000002</v>
      </c>
      <c r="C27">
        <v>-26.460999999999999</v>
      </c>
      <c r="E27">
        <v>0.23300000000000001</v>
      </c>
      <c r="F27">
        <v>27.475000000000001</v>
      </c>
      <c r="G27">
        <v>-36.707999999999998</v>
      </c>
      <c r="J27">
        <f t="shared" si="0"/>
        <v>-35.131999999999998</v>
      </c>
    </row>
    <row r="28" spans="1:10" x14ac:dyDescent="0.4">
      <c r="A28">
        <v>0.26700000000000002</v>
      </c>
      <c r="B28">
        <v>32.880000000000003</v>
      </c>
      <c r="C28">
        <v>-33.893000000000001</v>
      </c>
      <c r="E28">
        <v>0.26700000000000002</v>
      </c>
      <c r="F28">
        <v>28.15</v>
      </c>
      <c r="G28">
        <v>-46.054000000000002</v>
      </c>
      <c r="J28">
        <f t="shared" si="0"/>
        <v>-44.478000000000002</v>
      </c>
    </row>
    <row r="29" spans="1:10" x14ac:dyDescent="0.4">
      <c r="A29">
        <v>0.3</v>
      </c>
      <c r="B29">
        <v>33.33</v>
      </c>
      <c r="C29">
        <v>-42.45</v>
      </c>
      <c r="J29">
        <f t="shared" si="0"/>
        <v>1.5760000000000001</v>
      </c>
    </row>
    <row r="30" spans="1:10" x14ac:dyDescent="0.4">
      <c r="A30">
        <v>0.33300000000000002</v>
      </c>
      <c r="B30">
        <v>34.006</v>
      </c>
      <c r="C30">
        <v>-52.021999999999998</v>
      </c>
      <c r="J30">
        <f t="shared" si="0"/>
        <v>1.5760000000000001</v>
      </c>
    </row>
    <row r="32" spans="1:10" x14ac:dyDescent="0.4">
      <c r="A32" t="s">
        <v>6</v>
      </c>
      <c r="E32" t="s">
        <v>7</v>
      </c>
      <c r="I32" t="s">
        <v>8</v>
      </c>
    </row>
    <row r="33" spans="1:22" x14ac:dyDescent="0.4">
      <c r="A33">
        <v>0</v>
      </c>
      <c r="B33">
        <v>64.521000000000001</v>
      </c>
      <c r="C33">
        <v>-43.914000000000001</v>
      </c>
      <c r="E33">
        <v>0</v>
      </c>
      <c r="F33">
        <v>67.899000000000001</v>
      </c>
      <c r="G33">
        <v>-44.027000000000001</v>
      </c>
      <c r="I33">
        <v>0</v>
      </c>
      <c r="J33">
        <v>66.885999999999996</v>
      </c>
      <c r="K33">
        <v>-42</v>
      </c>
      <c r="N33">
        <f>(-1)*B33+64.521</f>
        <v>0</v>
      </c>
      <c r="O33">
        <f>C33+43.914</f>
        <v>0</v>
      </c>
      <c r="Q33">
        <f>(-1)*F33+67.899</f>
        <v>0</v>
      </c>
      <c r="R33">
        <f>G33+44.027</f>
        <v>0</v>
      </c>
      <c r="U33">
        <f>(-1)*J33+66.886</f>
        <v>0</v>
      </c>
      <c r="V33">
        <f>K33+42</f>
        <v>0</v>
      </c>
    </row>
    <row r="34" spans="1:22" x14ac:dyDescent="0.4">
      <c r="A34">
        <v>3.3000000000000002E-2</v>
      </c>
      <c r="B34">
        <v>58.665999999999997</v>
      </c>
      <c r="C34">
        <v>-43.125999999999998</v>
      </c>
      <c r="E34">
        <v>3.3000000000000002E-2</v>
      </c>
      <c r="F34">
        <v>62.719000000000001</v>
      </c>
      <c r="G34">
        <v>-41.774999999999999</v>
      </c>
      <c r="I34">
        <v>3.3000000000000002E-2</v>
      </c>
      <c r="J34">
        <v>62.494</v>
      </c>
      <c r="K34">
        <v>-38.396999999999998</v>
      </c>
      <c r="N34">
        <f t="shared" ref="N34:N41" si="1">(-1)*B34+64.521</f>
        <v>5.855000000000004</v>
      </c>
      <c r="O34">
        <f t="shared" ref="O34:O41" si="2">C34+43.914</f>
        <v>0.78800000000000381</v>
      </c>
      <c r="Q34">
        <f t="shared" ref="Q34:Q45" si="3">(-1)*F34+67.899</f>
        <v>5.18</v>
      </c>
      <c r="R34">
        <f t="shared" ref="R34:R45" si="4">G34+44.027</f>
        <v>2.2520000000000024</v>
      </c>
      <c r="U34">
        <f t="shared" ref="U34:U45" si="5">(-1)*J34+66.886</f>
        <v>4.3919999999999959</v>
      </c>
      <c r="V34">
        <f t="shared" ref="V34:V45" si="6">K34+42</f>
        <v>3.6030000000000015</v>
      </c>
    </row>
    <row r="35" spans="1:22" x14ac:dyDescent="0.4">
      <c r="A35">
        <v>6.6000000000000003E-2</v>
      </c>
      <c r="B35">
        <v>52.472999999999999</v>
      </c>
      <c r="C35">
        <v>-42.901000000000003</v>
      </c>
      <c r="E35">
        <v>6.6000000000000003E-2</v>
      </c>
      <c r="F35">
        <v>57.088999999999999</v>
      </c>
      <c r="G35">
        <v>-39.523000000000003</v>
      </c>
      <c r="I35">
        <v>6.6000000000000003E-2</v>
      </c>
      <c r="J35">
        <v>57.99</v>
      </c>
      <c r="K35">
        <v>-35.469000000000001</v>
      </c>
      <c r="N35">
        <f t="shared" si="1"/>
        <v>12.048000000000002</v>
      </c>
      <c r="O35">
        <f t="shared" si="2"/>
        <v>1.0129999999999981</v>
      </c>
      <c r="Q35">
        <f t="shared" si="3"/>
        <v>10.810000000000002</v>
      </c>
      <c r="R35">
        <f t="shared" si="4"/>
        <v>4.5039999999999978</v>
      </c>
      <c r="U35">
        <f t="shared" si="5"/>
        <v>8.8959999999999937</v>
      </c>
      <c r="V35">
        <f t="shared" si="6"/>
        <v>6.5309999999999988</v>
      </c>
    </row>
    <row r="36" spans="1:22" x14ac:dyDescent="0.4">
      <c r="A36">
        <v>0.1</v>
      </c>
      <c r="B36">
        <v>46.616999999999997</v>
      </c>
      <c r="C36">
        <v>-43.012999999999998</v>
      </c>
      <c r="E36">
        <v>0.1</v>
      </c>
      <c r="F36">
        <v>51.683999999999997</v>
      </c>
      <c r="G36">
        <v>-37.945999999999998</v>
      </c>
      <c r="I36">
        <v>0.1</v>
      </c>
      <c r="J36">
        <v>53.823999999999998</v>
      </c>
      <c r="K36">
        <v>-32.991999999999997</v>
      </c>
      <c r="N36">
        <f t="shared" si="1"/>
        <v>17.904000000000003</v>
      </c>
      <c r="O36">
        <f t="shared" si="2"/>
        <v>0.90100000000000335</v>
      </c>
      <c r="Q36">
        <f t="shared" si="3"/>
        <v>16.215000000000003</v>
      </c>
      <c r="R36">
        <f t="shared" si="4"/>
        <v>6.0810000000000031</v>
      </c>
      <c r="U36">
        <f t="shared" si="5"/>
        <v>13.061999999999998</v>
      </c>
      <c r="V36">
        <f t="shared" si="6"/>
        <v>9.0080000000000027</v>
      </c>
    </row>
    <row r="37" spans="1:22" x14ac:dyDescent="0.4">
      <c r="A37">
        <v>0.13300000000000001</v>
      </c>
      <c r="B37">
        <v>40.649000000000001</v>
      </c>
      <c r="C37">
        <v>-43.802</v>
      </c>
      <c r="E37">
        <v>0.13300000000000001</v>
      </c>
      <c r="F37">
        <v>46.279000000000003</v>
      </c>
      <c r="G37">
        <v>-36.82</v>
      </c>
      <c r="I37">
        <v>0.13300000000000001</v>
      </c>
      <c r="J37">
        <v>49.656999999999996</v>
      </c>
      <c r="K37">
        <v>-30.74</v>
      </c>
      <c r="N37">
        <f t="shared" si="1"/>
        <v>23.872</v>
      </c>
      <c r="O37">
        <f t="shared" si="2"/>
        <v>0.11200000000000188</v>
      </c>
      <c r="Q37">
        <f t="shared" si="3"/>
        <v>21.619999999999997</v>
      </c>
      <c r="R37">
        <f t="shared" si="4"/>
        <v>7.2070000000000007</v>
      </c>
      <c r="U37">
        <f t="shared" si="5"/>
        <v>17.228999999999999</v>
      </c>
      <c r="V37">
        <f t="shared" si="6"/>
        <v>11.260000000000002</v>
      </c>
    </row>
    <row r="38" spans="1:22" x14ac:dyDescent="0.4">
      <c r="A38">
        <v>0.16600000000000001</v>
      </c>
      <c r="B38">
        <v>34.680999999999997</v>
      </c>
      <c r="C38">
        <v>-45.04</v>
      </c>
      <c r="E38">
        <v>0.16600000000000001</v>
      </c>
      <c r="F38">
        <v>41.1</v>
      </c>
      <c r="G38">
        <v>-36.256999999999998</v>
      </c>
      <c r="I38">
        <v>0.16600000000000001</v>
      </c>
      <c r="J38">
        <v>45.265999999999998</v>
      </c>
      <c r="K38">
        <v>-29.163</v>
      </c>
      <c r="N38">
        <f t="shared" si="1"/>
        <v>29.840000000000003</v>
      </c>
      <c r="O38">
        <f t="shared" si="2"/>
        <v>-1.1259999999999977</v>
      </c>
      <c r="Q38">
        <f t="shared" si="3"/>
        <v>26.798999999999999</v>
      </c>
      <c r="R38">
        <f t="shared" si="4"/>
        <v>7.7700000000000031</v>
      </c>
      <c r="U38">
        <f t="shared" si="5"/>
        <v>21.619999999999997</v>
      </c>
      <c r="V38">
        <f t="shared" si="6"/>
        <v>12.837</v>
      </c>
    </row>
    <row r="39" spans="1:22" x14ac:dyDescent="0.4">
      <c r="A39">
        <v>0.2</v>
      </c>
      <c r="B39">
        <v>28.826000000000001</v>
      </c>
      <c r="C39">
        <v>-46.616999999999997</v>
      </c>
      <c r="E39">
        <v>0.2</v>
      </c>
      <c r="F39">
        <v>35.807000000000002</v>
      </c>
      <c r="G39">
        <v>-36.145000000000003</v>
      </c>
      <c r="I39">
        <v>0.2</v>
      </c>
      <c r="J39">
        <v>41.1</v>
      </c>
      <c r="K39">
        <v>-27.925000000000001</v>
      </c>
      <c r="N39">
        <f t="shared" si="1"/>
        <v>35.695</v>
      </c>
      <c r="O39">
        <f t="shared" si="2"/>
        <v>-2.7029999999999959</v>
      </c>
      <c r="Q39">
        <f t="shared" si="3"/>
        <v>32.091999999999999</v>
      </c>
      <c r="R39">
        <f t="shared" si="4"/>
        <v>7.8819999999999979</v>
      </c>
      <c r="U39">
        <f t="shared" si="5"/>
        <v>25.785999999999994</v>
      </c>
      <c r="V39">
        <f t="shared" si="6"/>
        <v>14.074999999999999</v>
      </c>
    </row>
    <row r="40" spans="1:22" x14ac:dyDescent="0.4">
      <c r="A40">
        <v>0.23300000000000001</v>
      </c>
      <c r="B40">
        <v>22.971</v>
      </c>
      <c r="C40">
        <v>-48.869</v>
      </c>
      <c r="E40">
        <v>0.23300000000000001</v>
      </c>
      <c r="F40">
        <v>30.628</v>
      </c>
      <c r="G40">
        <v>-36.594999999999999</v>
      </c>
      <c r="I40">
        <v>0.23300000000000001</v>
      </c>
      <c r="J40">
        <v>36.820999999999998</v>
      </c>
      <c r="K40">
        <v>-27.248999999999999</v>
      </c>
      <c r="N40">
        <f t="shared" si="1"/>
        <v>41.55</v>
      </c>
      <c r="O40">
        <f t="shared" si="2"/>
        <v>-4.9549999999999983</v>
      </c>
      <c r="Q40">
        <f t="shared" si="3"/>
        <v>37.271000000000001</v>
      </c>
      <c r="R40">
        <f t="shared" si="4"/>
        <v>7.4320000000000022</v>
      </c>
      <c r="U40">
        <f t="shared" si="5"/>
        <v>30.064999999999998</v>
      </c>
      <c r="V40">
        <f t="shared" si="6"/>
        <v>14.751000000000001</v>
      </c>
    </row>
    <row r="41" spans="1:22" x14ac:dyDescent="0.4">
      <c r="A41">
        <v>0.26600000000000001</v>
      </c>
      <c r="B41">
        <v>17.341000000000001</v>
      </c>
      <c r="C41">
        <v>-51.570999999999998</v>
      </c>
      <c r="E41">
        <v>0.26600000000000001</v>
      </c>
      <c r="F41">
        <v>25.335000000000001</v>
      </c>
      <c r="G41">
        <v>-37.496000000000002</v>
      </c>
      <c r="I41">
        <v>0.26600000000000001</v>
      </c>
      <c r="J41">
        <v>32.655000000000001</v>
      </c>
      <c r="K41">
        <v>-27.024000000000001</v>
      </c>
      <c r="N41">
        <f t="shared" si="1"/>
        <v>47.18</v>
      </c>
      <c r="O41">
        <f t="shared" si="2"/>
        <v>-7.6569999999999965</v>
      </c>
      <c r="Q41">
        <f t="shared" si="3"/>
        <v>42.564</v>
      </c>
      <c r="R41">
        <f t="shared" si="4"/>
        <v>6.5309999999999988</v>
      </c>
      <c r="U41">
        <f t="shared" si="5"/>
        <v>34.230999999999995</v>
      </c>
      <c r="V41">
        <f t="shared" si="6"/>
        <v>14.975999999999999</v>
      </c>
    </row>
    <row r="42" spans="1:22" x14ac:dyDescent="0.4">
      <c r="E42">
        <v>0.3</v>
      </c>
      <c r="F42">
        <v>20.042999999999999</v>
      </c>
      <c r="G42">
        <v>-38.734999999999999</v>
      </c>
      <c r="I42">
        <v>0.3</v>
      </c>
      <c r="J42">
        <v>28.15</v>
      </c>
      <c r="K42">
        <v>-27.248999999999999</v>
      </c>
      <c r="Q42">
        <f t="shared" si="3"/>
        <v>47.856000000000002</v>
      </c>
      <c r="R42">
        <f t="shared" si="4"/>
        <v>5.2920000000000016</v>
      </c>
      <c r="U42">
        <f t="shared" si="5"/>
        <v>38.735999999999997</v>
      </c>
      <c r="V42">
        <f t="shared" si="6"/>
        <v>14.751000000000001</v>
      </c>
    </row>
    <row r="43" spans="1:22" x14ac:dyDescent="0.4">
      <c r="E43">
        <v>0.33300000000000002</v>
      </c>
      <c r="F43">
        <v>15.314</v>
      </c>
      <c r="G43">
        <v>-40.761000000000003</v>
      </c>
      <c r="I43">
        <v>0.33300000000000002</v>
      </c>
      <c r="J43">
        <v>24.209</v>
      </c>
      <c r="K43">
        <v>-28.036999999999999</v>
      </c>
      <c r="Q43">
        <f t="shared" si="3"/>
        <v>52.585000000000001</v>
      </c>
      <c r="R43">
        <f t="shared" si="4"/>
        <v>3.2659999999999982</v>
      </c>
      <c r="U43">
        <f t="shared" si="5"/>
        <v>42.676999999999992</v>
      </c>
      <c r="V43">
        <f t="shared" si="6"/>
        <v>13.963000000000001</v>
      </c>
    </row>
    <row r="44" spans="1:22" x14ac:dyDescent="0.4">
      <c r="E44">
        <v>0.36599999999999999</v>
      </c>
      <c r="F44">
        <v>10.022</v>
      </c>
      <c r="G44">
        <v>-43.012999999999998</v>
      </c>
      <c r="I44">
        <v>0.36599999999999999</v>
      </c>
      <c r="J44">
        <v>19.818000000000001</v>
      </c>
      <c r="K44">
        <v>-29.388999999999999</v>
      </c>
      <c r="Q44">
        <f t="shared" si="3"/>
        <v>57.877000000000002</v>
      </c>
      <c r="R44">
        <f t="shared" si="4"/>
        <v>1.0140000000000029</v>
      </c>
      <c r="U44">
        <f t="shared" si="5"/>
        <v>47.067999999999998</v>
      </c>
      <c r="V44">
        <f t="shared" si="6"/>
        <v>12.611000000000001</v>
      </c>
    </row>
    <row r="45" spans="1:22" x14ac:dyDescent="0.4">
      <c r="E45">
        <v>0.4</v>
      </c>
      <c r="F45">
        <v>4.9539999999999997</v>
      </c>
      <c r="G45">
        <v>-46.054000000000002</v>
      </c>
      <c r="I45">
        <v>0.4</v>
      </c>
      <c r="J45">
        <v>15.763999999999999</v>
      </c>
      <c r="K45">
        <v>-31.303000000000001</v>
      </c>
      <c r="Q45">
        <f t="shared" si="3"/>
        <v>62.945</v>
      </c>
      <c r="R45">
        <f t="shared" si="4"/>
        <v>-2.027000000000001</v>
      </c>
      <c r="U45">
        <f t="shared" si="5"/>
        <v>51.122</v>
      </c>
      <c r="V45">
        <f t="shared" si="6"/>
        <v>10.696999999999999</v>
      </c>
    </row>
    <row r="46" spans="1:22" x14ac:dyDescent="0.4">
      <c r="I46">
        <v>0.433</v>
      </c>
      <c r="J46">
        <v>11.711</v>
      </c>
      <c r="K46">
        <v>-33.555</v>
      </c>
      <c r="U46">
        <f>(-1)*J46+66.886</f>
        <v>55.174999999999997</v>
      </c>
      <c r="V46">
        <f>K46+42</f>
        <v>8.4450000000000003</v>
      </c>
    </row>
    <row r="47" spans="1:22" x14ac:dyDescent="0.4">
      <c r="I47">
        <v>0.46600000000000003</v>
      </c>
      <c r="J47">
        <v>7.319</v>
      </c>
      <c r="K47">
        <v>-36.482999999999997</v>
      </c>
      <c r="U47">
        <f t="shared" ref="U47:U48" si="7">(-1)*J47+66.886</f>
        <v>59.566999999999993</v>
      </c>
      <c r="V47">
        <f t="shared" ref="V47:V48" si="8">K47+42</f>
        <v>5.517000000000003</v>
      </c>
    </row>
    <row r="48" spans="1:22" x14ac:dyDescent="0.4">
      <c r="I48">
        <v>0.5</v>
      </c>
      <c r="J48">
        <v>3.153</v>
      </c>
      <c r="K48">
        <v>-39.860999999999997</v>
      </c>
      <c r="U48">
        <f t="shared" si="7"/>
        <v>63.732999999999997</v>
      </c>
      <c r="V48">
        <f t="shared" si="8"/>
        <v>2.1390000000000029</v>
      </c>
    </row>
    <row r="51" spans="1:15" x14ac:dyDescent="0.4">
      <c r="A51" t="s">
        <v>9</v>
      </c>
      <c r="E51" t="s">
        <v>10</v>
      </c>
    </row>
    <row r="52" spans="1:15" x14ac:dyDescent="0.4">
      <c r="A52">
        <v>0</v>
      </c>
      <c r="B52">
        <v>69.138000000000005</v>
      </c>
      <c r="C52">
        <v>-43.350999999999999</v>
      </c>
      <c r="E52">
        <v>0</v>
      </c>
      <c r="F52">
        <v>69.587999999999994</v>
      </c>
      <c r="G52">
        <v>-43.802</v>
      </c>
      <c r="J52">
        <f>(-1)*B52+69.138</f>
        <v>0</v>
      </c>
      <c r="K52">
        <f>C52+43.351</f>
        <v>0</v>
      </c>
      <c r="N52">
        <f>(-1)*F52+69.588</f>
        <v>0</v>
      </c>
      <c r="O52">
        <f>G52+43.802</f>
        <v>0</v>
      </c>
    </row>
    <row r="53" spans="1:15" x14ac:dyDescent="0.4">
      <c r="A53">
        <v>3.4000000000000002E-2</v>
      </c>
      <c r="B53">
        <v>66.209999999999994</v>
      </c>
      <c r="C53">
        <v>-39.185000000000002</v>
      </c>
      <c r="E53">
        <v>3.3000000000000002E-2</v>
      </c>
      <c r="F53">
        <v>68.123999999999995</v>
      </c>
      <c r="G53">
        <v>-39.409999999999997</v>
      </c>
      <c r="J53">
        <f t="shared" ref="J53:J66" si="9">(-1)*B53+69.138</f>
        <v>2.9280000000000115</v>
      </c>
      <c r="K53">
        <f t="shared" ref="K53:K66" si="10">C53+43.351</f>
        <v>4.1659999999999968</v>
      </c>
      <c r="N53">
        <f t="shared" ref="N53:N77" si="11">(-1)*F53+69.588</f>
        <v>1.4639999999999986</v>
      </c>
      <c r="O53">
        <f t="shared" ref="O53:O77" si="12">G53+43.802</f>
        <v>4.392000000000003</v>
      </c>
    </row>
    <row r="54" spans="1:15" x14ac:dyDescent="0.4">
      <c r="A54">
        <v>6.7000000000000004E-2</v>
      </c>
      <c r="B54">
        <v>63.057000000000002</v>
      </c>
      <c r="C54">
        <v>-35.018999999999998</v>
      </c>
      <c r="E54">
        <v>6.6000000000000003E-2</v>
      </c>
      <c r="F54">
        <v>66.322999999999993</v>
      </c>
      <c r="G54">
        <v>-34.567999999999998</v>
      </c>
      <c r="J54">
        <f t="shared" si="9"/>
        <v>6.0810000000000031</v>
      </c>
      <c r="K54">
        <f t="shared" si="10"/>
        <v>8.3320000000000007</v>
      </c>
      <c r="N54">
        <f t="shared" si="11"/>
        <v>3.2650000000000006</v>
      </c>
      <c r="O54">
        <f t="shared" si="12"/>
        <v>9.2340000000000018</v>
      </c>
    </row>
    <row r="55" spans="1:15" x14ac:dyDescent="0.4">
      <c r="A55">
        <v>0.1</v>
      </c>
      <c r="B55">
        <v>59.679000000000002</v>
      </c>
      <c r="C55">
        <v>-31.527999999999999</v>
      </c>
      <c r="E55">
        <v>0.1</v>
      </c>
      <c r="F55">
        <v>64.408000000000001</v>
      </c>
      <c r="G55">
        <v>-30.177</v>
      </c>
      <c r="J55">
        <f t="shared" si="9"/>
        <v>9.4590000000000032</v>
      </c>
      <c r="K55">
        <f t="shared" si="10"/>
        <v>11.823</v>
      </c>
      <c r="N55">
        <f t="shared" si="11"/>
        <v>5.1799999999999926</v>
      </c>
      <c r="O55">
        <f t="shared" si="12"/>
        <v>13.625</v>
      </c>
    </row>
    <row r="56" spans="1:15" x14ac:dyDescent="0.4">
      <c r="A56">
        <v>0.13400000000000001</v>
      </c>
      <c r="B56">
        <v>56.639000000000003</v>
      </c>
      <c r="C56">
        <v>-27.812000000000001</v>
      </c>
      <c r="E56">
        <v>0.13300000000000001</v>
      </c>
      <c r="F56">
        <v>62.606999999999999</v>
      </c>
      <c r="G56">
        <v>-25.898</v>
      </c>
      <c r="J56">
        <f t="shared" si="9"/>
        <v>12.499000000000002</v>
      </c>
      <c r="K56">
        <f t="shared" si="10"/>
        <v>15.538999999999998</v>
      </c>
      <c r="N56">
        <f t="shared" si="11"/>
        <v>6.9809999999999945</v>
      </c>
      <c r="O56">
        <f t="shared" si="12"/>
        <v>17.904</v>
      </c>
    </row>
    <row r="57" spans="1:15" x14ac:dyDescent="0.4">
      <c r="A57">
        <v>0.16700000000000001</v>
      </c>
      <c r="B57">
        <v>53.485999999999997</v>
      </c>
      <c r="C57">
        <v>-25.11</v>
      </c>
      <c r="E57">
        <v>0.16600000000000001</v>
      </c>
      <c r="F57">
        <v>60.805</v>
      </c>
      <c r="G57">
        <v>-22.407</v>
      </c>
      <c r="J57">
        <f t="shared" si="9"/>
        <v>15.652000000000008</v>
      </c>
      <c r="K57">
        <f t="shared" si="10"/>
        <v>18.241</v>
      </c>
      <c r="N57">
        <f t="shared" si="11"/>
        <v>8.7829999999999941</v>
      </c>
      <c r="O57">
        <f t="shared" si="12"/>
        <v>21.395</v>
      </c>
    </row>
    <row r="58" spans="1:15" x14ac:dyDescent="0.4">
      <c r="A58">
        <v>0.2</v>
      </c>
      <c r="B58">
        <v>50.332999999999998</v>
      </c>
      <c r="C58">
        <v>-22.52</v>
      </c>
      <c r="E58">
        <v>0.2</v>
      </c>
      <c r="F58">
        <v>58.777999999999999</v>
      </c>
      <c r="G58">
        <v>-19.48</v>
      </c>
      <c r="J58">
        <f t="shared" si="9"/>
        <v>18.805000000000007</v>
      </c>
      <c r="K58">
        <f t="shared" si="10"/>
        <v>20.831</v>
      </c>
      <c r="N58">
        <f t="shared" si="11"/>
        <v>10.809999999999995</v>
      </c>
      <c r="O58">
        <f t="shared" si="12"/>
        <v>24.321999999999999</v>
      </c>
    </row>
    <row r="59" spans="1:15" x14ac:dyDescent="0.4">
      <c r="A59">
        <v>0.23400000000000001</v>
      </c>
      <c r="B59">
        <v>47.18</v>
      </c>
      <c r="C59">
        <v>-20.718</v>
      </c>
      <c r="E59">
        <v>0.23300000000000001</v>
      </c>
      <c r="F59">
        <v>56.863999999999997</v>
      </c>
      <c r="G59">
        <v>-16.777000000000001</v>
      </c>
      <c r="J59">
        <f t="shared" si="9"/>
        <v>21.958000000000006</v>
      </c>
      <c r="K59">
        <f t="shared" si="10"/>
        <v>22.632999999999999</v>
      </c>
      <c r="N59">
        <f t="shared" si="11"/>
        <v>12.723999999999997</v>
      </c>
      <c r="O59">
        <f t="shared" si="12"/>
        <v>27.024999999999999</v>
      </c>
    </row>
    <row r="60" spans="1:15" x14ac:dyDescent="0.4">
      <c r="A60">
        <v>0.26700000000000002</v>
      </c>
      <c r="B60">
        <v>43.914999999999999</v>
      </c>
      <c r="C60">
        <v>-19.367000000000001</v>
      </c>
      <c r="E60">
        <v>0.26600000000000001</v>
      </c>
      <c r="F60">
        <v>55.061999999999998</v>
      </c>
      <c r="G60">
        <v>-14.75</v>
      </c>
      <c r="J60">
        <f t="shared" si="9"/>
        <v>25.223000000000006</v>
      </c>
      <c r="K60">
        <f t="shared" si="10"/>
        <v>23.983999999999998</v>
      </c>
      <c r="N60">
        <f t="shared" si="11"/>
        <v>14.525999999999996</v>
      </c>
      <c r="O60">
        <f t="shared" si="12"/>
        <v>29.052</v>
      </c>
    </row>
    <row r="61" spans="1:15" x14ac:dyDescent="0.4">
      <c r="A61">
        <v>0.3</v>
      </c>
      <c r="B61">
        <v>41.1</v>
      </c>
      <c r="C61">
        <v>-18.353999999999999</v>
      </c>
      <c r="E61">
        <v>0.3</v>
      </c>
      <c r="F61">
        <v>53.372999999999998</v>
      </c>
      <c r="G61">
        <v>-12.949</v>
      </c>
      <c r="J61">
        <f t="shared" si="9"/>
        <v>28.038000000000004</v>
      </c>
      <c r="K61">
        <f t="shared" si="10"/>
        <v>24.997</v>
      </c>
      <c r="N61">
        <f t="shared" si="11"/>
        <v>16.214999999999996</v>
      </c>
      <c r="O61">
        <f t="shared" si="12"/>
        <v>30.853000000000002</v>
      </c>
    </row>
    <row r="62" spans="1:15" x14ac:dyDescent="0.4">
      <c r="A62">
        <v>0.33400000000000002</v>
      </c>
      <c r="B62">
        <v>37.947000000000003</v>
      </c>
      <c r="C62">
        <v>-17.791</v>
      </c>
      <c r="E62">
        <v>0.33300000000000002</v>
      </c>
      <c r="F62">
        <v>51.459000000000003</v>
      </c>
      <c r="G62">
        <v>-11.598000000000001</v>
      </c>
      <c r="J62">
        <f t="shared" si="9"/>
        <v>31.191000000000003</v>
      </c>
      <c r="K62">
        <f t="shared" si="10"/>
        <v>25.56</v>
      </c>
      <c r="N62">
        <f t="shared" si="11"/>
        <v>18.128999999999991</v>
      </c>
      <c r="O62">
        <f t="shared" si="12"/>
        <v>32.204000000000001</v>
      </c>
    </row>
    <row r="63" spans="1:15" x14ac:dyDescent="0.4">
      <c r="A63">
        <v>0.36699999999999999</v>
      </c>
      <c r="B63">
        <v>34.906999999999996</v>
      </c>
      <c r="C63">
        <v>-17.791</v>
      </c>
      <c r="E63">
        <v>0.36599999999999999</v>
      </c>
      <c r="F63">
        <v>49.656999999999996</v>
      </c>
      <c r="G63">
        <v>-11.034000000000001</v>
      </c>
      <c r="J63">
        <f t="shared" si="9"/>
        <v>34.231000000000009</v>
      </c>
      <c r="K63">
        <f t="shared" si="10"/>
        <v>25.56</v>
      </c>
      <c r="N63">
        <f t="shared" si="11"/>
        <v>19.930999999999997</v>
      </c>
      <c r="O63">
        <f t="shared" si="12"/>
        <v>32.768000000000001</v>
      </c>
    </row>
    <row r="64" spans="1:15" x14ac:dyDescent="0.4">
      <c r="A64">
        <v>0.4</v>
      </c>
      <c r="B64">
        <v>31.640999999999998</v>
      </c>
      <c r="C64">
        <v>-18.241</v>
      </c>
      <c r="E64">
        <v>0.4</v>
      </c>
      <c r="F64">
        <v>47.856000000000002</v>
      </c>
      <c r="G64">
        <v>-10.696999999999999</v>
      </c>
      <c r="J64">
        <f t="shared" si="9"/>
        <v>37.497000000000007</v>
      </c>
      <c r="K64">
        <f t="shared" si="10"/>
        <v>25.11</v>
      </c>
      <c r="N64">
        <f t="shared" si="11"/>
        <v>21.731999999999992</v>
      </c>
      <c r="O64">
        <f t="shared" si="12"/>
        <v>33.105000000000004</v>
      </c>
    </row>
    <row r="65" spans="1:15" x14ac:dyDescent="0.4">
      <c r="A65">
        <v>0.434</v>
      </c>
      <c r="B65">
        <v>28.600999999999999</v>
      </c>
      <c r="C65">
        <v>-19.254000000000001</v>
      </c>
      <c r="E65">
        <v>0.433</v>
      </c>
      <c r="F65">
        <v>46.054000000000002</v>
      </c>
      <c r="G65">
        <v>-10.922000000000001</v>
      </c>
      <c r="J65">
        <f t="shared" si="9"/>
        <v>40.537000000000006</v>
      </c>
      <c r="K65">
        <f t="shared" si="10"/>
        <v>24.096999999999998</v>
      </c>
      <c r="N65">
        <f t="shared" si="11"/>
        <v>23.533999999999992</v>
      </c>
      <c r="O65">
        <f t="shared" si="12"/>
        <v>32.879999999999995</v>
      </c>
    </row>
    <row r="66" spans="1:15" x14ac:dyDescent="0.4">
      <c r="A66">
        <v>0.46700000000000003</v>
      </c>
      <c r="B66">
        <v>25.561</v>
      </c>
      <c r="C66">
        <v>-20.718</v>
      </c>
      <c r="E66">
        <v>0.46600000000000003</v>
      </c>
      <c r="F66">
        <v>44.365000000000002</v>
      </c>
      <c r="G66">
        <v>-11.598000000000001</v>
      </c>
      <c r="J66">
        <f t="shared" si="9"/>
        <v>43.577000000000005</v>
      </c>
      <c r="K66">
        <f t="shared" si="10"/>
        <v>22.632999999999999</v>
      </c>
      <c r="N66">
        <f t="shared" si="11"/>
        <v>25.222999999999992</v>
      </c>
      <c r="O66">
        <f t="shared" si="12"/>
        <v>32.204000000000001</v>
      </c>
    </row>
    <row r="67" spans="1:15" x14ac:dyDescent="0.4">
      <c r="A67">
        <v>0.5</v>
      </c>
      <c r="B67">
        <v>22.295000000000002</v>
      </c>
      <c r="C67">
        <v>-22.858000000000001</v>
      </c>
      <c r="E67">
        <v>0.5</v>
      </c>
      <c r="F67">
        <v>42.676000000000002</v>
      </c>
      <c r="G67">
        <v>-12.724</v>
      </c>
      <c r="J67">
        <f>(-1)*B67+69.138</f>
        <v>46.843000000000004</v>
      </c>
      <c r="K67">
        <f>C67+43.351</f>
        <v>20.492999999999999</v>
      </c>
      <c r="N67">
        <f t="shared" si="11"/>
        <v>26.911999999999992</v>
      </c>
      <c r="O67">
        <f t="shared" si="12"/>
        <v>31.077999999999999</v>
      </c>
    </row>
    <row r="68" spans="1:15" x14ac:dyDescent="0.4">
      <c r="A68">
        <v>0.53400000000000003</v>
      </c>
      <c r="B68">
        <v>19.48</v>
      </c>
      <c r="C68">
        <v>-25.448</v>
      </c>
      <c r="E68">
        <v>0.53300000000000003</v>
      </c>
      <c r="F68">
        <v>40.987000000000002</v>
      </c>
      <c r="G68">
        <v>-14.638</v>
      </c>
      <c r="J68">
        <f t="shared" ref="J68:J74" si="13">(-1)*B68+69.138</f>
        <v>49.658000000000001</v>
      </c>
      <c r="K68">
        <f t="shared" ref="K68:K74" si="14">C68+43.351</f>
        <v>17.902999999999999</v>
      </c>
      <c r="N68">
        <f t="shared" si="11"/>
        <v>28.600999999999992</v>
      </c>
      <c r="O68">
        <f t="shared" si="12"/>
        <v>29.164000000000001</v>
      </c>
    </row>
    <row r="69" spans="1:15" x14ac:dyDescent="0.4">
      <c r="A69">
        <v>0.56699999999999995</v>
      </c>
      <c r="B69">
        <v>16.440000000000001</v>
      </c>
      <c r="C69">
        <v>-28.488</v>
      </c>
      <c r="E69">
        <v>0.56599999999999995</v>
      </c>
      <c r="F69">
        <v>39.298000000000002</v>
      </c>
      <c r="G69">
        <v>-16.664999999999999</v>
      </c>
      <c r="J69">
        <f t="shared" si="13"/>
        <v>52.698000000000008</v>
      </c>
      <c r="K69">
        <f t="shared" si="14"/>
        <v>14.863</v>
      </c>
      <c r="N69">
        <f t="shared" si="11"/>
        <v>30.289999999999992</v>
      </c>
      <c r="O69">
        <f t="shared" si="12"/>
        <v>27.137</v>
      </c>
    </row>
    <row r="70" spans="1:15" x14ac:dyDescent="0.4">
      <c r="A70">
        <v>0.6</v>
      </c>
      <c r="B70">
        <v>13.287000000000001</v>
      </c>
      <c r="C70">
        <v>-32.204000000000001</v>
      </c>
      <c r="E70">
        <v>0.6</v>
      </c>
      <c r="F70">
        <v>37.609000000000002</v>
      </c>
      <c r="G70">
        <v>-19.48</v>
      </c>
      <c r="J70">
        <f t="shared" si="13"/>
        <v>55.851000000000006</v>
      </c>
      <c r="K70">
        <f t="shared" si="14"/>
        <v>11.146999999999998</v>
      </c>
      <c r="N70">
        <f t="shared" si="11"/>
        <v>31.978999999999992</v>
      </c>
      <c r="O70">
        <f t="shared" si="12"/>
        <v>24.321999999999999</v>
      </c>
    </row>
    <row r="71" spans="1:15" x14ac:dyDescent="0.4">
      <c r="A71">
        <v>0.63400000000000001</v>
      </c>
      <c r="B71">
        <v>10.247</v>
      </c>
      <c r="C71">
        <v>-36.594999999999999</v>
      </c>
      <c r="E71">
        <v>0.63300000000000001</v>
      </c>
      <c r="F71">
        <v>35.92</v>
      </c>
      <c r="G71">
        <v>-22.52</v>
      </c>
      <c r="J71">
        <f t="shared" si="13"/>
        <v>58.891000000000005</v>
      </c>
      <c r="K71">
        <f t="shared" si="14"/>
        <v>6.7560000000000002</v>
      </c>
      <c r="N71">
        <f t="shared" si="11"/>
        <v>33.667999999999992</v>
      </c>
      <c r="O71">
        <f t="shared" si="12"/>
        <v>21.282</v>
      </c>
    </row>
    <row r="72" spans="1:15" x14ac:dyDescent="0.4">
      <c r="A72">
        <v>0.66700000000000004</v>
      </c>
      <c r="B72">
        <v>7.319</v>
      </c>
      <c r="C72">
        <v>-41.212000000000003</v>
      </c>
      <c r="E72">
        <v>0.66600000000000004</v>
      </c>
      <c r="F72">
        <v>34.344000000000001</v>
      </c>
      <c r="G72">
        <v>-26.347999999999999</v>
      </c>
      <c r="J72">
        <f t="shared" si="13"/>
        <v>61.819000000000003</v>
      </c>
      <c r="K72">
        <f t="shared" si="14"/>
        <v>2.1389999999999958</v>
      </c>
      <c r="N72">
        <f t="shared" si="11"/>
        <v>35.243999999999993</v>
      </c>
      <c r="O72">
        <f t="shared" si="12"/>
        <v>17.454000000000001</v>
      </c>
    </row>
    <row r="73" spans="1:15" x14ac:dyDescent="0.4">
      <c r="A73">
        <v>0.7</v>
      </c>
      <c r="B73">
        <v>4.5039999999999996</v>
      </c>
      <c r="C73">
        <v>-46.616999999999997</v>
      </c>
      <c r="E73">
        <v>0.7</v>
      </c>
      <c r="F73">
        <v>32.767000000000003</v>
      </c>
      <c r="G73">
        <v>-30.74</v>
      </c>
      <c r="J73">
        <f t="shared" si="13"/>
        <v>64.634</v>
      </c>
      <c r="K73">
        <f t="shared" si="14"/>
        <v>-3.2659999999999982</v>
      </c>
      <c r="N73">
        <f t="shared" si="11"/>
        <v>36.820999999999991</v>
      </c>
      <c r="O73">
        <f t="shared" si="12"/>
        <v>13.062000000000001</v>
      </c>
    </row>
    <row r="74" spans="1:15" x14ac:dyDescent="0.4">
      <c r="A74">
        <v>0.73399999999999999</v>
      </c>
      <c r="B74">
        <v>1.464</v>
      </c>
      <c r="C74">
        <v>-52.134</v>
      </c>
      <c r="E74">
        <v>0.73299999999999998</v>
      </c>
      <c r="F74">
        <v>31.190999999999999</v>
      </c>
      <c r="G74">
        <v>-35.694000000000003</v>
      </c>
      <c r="J74">
        <f t="shared" si="13"/>
        <v>67.674000000000007</v>
      </c>
      <c r="K74">
        <f t="shared" si="14"/>
        <v>-8.7830000000000013</v>
      </c>
      <c r="N74">
        <f t="shared" si="11"/>
        <v>38.396999999999991</v>
      </c>
      <c r="O74">
        <f t="shared" si="12"/>
        <v>8.107999999999997</v>
      </c>
    </row>
    <row r="75" spans="1:15" x14ac:dyDescent="0.4">
      <c r="E75">
        <v>0.76600000000000001</v>
      </c>
      <c r="F75">
        <v>29.501999999999999</v>
      </c>
      <c r="G75">
        <v>-40.423999999999999</v>
      </c>
      <c r="N75">
        <f t="shared" si="11"/>
        <v>40.085999999999999</v>
      </c>
      <c r="O75">
        <f t="shared" si="12"/>
        <v>3.3780000000000001</v>
      </c>
    </row>
    <row r="76" spans="1:15" x14ac:dyDescent="0.4">
      <c r="E76">
        <v>0.8</v>
      </c>
      <c r="F76">
        <v>26.574000000000002</v>
      </c>
      <c r="G76">
        <v>-45.378</v>
      </c>
      <c r="N76">
        <f t="shared" si="11"/>
        <v>43.013999999999996</v>
      </c>
      <c r="O76">
        <f t="shared" si="12"/>
        <v>-1.5760000000000005</v>
      </c>
    </row>
    <row r="77" spans="1:15" x14ac:dyDescent="0.4">
      <c r="E77">
        <v>0.83299999999999996</v>
      </c>
      <c r="F77">
        <v>26.460999999999999</v>
      </c>
      <c r="G77">
        <v>-52.359000000000002</v>
      </c>
      <c r="N77">
        <f t="shared" si="11"/>
        <v>43.126999999999995</v>
      </c>
      <c r="O77">
        <f t="shared" si="12"/>
        <v>-8.5570000000000022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A16" workbookViewId="0">
      <selection activeCell="L21" sqref="L21"/>
    </sheetView>
  </sheetViews>
  <sheetFormatPr defaultRowHeight="17.399999999999999" x14ac:dyDescent="0.4"/>
  <sheetData>
    <row r="1" spans="1:12" x14ac:dyDescent="0.4">
      <c r="A1" t="s">
        <v>14</v>
      </c>
    </row>
    <row r="3" spans="1:12" x14ac:dyDescent="0.4">
      <c r="A3" s="1" t="s">
        <v>11</v>
      </c>
    </row>
    <row r="4" spans="1:12" x14ac:dyDescent="0.4">
      <c r="A4" s="1" t="s">
        <v>12</v>
      </c>
    </row>
    <row r="5" spans="1:12" x14ac:dyDescent="0.4">
      <c r="A5">
        <v>-14.060606060606</v>
      </c>
      <c r="B5">
        <v>-47.848484848484802</v>
      </c>
      <c r="C5">
        <v>-81.8181818181816</v>
      </c>
      <c r="D5">
        <v>-112.787878787878</v>
      </c>
      <c r="E5">
        <v>-139.93939393939399</v>
      </c>
      <c r="F5">
        <v>-177.81818181818099</v>
      </c>
      <c r="G5">
        <v>-204.84848484848399</v>
      </c>
      <c r="H5">
        <v>-242.60606060606</v>
      </c>
      <c r="I5">
        <v>-262.93939393939303</v>
      </c>
      <c r="J5">
        <v>-293.48484848484799</v>
      </c>
    </row>
    <row r="6" spans="1:12" x14ac:dyDescent="0.4">
      <c r="A6" s="1" t="s">
        <v>13</v>
      </c>
    </row>
    <row r="7" spans="1:12" x14ac:dyDescent="0.4">
      <c r="A7">
        <v>-1023.8751147842</v>
      </c>
      <c r="B7">
        <v>-1029.38475665747</v>
      </c>
      <c r="C7">
        <v>-938.475665748398</v>
      </c>
      <c r="D7">
        <v>-822.77318640955002</v>
      </c>
      <c r="E7">
        <v>-1147.8420569329601</v>
      </c>
      <c r="F7">
        <v>-819.10009182736701</v>
      </c>
      <c r="G7">
        <v>-1144.16896235077</v>
      </c>
      <c r="H7">
        <v>-616.16161616161605</v>
      </c>
      <c r="I7">
        <v>-925.61983471074404</v>
      </c>
      <c r="K7" t="s">
        <v>15</v>
      </c>
      <c r="L7">
        <v>-940.82236506499999</v>
      </c>
    </row>
    <row r="9" spans="1:12" x14ac:dyDescent="0.4">
      <c r="A9" s="1" t="s">
        <v>1</v>
      </c>
    </row>
    <row r="10" spans="1:12" x14ac:dyDescent="0.4">
      <c r="A10" s="1" t="s">
        <v>12</v>
      </c>
    </row>
    <row r="11" spans="1:12" x14ac:dyDescent="0.4">
      <c r="A11">
        <v>-3.4242424242424199</v>
      </c>
      <c r="B11">
        <v>-30.6969696969696</v>
      </c>
      <c r="C11">
        <v>-54.606060606060602</v>
      </c>
      <c r="D11">
        <v>-92.121212121212096</v>
      </c>
      <c r="E11">
        <v>-122.818181818181</v>
      </c>
      <c r="F11">
        <v>-156.969696969696</v>
      </c>
      <c r="G11">
        <v>-191.09090909090901</v>
      </c>
      <c r="H11">
        <v>-225.21212121212099</v>
      </c>
      <c r="I11">
        <v>-259.30303030303003</v>
      </c>
      <c r="J11">
        <v>-313.93939393939303</v>
      </c>
    </row>
    <row r="12" spans="1:12" x14ac:dyDescent="0.4">
      <c r="A12" s="1" t="s">
        <v>13</v>
      </c>
    </row>
    <row r="13" spans="1:12" x14ac:dyDescent="0.4">
      <c r="A13">
        <v>-826.44628099173497</v>
      </c>
      <c r="B13">
        <v>-724.517906336088</v>
      </c>
      <c r="C13">
        <v>-1136.8227731863999</v>
      </c>
      <c r="D13">
        <v>-930.21120293847605</v>
      </c>
      <c r="E13">
        <v>-1034.8943985307501</v>
      </c>
      <c r="F13">
        <v>-1033.9761248852101</v>
      </c>
      <c r="G13">
        <v>-1033.9761248852101</v>
      </c>
      <c r="H13">
        <v>-1033.0578512396601</v>
      </c>
      <c r="I13">
        <v>-1655.6473829201</v>
      </c>
      <c r="K13" t="s">
        <v>16</v>
      </c>
      <c r="L13">
        <v>-1045.5055606599999</v>
      </c>
    </row>
    <row r="15" spans="1:12" x14ac:dyDescent="0.4">
      <c r="A15" s="1" t="s">
        <v>17</v>
      </c>
    </row>
    <row r="16" spans="1:12" x14ac:dyDescent="0.4">
      <c r="A16" s="1" t="s">
        <v>12</v>
      </c>
    </row>
    <row r="17" spans="1:16" x14ac:dyDescent="0.4">
      <c r="A17">
        <v>-17.060606060605998</v>
      </c>
      <c r="B17">
        <v>-64.818181818181799</v>
      </c>
      <c r="C17">
        <v>-88.727272727272705</v>
      </c>
      <c r="D17">
        <v>-129.666666666666</v>
      </c>
      <c r="E17">
        <v>-160.363636363636</v>
      </c>
      <c r="F17">
        <v>-191.09090909090901</v>
      </c>
      <c r="G17">
        <v>-231.99999999999901</v>
      </c>
      <c r="H17">
        <v>-266.15151515151501</v>
      </c>
      <c r="I17">
        <v>-300.27272727272702</v>
      </c>
    </row>
    <row r="18" spans="1:16" x14ac:dyDescent="0.4">
      <c r="A18" s="1" t="s">
        <v>13</v>
      </c>
    </row>
    <row r="19" spans="1:16" x14ac:dyDescent="0.4">
      <c r="A19">
        <v>-1447.1992653810801</v>
      </c>
      <c r="B19">
        <v>-724.51790633608698</v>
      </c>
      <c r="C19">
        <v>-1240.58769513315</v>
      </c>
      <c r="D19">
        <v>-930.211202938474</v>
      </c>
      <c r="E19">
        <v>-931.129476584023</v>
      </c>
      <c r="F19">
        <v>-1239.6694214875999</v>
      </c>
      <c r="G19">
        <v>-1034.8943985307601</v>
      </c>
      <c r="H19">
        <v>-1033.9761248852101</v>
      </c>
      <c r="K19" t="s">
        <v>16</v>
      </c>
      <c r="L19">
        <v>-1072.7731864100001</v>
      </c>
    </row>
    <row r="21" spans="1:16" x14ac:dyDescent="0.4">
      <c r="O21">
        <v>-619.834710743801</v>
      </c>
      <c r="P21">
        <v>-1033.9761248852101</v>
      </c>
    </row>
    <row r="22" spans="1:16" x14ac:dyDescent="0.4">
      <c r="A22" s="1" t="s">
        <v>18</v>
      </c>
      <c r="O22">
        <v>-1033.9761248852101</v>
      </c>
      <c r="P22">
        <v>-1033.9761248852101</v>
      </c>
    </row>
    <row r="23" spans="1:16" x14ac:dyDescent="0.4">
      <c r="A23" s="1" t="s">
        <v>12</v>
      </c>
      <c r="O23">
        <v>-620.75298438934794</v>
      </c>
      <c r="P23">
        <v>-827.36455463727998</v>
      </c>
    </row>
    <row r="24" spans="1:16" x14ac:dyDescent="0.4">
      <c r="A24">
        <v>-20.484848484848399</v>
      </c>
      <c r="B24">
        <v>-40.939393939393902</v>
      </c>
      <c r="C24">
        <v>-75.060606060606005</v>
      </c>
      <c r="D24">
        <v>-95.545454545454504</v>
      </c>
      <c r="E24">
        <v>-126.272727272727</v>
      </c>
      <c r="F24">
        <v>-170.60606060606</v>
      </c>
      <c r="G24">
        <v>-194.48484848484799</v>
      </c>
      <c r="H24">
        <v>-225.21212121212099</v>
      </c>
      <c r="I24">
        <v>-259.30303030303003</v>
      </c>
      <c r="J24">
        <v>-290.06060606060498</v>
      </c>
      <c r="O24">
        <v>-931.12947658402095</v>
      </c>
      <c r="P24">
        <v>-1344.35261707989</v>
      </c>
    </row>
    <row r="25" spans="1:16" x14ac:dyDescent="0.4">
      <c r="A25" s="1" t="s">
        <v>13</v>
      </c>
      <c r="O25">
        <v>-1343.43434343434</v>
      </c>
      <c r="P25">
        <v>-619.83471074379804</v>
      </c>
    </row>
    <row r="26" spans="1:16" x14ac:dyDescent="0.4">
      <c r="A26">
        <v>-619.834710743801</v>
      </c>
      <c r="B26">
        <v>-1033.9761248852101</v>
      </c>
      <c r="C26">
        <v>-620.75298438934794</v>
      </c>
      <c r="D26">
        <v>-931.12947658402095</v>
      </c>
      <c r="E26">
        <v>-1343.43434343434</v>
      </c>
      <c r="F26">
        <v>-723.59963269054094</v>
      </c>
      <c r="G26">
        <v>-931.12947658402504</v>
      </c>
      <c r="H26">
        <v>-1033.0578512396601</v>
      </c>
      <c r="I26">
        <v>-932.04775022956096</v>
      </c>
      <c r="K26" t="s">
        <v>19</v>
      </c>
      <c r="L26">
        <v>-907.66248341999994</v>
      </c>
      <c r="O26">
        <v>-723.59963269054094</v>
      </c>
      <c r="P26">
        <v>-1448.1175390266301</v>
      </c>
    </row>
    <row r="27" spans="1:16" x14ac:dyDescent="0.4">
      <c r="O27">
        <v>-931.12947658402504</v>
      </c>
      <c r="P27">
        <v>-723.59963269054504</v>
      </c>
    </row>
    <row r="28" spans="1:16" x14ac:dyDescent="0.4">
      <c r="O28">
        <v>-1033.0578512396601</v>
      </c>
    </row>
    <row r="29" spans="1:16" x14ac:dyDescent="0.4">
      <c r="A29" s="1" t="s">
        <v>20</v>
      </c>
      <c r="O29">
        <v>-932.04775022956096</v>
      </c>
    </row>
    <row r="30" spans="1:16" x14ac:dyDescent="0.4">
      <c r="A30" s="1" t="s">
        <v>12</v>
      </c>
      <c r="O30">
        <f>STDEV(O21:O29)</f>
        <v>229.75892513167494</v>
      </c>
      <c r="P30">
        <f>STDEV(P21:P27)</f>
        <v>308.8374335486921</v>
      </c>
    </row>
    <row r="31" spans="1:16" x14ac:dyDescent="0.4">
      <c r="A31">
        <v>-51.181818181818102</v>
      </c>
      <c r="B31">
        <v>-85.303030303030297</v>
      </c>
      <c r="C31">
        <v>-119.424242424242</v>
      </c>
      <c r="D31">
        <v>-146.72727272727201</v>
      </c>
      <c r="E31">
        <v>-191.09090909090901</v>
      </c>
      <c r="F31">
        <v>-211.54545454545399</v>
      </c>
      <c r="G31">
        <v>-259.33333333333297</v>
      </c>
      <c r="H31">
        <v>-283.21212121212102</v>
      </c>
    </row>
    <row r="32" spans="1:16" x14ac:dyDescent="0.4">
      <c r="A32" s="1" t="s">
        <v>13</v>
      </c>
    </row>
    <row r="33" spans="1:12" x14ac:dyDescent="0.4">
      <c r="A33">
        <v>-1033.9761248852101</v>
      </c>
      <c r="B33">
        <v>-1033.9761248852101</v>
      </c>
      <c r="C33">
        <v>-827.36455463727998</v>
      </c>
      <c r="D33">
        <v>-1344.35261707989</v>
      </c>
      <c r="E33">
        <v>-619.83471074379804</v>
      </c>
      <c r="F33">
        <v>-1448.1175390266301</v>
      </c>
      <c r="G33">
        <v>-723.59963269054504</v>
      </c>
      <c r="K33" t="s">
        <v>21</v>
      </c>
      <c r="L33">
        <v>-1004.46018628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tabSelected="1" topLeftCell="A35" zoomScaleNormal="100" workbookViewId="0">
      <selection activeCell="D51" sqref="D51"/>
    </sheetView>
  </sheetViews>
  <sheetFormatPr defaultRowHeight="17.399999999999999" x14ac:dyDescent="0.4"/>
  <sheetData>
    <row r="1" spans="1:15" x14ac:dyDescent="0.4">
      <c r="A1" s="1" t="s">
        <v>22</v>
      </c>
    </row>
    <row r="3" spans="1:15" x14ac:dyDescent="0.4">
      <c r="A3" s="1" t="s">
        <v>23</v>
      </c>
    </row>
    <row r="4" spans="1:15" x14ac:dyDescent="0.4">
      <c r="A4" s="1" t="s">
        <v>24</v>
      </c>
    </row>
    <row r="5" spans="1:15" x14ac:dyDescent="0.4">
      <c r="A5">
        <v>-177.42424242424201</v>
      </c>
      <c r="B5">
        <v>-187.666666666666</v>
      </c>
      <c r="C5">
        <v>-177.45454545454501</v>
      </c>
      <c r="D5">
        <v>-180.84848484848399</v>
      </c>
      <c r="E5">
        <v>-180.84848484848399</v>
      </c>
      <c r="F5">
        <v>-177.42424242424201</v>
      </c>
      <c r="G5">
        <v>-177.42424242424201</v>
      </c>
      <c r="H5">
        <v>-170.60606060606</v>
      </c>
      <c r="J5">
        <f>AVERAGE(A5:H5)</f>
        <v>-178.71212121212062</v>
      </c>
      <c r="K5">
        <f>STDEV(A5:H5)</f>
        <v>4.8044264429949486</v>
      </c>
    </row>
    <row r="6" spans="1:15" x14ac:dyDescent="0.4">
      <c r="A6" s="1" t="s">
        <v>25</v>
      </c>
      <c r="J6" t="e">
        <f t="shared" ref="J6:J9" si="0">AVERAGE(A6:H6)</f>
        <v>#DIV/0!</v>
      </c>
      <c r="K6" t="e">
        <f t="shared" ref="K6:K9" si="1">STDEV(A6:H6)</f>
        <v>#DIV/0!</v>
      </c>
    </row>
    <row r="7" spans="1:15" x14ac:dyDescent="0.4">
      <c r="A7">
        <v>23.8787878787879</v>
      </c>
      <c r="B7">
        <v>6.8181818181816398</v>
      </c>
      <c r="C7">
        <v>-3.3939393939392302</v>
      </c>
      <c r="D7">
        <v>-23.909090909090899</v>
      </c>
      <c r="E7">
        <v>-37.515151515151501</v>
      </c>
      <c r="F7">
        <v>-47.787878787878697</v>
      </c>
      <c r="G7">
        <v>-68.242424242424306</v>
      </c>
      <c r="H7">
        <v>-81.878787878787804</v>
      </c>
      <c r="J7">
        <f t="shared" si="0"/>
        <v>-29.003787878787861</v>
      </c>
      <c r="K7">
        <f t="shared" si="1"/>
        <v>36.882675374112928</v>
      </c>
    </row>
    <row r="8" spans="1:15" x14ac:dyDescent="0.4">
      <c r="A8" s="1" t="s">
        <v>26</v>
      </c>
      <c r="J8" t="e">
        <f t="shared" si="0"/>
        <v>#DIV/0!</v>
      </c>
      <c r="K8" t="e">
        <f t="shared" si="1"/>
        <v>#DIV/0!</v>
      </c>
    </row>
    <row r="9" spans="1:15" x14ac:dyDescent="0.4">
      <c r="A9">
        <v>-516.98806244261596</v>
      </c>
      <c r="B9">
        <v>-309.45821854911702</v>
      </c>
      <c r="C9">
        <v>-621.67125803490001</v>
      </c>
      <c r="D9">
        <v>-412.304866850319</v>
      </c>
      <c r="E9">
        <v>-311.29476584021899</v>
      </c>
      <c r="F9">
        <v>-619.83471074380498</v>
      </c>
      <c r="G9">
        <v>-413.22314049586299</v>
      </c>
      <c r="J9">
        <f t="shared" si="0"/>
        <v>-457.82500327954841</v>
      </c>
      <c r="K9">
        <f t="shared" si="1"/>
        <v>131.7435832460954</v>
      </c>
    </row>
    <row r="10" spans="1:15" x14ac:dyDescent="0.4">
      <c r="A10" s="1" t="s">
        <v>27</v>
      </c>
    </row>
    <row r="11" spans="1:15" x14ac:dyDescent="0.4">
      <c r="A11">
        <v>-457.82500327999998</v>
      </c>
    </row>
    <row r="13" spans="1:15" x14ac:dyDescent="0.4">
      <c r="A13" s="1" t="s">
        <v>28</v>
      </c>
    </row>
    <row r="14" spans="1:15" x14ac:dyDescent="0.4">
      <c r="A14" s="1" t="s">
        <v>24</v>
      </c>
    </row>
    <row r="15" spans="1:15" x14ac:dyDescent="0.4">
      <c r="A15" s="2">
        <v>-156.969696969696</v>
      </c>
      <c r="B15" s="2">
        <v>-170.60606060606</v>
      </c>
      <c r="C15" s="2">
        <v>-163.78787878787799</v>
      </c>
      <c r="D15" s="2">
        <v>-163.78787878787799</v>
      </c>
      <c r="E15" s="2">
        <v>-156.93939393939399</v>
      </c>
      <c r="F15" s="2">
        <v>-160.39393939393901</v>
      </c>
      <c r="G15" s="2">
        <v>-156.93939393939399</v>
      </c>
      <c r="H15" s="2">
        <v>-160.39393939393901</v>
      </c>
      <c r="I15" s="2">
        <v>-160.363636363636</v>
      </c>
      <c r="J15" s="2">
        <v>-143.30303030303</v>
      </c>
      <c r="K15" s="2">
        <v>-160.363636363636</v>
      </c>
      <c r="L15" s="2">
        <v>-153.575757575757</v>
      </c>
      <c r="N15">
        <f>AVERAGE(A14:L15)</f>
        <v>-158.95202020201975</v>
      </c>
      <c r="O15">
        <f>STDEV(A15:L15)</f>
        <v>6.5820507689820422</v>
      </c>
    </row>
    <row r="16" spans="1:15" x14ac:dyDescent="0.4">
      <c r="A16" s="1" t="s">
        <v>25</v>
      </c>
    </row>
    <row r="17" spans="1:17" x14ac:dyDescent="0.4">
      <c r="A17" s="2">
        <v>68.242424242424306</v>
      </c>
      <c r="B17">
        <v>68.242424242424093</v>
      </c>
      <c r="C17">
        <v>47.787878787878903</v>
      </c>
      <c r="D17">
        <v>34.121212121211997</v>
      </c>
      <c r="E17">
        <v>17.060606060606101</v>
      </c>
      <c r="F17">
        <v>3.3939393939392302</v>
      </c>
      <c r="G17">
        <v>-13.6363636363635</v>
      </c>
      <c r="H17">
        <v>-27.3030303030304</v>
      </c>
      <c r="I17">
        <v>-37.545454545454398</v>
      </c>
      <c r="J17">
        <v>-61.393939393939398</v>
      </c>
      <c r="K17">
        <v>-68.242424242424093</v>
      </c>
      <c r="L17">
        <v>-92.151515151515198</v>
      </c>
    </row>
    <row r="18" spans="1:17" x14ac:dyDescent="0.4">
      <c r="A18" s="1" t="s">
        <v>26</v>
      </c>
    </row>
    <row r="19" spans="1:17" x14ac:dyDescent="0.4">
      <c r="A19" s="3">
        <v>-6.8901113770676296E-12</v>
      </c>
      <c r="B19">
        <v>-619.83471074379202</v>
      </c>
      <c r="C19">
        <v>-414.14141414142102</v>
      </c>
      <c r="D19">
        <v>-516.988062442603</v>
      </c>
      <c r="E19">
        <v>-414.14141414142102</v>
      </c>
      <c r="F19">
        <v>-516.06978879705196</v>
      </c>
      <c r="G19">
        <v>-414.14141414142102</v>
      </c>
      <c r="H19">
        <v>-310.376492194668</v>
      </c>
      <c r="I19">
        <v>-722.68135904500002</v>
      </c>
      <c r="J19">
        <v>-207.52984389347199</v>
      </c>
      <c r="K19">
        <v>-724.51790633609596</v>
      </c>
      <c r="N19">
        <f>STDEV(A19:K19)</f>
        <v>217.10048324621906</v>
      </c>
    </row>
    <row r="20" spans="1:17" x14ac:dyDescent="0.4">
      <c r="A20" s="1" t="s">
        <v>27</v>
      </c>
    </row>
    <row r="21" spans="1:17" x14ac:dyDescent="0.4">
      <c r="A21">
        <v>-441.85658235199998</v>
      </c>
    </row>
    <row r="23" spans="1:17" x14ac:dyDescent="0.4">
      <c r="A23" s="1" t="s">
        <v>29</v>
      </c>
    </row>
    <row r="24" spans="1:17" x14ac:dyDescent="0.4">
      <c r="A24" s="1" t="s">
        <v>24</v>
      </c>
    </row>
    <row r="25" spans="1:17" x14ac:dyDescent="0.4">
      <c r="A25" s="2">
        <v>-133.09090909090801</v>
      </c>
      <c r="B25">
        <v>-136.48484848484799</v>
      </c>
      <c r="C25">
        <v>-126.24242424242399</v>
      </c>
      <c r="D25">
        <v>-126.272727272727</v>
      </c>
      <c r="E25">
        <v>-133.06060606060601</v>
      </c>
      <c r="F25">
        <v>-126.24242424242399</v>
      </c>
      <c r="G25">
        <v>-129.666666666666</v>
      </c>
      <c r="H25">
        <v>-126.24242424242399</v>
      </c>
      <c r="I25">
        <v>-136.51515151515099</v>
      </c>
      <c r="J25">
        <v>-119.424242424242</v>
      </c>
      <c r="K25">
        <v>-133.06060606060601</v>
      </c>
      <c r="L25">
        <v>-122.84848484848401</v>
      </c>
      <c r="M25">
        <v>-122.818181818181</v>
      </c>
      <c r="N25">
        <v>-133.09090909090901</v>
      </c>
      <c r="O25">
        <v>-126.24242424242399</v>
      </c>
      <c r="Q25">
        <f>AVERAGE(A25:O25)</f>
        <v>-128.75353535353494</v>
      </c>
    </row>
    <row r="26" spans="1:17" x14ac:dyDescent="0.4">
      <c r="A26" s="1" t="s">
        <v>25</v>
      </c>
      <c r="Q26">
        <f>STDEV(A25:O25)</f>
        <v>5.2378288127061507</v>
      </c>
    </row>
    <row r="27" spans="1:17" x14ac:dyDescent="0.4">
      <c r="A27" s="2">
        <v>109.181818181818</v>
      </c>
      <c r="B27">
        <v>88.727272727272606</v>
      </c>
      <c r="C27">
        <v>75.060606060606105</v>
      </c>
      <c r="D27">
        <v>68.242424242424207</v>
      </c>
      <c r="E27">
        <v>47.787878787878697</v>
      </c>
      <c r="F27">
        <v>37.515151515151501</v>
      </c>
      <c r="G27">
        <v>20.484848484848499</v>
      </c>
      <c r="H27">
        <v>6.81818181818175</v>
      </c>
      <c r="I27">
        <v>-6.81818181818175</v>
      </c>
      <c r="J27">
        <v>-23.878787878787801</v>
      </c>
      <c r="K27">
        <v>-40.969696969696898</v>
      </c>
      <c r="L27">
        <v>-58</v>
      </c>
      <c r="M27">
        <v>-68.242424242424207</v>
      </c>
      <c r="N27">
        <v>-88.727272727272606</v>
      </c>
      <c r="O27">
        <v>-102.363636363636</v>
      </c>
    </row>
    <row r="28" spans="1:17" x14ac:dyDescent="0.4">
      <c r="A28" s="1" t="s">
        <v>26</v>
      </c>
    </row>
    <row r="29" spans="1:17" x14ac:dyDescent="0.4">
      <c r="A29" s="2">
        <v>-619.83471074380498</v>
      </c>
      <c r="B29">
        <v>-414.14141414140698</v>
      </c>
      <c r="C29">
        <v>-206.611570247938</v>
      </c>
      <c r="D29">
        <v>-619.83471074380202</v>
      </c>
      <c r="E29">
        <v>-311.29476584021899</v>
      </c>
      <c r="F29">
        <v>-516.069788797059</v>
      </c>
      <c r="G29">
        <v>-414.14141414141699</v>
      </c>
      <c r="H29">
        <v>-413.22314049586299</v>
      </c>
      <c r="I29">
        <v>-516.98806244261004</v>
      </c>
      <c r="J29">
        <v>-517.90633608815403</v>
      </c>
      <c r="K29">
        <v>-516.06978879706196</v>
      </c>
      <c r="L29">
        <v>-310.37649219467102</v>
      </c>
      <c r="M29">
        <v>-620.75298438934601</v>
      </c>
      <c r="N29">
        <v>-413.22314049586998</v>
      </c>
    </row>
    <row r="30" spans="1:17" x14ac:dyDescent="0.4">
      <c r="A30" s="1" t="s">
        <v>27</v>
      </c>
    </row>
    <row r="31" spans="1:17" x14ac:dyDescent="0.4">
      <c r="A31">
        <v>-457.89059425400001</v>
      </c>
      <c r="B31">
        <f>STDEV(A29:N29)</f>
        <v>126.20198362245114</v>
      </c>
    </row>
    <row r="33" spans="1:25" x14ac:dyDescent="0.4">
      <c r="A33" s="1" t="s">
        <v>30</v>
      </c>
    </row>
    <row r="34" spans="1:25" x14ac:dyDescent="0.4">
      <c r="A34" s="1" t="s">
        <v>24</v>
      </c>
    </row>
    <row r="35" spans="1:25" x14ac:dyDescent="0.4">
      <c r="A35">
        <v>-88.727272727273004</v>
      </c>
      <c r="B35">
        <v>-95.545454545454206</v>
      </c>
      <c r="C35">
        <v>-102.363636363636</v>
      </c>
      <c r="D35">
        <v>-92.121212121212096</v>
      </c>
      <c r="E35">
        <v>-95.545454545454703</v>
      </c>
      <c r="F35">
        <v>-95.545454545454504</v>
      </c>
      <c r="G35">
        <v>-95.545454545454504</v>
      </c>
      <c r="H35">
        <v>-98.939393939393895</v>
      </c>
      <c r="I35">
        <v>-85.303030303030198</v>
      </c>
      <c r="J35">
        <v>-95.545454545454504</v>
      </c>
      <c r="K35">
        <v>-92.121212121212295</v>
      </c>
      <c r="L35">
        <v>-98.969696969696898</v>
      </c>
      <c r="M35">
        <v>-92.121212121212096</v>
      </c>
      <c r="N35">
        <v>-92.121212121212096</v>
      </c>
      <c r="O35">
        <v>-98.969696969696898</v>
      </c>
      <c r="P35">
        <v>-85.303030303030297</v>
      </c>
      <c r="Q35">
        <v>-92.121212121212096</v>
      </c>
      <c r="R35">
        <v>-95.545454545454504</v>
      </c>
      <c r="S35">
        <v>-92.121212121212096</v>
      </c>
      <c r="T35">
        <v>-88.727272727272705</v>
      </c>
      <c r="U35">
        <v>-85.303030303030297</v>
      </c>
      <c r="V35">
        <v>-92.121212121212096</v>
      </c>
    </row>
    <row r="36" spans="1:25" x14ac:dyDescent="0.4">
      <c r="A36" s="1" t="s">
        <v>25</v>
      </c>
    </row>
    <row r="37" spans="1:25" x14ac:dyDescent="0.4">
      <c r="A37" s="2">
        <v>126.24242424242399</v>
      </c>
      <c r="B37">
        <v>126.24242424242399</v>
      </c>
      <c r="C37">
        <v>105.787878787878</v>
      </c>
      <c r="D37">
        <v>112.60606060606</v>
      </c>
      <c r="E37">
        <v>81.878787878787904</v>
      </c>
      <c r="F37">
        <v>78.484848484848399</v>
      </c>
      <c r="G37">
        <v>54.606060606060502</v>
      </c>
      <c r="H37">
        <v>40.939393939393902</v>
      </c>
      <c r="I37">
        <v>30.696969696969699</v>
      </c>
      <c r="J37">
        <v>17.060606060605998</v>
      </c>
      <c r="K37">
        <v>0</v>
      </c>
      <c r="L37">
        <v>-13.636363636363599</v>
      </c>
      <c r="M37">
        <v>-30.696969696969699</v>
      </c>
      <c r="N37">
        <v>-44.363636363636303</v>
      </c>
      <c r="O37">
        <v>-64.848484848484802</v>
      </c>
      <c r="P37">
        <v>-78.484848484848399</v>
      </c>
      <c r="Q37">
        <v>-92.121212121212096</v>
      </c>
      <c r="R37">
        <v>-112.60606060606</v>
      </c>
      <c r="S37">
        <v>-133.06060606060601</v>
      </c>
      <c r="T37">
        <v>-139.90909090909099</v>
      </c>
      <c r="U37">
        <v>-163.78787878787799</v>
      </c>
      <c r="V37">
        <v>-167.18181818181799</v>
      </c>
    </row>
    <row r="38" spans="1:25" x14ac:dyDescent="0.4">
      <c r="A38" s="1" t="s">
        <v>26</v>
      </c>
    </row>
    <row r="39" spans="1:25" x14ac:dyDescent="0.4">
      <c r="A39" s="3">
        <v>6.4594794160009102E-12</v>
      </c>
      <c r="B39">
        <v>-619.83471074380498</v>
      </c>
      <c r="C39">
        <v>206.61157024793201</v>
      </c>
      <c r="D39">
        <v>-931.12947658401697</v>
      </c>
      <c r="E39">
        <v>-102.846648301195</v>
      </c>
      <c r="F39">
        <v>-723.59963269054094</v>
      </c>
      <c r="G39">
        <v>-414.14141414141397</v>
      </c>
      <c r="H39">
        <v>-310.37649219467102</v>
      </c>
      <c r="I39">
        <v>-413.22314049586998</v>
      </c>
      <c r="J39">
        <v>-516.98806244260595</v>
      </c>
      <c r="K39">
        <v>-413.22314049586703</v>
      </c>
      <c r="L39">
        <v>-516.98806244261004</v>
      </c>
      <c r="M39">
        <v>-414.14141414141102</v>
      </c>
      <c r="N39">
        <v>-620.75298438934897</v>
      </c>
      <c r="O39">
        <v>-413.22314049586703</v>
      </c>
      <c r="P39">
        <v>-413.22314049586703</v>
      </c>
      <c r="Q39">
        <v>-620.75298438934897</v>
      </c>
      <c r="R39">
        <v>-619.83471074379895</v>
      </c>
      <c r="S39">
        <v>-207.529843893486</v>
      </c>
      <c r="T39">
        <v>-723.59963269053196</v>
      </c>
      <c r="U39">
        <v>-102.846648301201</v>
      </c>
    </row>
    <row r="40" spans="1:25" x14ac:dyDescent="0.4">
      <c r="A40" s="1" t="s">
        <v>27</v>
      </c>
    </row>
    <row r="41" spans="1:25" x14ac:dyDescent="0.4">
      <c r="A41">
        <v>-423.41160523000002</v>
      </c>
      <c r="C41">
        <f>AVERAGE(A35:V35)</f>
        <v>-93.214876033057806</v>
      </c>
      <c r="D41">
        <f>STDEV(A35:V35)</f>
        <v>4.6380271194638159</v>
      </c>
      <c r="E41">
        <f>STDEV(A39:U39)</f>
        <v>269.46863416360827</v>
      </c>
    </row>
    <row r="43" spans="1:25" x14ac:dyDescent="0.4">
      <c r="A43" s="1" t="s">
        <v>31</v>
      </c>
    </row>
    <row r="44" spans="1:25" x14ac:dyDescent="0.4">
      <c r="A44" s="1" t="s">
        <v>24</v>
      </c>
    </row>
    <row r="45" spans="1:25" x14ac:dyDescent="0.4">
      <c r="A45" s="2">
        <v>-44.363636363636303</v>
      </c>
      <c r="B45">
        <v>-54.575757575757599</v>
      </c>
      <c r="C45">
        <v>-58.030303030302697</v>
      </c>
      <c r="D45">
        <v>-54.575757575757599</v>
      </c>
      <c r="E45">
        <v>-54.606060606060502</v>
      </c>
      <c r="F45">
        <v>-61.424242424242401</v>
      </c>
      <c r="G45">
        <v>-58</v>
      </c>
      <c r="H45">
        <v>-54.606060606060502</v>
      </c>
      <c r="I45">
        <v>-51.181818181818102</v>
      </c>
      <c r="J45">
        <v>-57.999999999999801</v>
      </c>
      <c r="K45">
        <v>-54.606060606060801</v>
      </c>
      <c r="L45">
        <v>-54.5757575757574</v>
      </c>
      <c r="M45">
        <v>-54.606060606060502</v>
      </c>
      <c r="N45">
        <v>-51.181818181818102</v>
      </c>
      <c r="O45">
        <v>-51.181818181818102</v>
      </c>
      <c r="P45">
        <v>-51.181818181818102</v>
      </c>
      <c r="Q45">
        <v>-51.181818181818102</v>
      </c>
      <c r="R45">
        <v>-51.181818181818102</v>
      </c>
      <c r="S45">
        <v>-51.181818181818102</v>
      </c>
      <c r="T45">
        <v>-47.757575757575701</v>
      </c>
      <c r="U45">
        <v>-47.787878787878697</v>
      </c>
      <c r="V45">
        <v>-47.7575757575758</v>
      </c>
      <c r="W45">
        <v>-51.181818181818102</v>
      </c>
      <c r="X45">
        <v>-88.727272727272606</v>
      </c>
      <c r="Y45">
        <v>-3.42424242424251</v>
      </c>
    </row>
    <row r="46" spans="1:25" x14ac:dyDescent="0.4">
      <c r="A46" s="1" t="s">
        <v>25</v>
      </c>
    </row>
    <row r="47" spans="1:25" x14ac:dyDescent="0.4">
      <c r="A47" s="2">
        <v>133.09090909090901</v>
      </c>
      <c r="B47">
        <v>146.72727272727201</v>
      </c>
      <c r="C47">
        <v>133.06060606060601</v>
      </c>
      <c r="D47">
        <v>129.666666666666</v>
      </c>
      <c r="E47">
        <v>105.787878787878</v>
      </c>
      <c r="F47">
        <v>88.696969696969603</v>
      </c>
      <c r="G47">
        <v>81.909090909090807</v>
      </c>
      <c r="H47">
        <v>61.424242424242401</v>
      </c>
      <c r="I47">
        <v>54.5757575757575</v>
      </c>
      <c r="J47">
        <v>40.939393939393902</v>
      </c>
      <c r="K47">
        <v>17.090909090909001</v>
      </c>
      <c r="L47">
        <v>10.2121212121212</v>
      </c>
      <c r="M47">
        <v>-6.8181818181818601</v>
      </c>
      <c r="N47">
        <v>-20.484848484848399</v>
      </c>
      <c r="O47">
        <v>-34.121212121212103</v>
      </c>
      <c r="P47">
        <v>-57.999999999999901</v>
      </c>
      <c r="Q47">
        <v>-61.424242424242401</v>
      </c>
      <c r="R47">
        <v>-85.303030303030297</v>
      </c>
      <c r="S47">
        <v>-92.121212121212096</v>
      </c>
      <c r="T47">
        <v>-115.99999999999901</v>
      </c>
      <c r="U47">
        <v>-133.09090909090901</v>
      </c>
      <c r="V47">
        <v>-150.12121212121201</v>
      </c>
      <c r="W47">
        <v>-143.333333333333</v>
      </c>
      <c r="X47">
        <v>-150.12121212121201</v>
      </c>
      <c r="Y47">
        <v>-211.54545454545399</v>
      </c>
    </row>
    <row r="48" spans="1:25" x14ac:dyDescent="0.4">
      <c r="A48" s="1" t="s">
        <v>26</v>
      </c>
    </row>
    <row r="49" spans="1:24" x14ac:dyDescent="0.4">
      <c r="A49" s="2">
        <v>413.22314049586402</v>
      </c>
      <c r="B49">
        <v>-414.14141414141397</v>
      </c>
      <c r="C49">
        <v>-102.846648301192</v>
      </c>
      <c r="D49">
        <v>-723.59963269054197</v>
      </c>
      <c r="E49">
        <v>-517.90633608815403</v>
      </c>
      <c r="F49">
        <v>-205.69329660238699</v>
      </c>
      <c r="G49">
        <v>-620.75298438934601</v>
      </c>
      <c r="H49">
        <v>-207.52984389348001</v>
      </c>
      <c r="I49">
        <v>-413.22314049586799</v>
      </c>
      <c r="J49">
        <v>-722.681359044994</v>
      </c>
      <c r="K49">
        <v>-208.44811753902499</v>
      </c>
      <c r="L49">
        <v>-516.06978879706401</v>
      </c>
      <c r="M49">
        <v>-414.14141414141199</v>
      </c>
      <c r="N49">
        <v>-413.22314049586703</v>
      </c>
      <c r="O49">
        <v>-723.59963269054094</v>
      </c>
      <c r="P49">
        <v>-103.76492194673899</v>
      </c>
      <c r="Q49">
        <v>-723.59963269054299</v>
      </c>
      <c r="R49">
        <v>-206.61157024793201</v>
      </c>
      <c r="S49">
        <v>-723.59963269054094</v>
      </c>
      <c r="T49">
        <v>-517.90633608815403</v>
      </c>
      <c r="U49">
        <v>-516.06978879706503</v>
      </c>
      <c r="V49">
        <v>205.69329660239401</v>
      </c>
      <c r="W49">
        <v>-205.69329660239001</v>
      </c>
      <c r="X49">
        <v>-1861.3406795224901</v>
      </c>
    </row>
    <row r="50" spans="1:24" x14ac:dyDescent="0.4">
      <c r="A50" s="1" t="s">
        <v>27</v>
      </c>
    </row>
    <row r="51" spans="1:24" x14ac:dyDescent="0.4">
      <c r="A51">
        <v>-435.14692378299998</v>
      </c>
      <c r="C51">
        <f>AVERAGE(A45:Y45)</f>
        <v>-52.27515151515145</v>
      </c>
      <c r="D51">
        <f>STDEV(A45:Y45)</f>
        <v>13.01963657861149</v>
      </c>
      <c r="E51">
        <f>STDEV(A49:X49)</f>
        <v>423.44276669752844</v>
      </c>
    </row>
    <row r="54" spans="1:24" x14ac:dyDescent="0.4">
      <c r="A54" t="s">
        <v>32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Raw Data</vt:lpstr>
      <vt:lpstr>Calculated Data-Newton's Apple</vt:lpstr>
      <vt:lpstr>Calculated Data - Projectile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2017-03-22T00:59:14Z</dcterms:modified>
</cp:coreProperties>
</file>