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이성찬\Desktop\2017 SNU\2017 Fall\물리학실험 2\실험2-1. 전하와 전하 사이\"/>
    </mc:Choice>
  </mc:AlternateContent>
  <bookViews>
    <workbookView xWindow="0" yWindow="0" windowWidth="16632" windowHeight="4908"/>
  </bookViews>
  <sheets>
    <sheet name="Sheet5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5" l="1"/>
  <c r="E22" i="5"/>
  <c r="E23" i="5"/>
  <c r="E24" i="5"/>
  <c r="E25" i="5"/>
  <c r="E20" i="5"/>
  <c r="D21" i="5"/>
  <c r="D22" i="5"/>
  <c r="D23" i="5"/>
  <c r="D24" i="5"/>
  <c r="D25" i="5"/>
  <c r="D20" i="5"/>
  <c r="J13" i="5"/>
  <c r="J14" i="5"/>
  <c r="J15" i="5"/>
  <c r="J16" i="5"/>
  <c r="J17" i="5"/>
  <c r="J12" i="5"/>
  <c r="I13" i="5"/>
  <c r="I14" i="5"/>
  <c r="I15" i="5"/>
  <c r="I16" i="5"/>
  <c r="I17" i="5"/>
  <c r="I12" i="5"/>
  <c r="F13" i="5"/>
  <c r="F14" i="5"/>
  <c r="F15" i="5"/>
  <c r="F16" i="5"/>
  <c r="F17" i="5"/>
  <c r="F12" i="5"/>
  <c r="C13" i="5"/>
  <c r="C14" i="5"/>
  <c r="C15" i="5"/>
  <c r="C16" i="5"/>
  <c r="C17" i="5"/>
  <c r="C12" i="5"/>
  <c r="I10" i="5"/>
  <c r="F10" i="5"/>
  <c r="C10" i="5"/>
  <c r="C3" i="5"/>
  <c r="I4" i="5"/>
  <c r="I5" i="5"/>
  <c r="I6" i="5"/>
  <c r="I7" i="5"/>
  <c r="I8" i="5"/>
  <c r="I3" i="5"/>
  <c r="F4" i="5"/>
  <c r="F5" i="5"/>
  <c r="F6" i="5"/>
  <c r="F7" i="5"/>
  <c r="F8" i="5"/>
  <c r="F3" i="5"/>
  <c r="C4" i="5"/>
  <c r="C5" i="5"/>
  <c r="C6" i="5"/>
  <c r="C7" i="5"/>
  <c r="C8" i="5"/>
</calcChain>
</file>

<file path=xl/sharedStrings.xml><?xml version="1.0" encoding="utf-8"?>
<sst xmlns="http://schemas.openxmlformats.org/spreadsheetml/2006/main" count="16" uniqueCount="15">
  <si>
    <t>극판 11mm</t>
    <phoneticPr fontId="1" type="noConversion"/>
  </si>
  <si>
    <t>극판 13mm</t>
    <phoneticPr fontId="1" type="noConversion"/>
  </si>
  <si>
    <t>극판 9mm</t>
    <phoneticPr fontId="1" type="noConversion"/>
  </si>
  <si>
    <t>극판 9mm</t>
    <phoneticPr fontId="1" type="noConversion"/>
  </si>
  <si>
    <t>아크릴판</t>
    <phoneticPr fontId="1" type="noConversion"/>
  </si>
  <si>
    <t>유리판</t>
    <phoneticPr fontId="1" type="noConversion"/>
  </si>
  <si>
    <t>극판 9mm</t>
    <phoneticPr fontId="1" type="noConversion"/>
  </si>
  <si>
    <t>유리+아크릴판</t>
    <phoneticPr fontId="1" type="noConversion"/>
  </si>
  <si>
    <t>극판 9mm</t>
    <phoneticPr fontId="1" type="noConversion"/>
  </si>
  <si>
    <t>유리+반 아크릴판</t>
    <phoneticPr fontId="1" type="noConversion"/>
  </si>
  <si>
    <t>&lt;- 유전율</t>
    <phoneticPr fontId="1" type="noConversion"/>
  </si>
  <si>
    <t>v 전기용량</t>
    <phoneticPr fontId="1" type="noConversion"/>
  </si>
  <si>
    <t>아크릴판(이론)</t>
    <phoneticPr fontId="1" type="noConversion"/>
  </si>
  <si>
    <t>유리판(이론)</t>
    <phoneticPr fontId="1" type="noConversion"/>
  </si>
  <si>
    <t>유리+아크릴(이론)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</si>
</sst>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전압에 따른 질량 변화</a:t>
            </a:r>
            <a:r>
              <a:rPr lang="en-US" altLang="ko-KR"/>
              <a:t> - </a:t>
            </a:r>
            <a:r>
              <a:rPr lang="ko-KR" altLang="en-US"/>
              <a:t>유전체 </a:t>
            </a:r>
            <a:r>
              <a:rPr lang="en-US" altLang="ko-KR"/>
              <a:t>(</a:t>
            </a:r>
            <a:r>
              <a:rPr lang="ko-KR" altLang="en-US"/>
              <a:t>극판 </a:t>
            </a:r>
            <a:r>
              <a:rPr lang="en-US" altLang="ko-KR"/>
              <a:t>9mm)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2640480025833681"/>
          <c:y val="0.14088591459528363"/>
          <c:w val="0.78809921855392062"/>
          <c:h val="0.75940089228808161"/>
        </c:manualLayout>
      </c:layout>
      <c:lineChart>
        <c:grouping val="standard"/>
        <c:varyColors val="0"/>
        <c:ser>
          <c:idx val="0"/>
          <c:order val="0"/>
          <c:tx>
            <c:strRef>
              <c:f>Sheet5!$B$11</c:f>
              <c:strCache>
                <c:ptCount val="1"/>
                <c:pt idx="0">
                  <c:v>아크릴판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Sheet5!$A$20:$A$25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Sheet5!$B$12:$B$17</c:f>
              <c:numCache>
                <c:formatCode>General</c:formatCode>
                <c:ptCount val="6"/>
                <c:pt idx="0">
                  <c:v>-1.3</c:v>
                </c:pt>
                <c:pt idx="1">
                  <c:v>-2.2999999999999998</c:v>
                </c:pt>
                <c:pt idx="2">
                  <c:v>-3.8</c:v>
                </c:pt>
                <c:pt idx="3">
                  <c:v>-4.5999999999999996</c:v>
                </c:pt>
                <c:pt idx="4">
                  <c:v>-6.5</c:v>
                </c:pt>
                <c:pt idx="5">
                  <c:v>-8.6999999999999993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F-42FC-BD28-A54A4667267D}"/>
            </c:ext>
          </c:extLst>
        </c:ser>
        <c:ser>
          <c:idx val="1"/>
          <c:order val="1"/>
          <c:tx>
            <c:strRef>
              <c:f>Sheet5!$E$11</c:f>
              <c:strCache>
                <c:ptCount val="1"/>
                <c:pt idx="0">
                  <c:v>유리판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Sheet5!$A$20:$A$25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Sheet5!$E$12:$E$17</c:f>
              <c:numCache>
                <c:formatCode>General</c:formatCode>
                <c:ptCount val="6"/>
                <c:pt idx="0">
                  <c:v>-1</c:v>
                </c:pt>
                <c:pt idx="1">
                  <c:v>-2.7</c:v>
                </c:pt>
                <c:pt idx="2">
                  <c:v>-4.4000000000000004</c:v>
                </c:pt>
                <c:pt idx="3">
                  <c:v>-6</c:v>
                </c:pt>
                <c:pt idx="4">
                  <c:v>-9.1999999999999993</c:v>
                </c:pt>
                <c:pt idx="5">
                  <c:v>-12.8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F-42FC-BD28-A54A4667267D}"/>
            </c:ext>
          </c:extLst>
        </c:ser>
        <c:ser>
          <c:idx val="2"/>
          <c:order val="2"/>
          <c:tx>
            <c:strRef>
              <c:f>Sheet5!$H$11</c:f>
              <c:strCache>
                <c:ptCount val="1"/>
                <c:pt idx="0">
                  <c:v>유리+아크릴판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Sheet5!$A$20:$A$25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Sheet5!$H$12:$H$17</c:f>
              <c:numCache>
                <c:formatCode>General</c:formatCode>
                <c:ptCount val="6"/>
                <c:pt idx="0">
                  <c:v>-2.9</c:v>
                </c:pt>
                <c:pt idx="1">
                  <c:v>-6.9</c:v>
                </c:pt>
                <c:pt idx="2">
                  <c:v>-8.8000000000000007</c:v>
                </c:pt>
                <c:pt idx="3">
                  <c:v>-12.3</c:v>
                </c:pt>
                <c:pt idx="4">
                  <c:v>-15.7</c:v>
                </c:pt>
                <c:pt idx="5">
                  <c:v>-18.399999999999999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F-42FC-BD28-A54A4667267D}"/>
            </c:ext>
          </c:extLst>
        </c:ser>
        <c:ser>
          <c:idx val="3"/>
          <c:order val="3"/>
          <c:tx>
            <c:strRef>
              <c:f>Sheet5!$B$19</c:f>
              <c:strCache>
                <c:ptCount val="1"/>
                <c:pt idx="0">
                  <c:v>유리+반 아크릴판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Sheet5!$A$20:$A$25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Sheet5!$B$20:$B$25</c:f>
              <c:numCache>
                <c:formatCode>General</c:formatCode>
                <c:ptCount val="6"/>
                <c:pt idx="0">
                  <c:v>-4.5999999999999996</c:v>
                </c:pt>
                <c:pt idx="1">
                  <c:v>-9</c:v>
                </c:pt>
                <c:pt idx="2">
                  <c:v>-12.7</c:v>
                </c:pt>
                <c:pt idx="3">
                  <c:v>-16.8</c:v>
                </c:pt>
                <c:pt idx="4">
                  <c:v>-21.7</c:v>
                </c:pt>
                <c:pt idx="5">
                  <c:v>-26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CF-42FC-BD28-A54A46672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162848"/>
        <c:axId val="1941166176"/>
      </c:lineChart>
      <c:catAx>
        <c:axId val="194116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/>
                  <a:t>전압 </a:t>
                </a:r>
                <a:r>
                  <a:rPr lang="en-US"/>
                  <a:t>(kV)</a:t>
                </a:r>
                <a:endParaRPr lang="ko-K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1166176"/>
        <c:crosses val="autoZero"/>
        <c:auto val="1"/>
        <c:lblAlgn val="ctr"/>
        <c:lblOffset val="100"/>
        <c:noMultiLvlLbl val="0"/>
      </c:catAx>
      <c:valAx>
        <c:axId val="1941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/>
                  <a:t>질량 변화 </a:t>
                </a:r>
                <a:r>
                  <a:rPr lang="en-US"/>
                  <a:t>(g)</a:t>
                </a:r>
                <a:endParaRPr lang="ko-K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116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78388323777119"/>
          <c:y val="0.65568745828377573"/>
          <c:w val="0.26881426085920784"/>
          <c:h val="0.215106668071844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전압에 따른 질량 변화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046357896700717"/>
          <c:y val="0.14088591459528363"/>
          <c:w val="0.76308774206132146"/>
          <c:h val="0.75940089228808161"/>
        </c:manualLayout>
      </c:layout>
      <c:lineChart>
        <c:grouping val="standar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극판 9mm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cat>
            <c:numRef>
              <c:f>Sheet5!$G$3:$G$8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Sheet5!$B$3:$B$8</c:f>
              <c:numCache>
                <c:formatCode>General</c:formatCode>
                <c:ptCount val="6"/>
                <c:pt idx="0">
                  <c:v>-0.5</c:v>
                </c:pt>
                <c:pt idx="1">
                  <c:v>-1</c:v>
                </c:pt>
                <c:pt idx="2">
                  <c:v>-2</c:v>
                </c:pt>
                <c:pt idx="3">
                  <c:v>-2.9</c:v>
                </c:pt>
                <c:pt idx="4">
                  <c:v>-4.4000000000000004</c:v>
                </c:pt>
                <c:pt idx="5">
                  <c:v>-6.6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7-4D90-A0D7-292135B04ED9}"/>
            </c:ext>
          </c:extLst>
        </c:ser>
        <c:ser>
          <c:idx val="1"/>
          <c:order val="1"/>
          <c:tx>
            <c:strRef>
              <c:f>Sheet5!$D$2</c:f>
              <c:strCache>
                <c:ptCount val="1"/>
                <c:pt idx="0">
                  <c:v>극판 11mm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cat>
            <c:numRef>
              <c:f>Sheet5!$G$3:$G$8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Sheet5!$E$3:$E$8</c:f>
              <c:numCache>
                <c:formatCode>General</c:formatCode>
                <c:ptCount val="6"/>
                <c:pt idx="0">
                  <c:v>-0.3</c:v>
                </c:pt>
                <c:pt idx="1">
                  <c:v>-0.7</c:v>
                </c:pt>
                <c:pt idx="2">
                  <c:v>-1.2</c:v>
                </c:pt>
                <c:pt idx="3">
                  <c:v>-1.9</c:v>
                </c:pt>
                <c:pt idx="4">
                  <c:v>-3</c:v>
                </c:pt>
                <c:pt idx="5">
                  <c:v>-4.5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A7-4D90-A0D7-292135B04ED9}"/>
            </c:ext>
          </c:extLst>
        </c:ser>
        <c:ser>
          <c:idx val="2"/>
          <c:order val="2"/>
          <c:tx>
            <c:strRef>
              <c:f>Sheet5!$G$2</c:f>
              <c:strCache>
                <c:ptCount val="1"/>
                <c:pt idx="0">
                  <c:v>극판 13mm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cat>
            <c:numRef>
              <c:f>Sheet5!$G$3:$G$8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Sheet5!$H$3:$H$8</c:f>
              <c:numCache>
                <c:formatCode>General</c:formatCode>
                <c:ptCount val="6"/>
                <c:pt idx="0">
                  <c:v>-0.3</c:v>
                </c:pt>
                <c:pt idx="1">
                  <c:v>-0.5</c:v>
                </c:pt>
                <c:pt idx="2">
                  <c:v>-0.9</c:v>
                </c:pt>
                <c:pt idx="3">
                  <c:v>-1.4</c:v>
                </c:pt>
                <c:pt idx="4">
                  <c:v>-2.1</c:v>
                </c:pt>
                <c:pt idx="5">
                  <c:v>-3.1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A7-4D90-A0D7-292135B0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162848"/>
        <c:axId val="1941166176"/>
      </c:lineChart>
      <c:catAx>
        <c:axId val="194116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/>
                  <a:t>전압 </a:t>
                </a:r>
                <a:r>
                  <a:rPr lang="en-US"/>
                  <a:t>(kV)</a:t>
                </a:r>
                <a:endParaRPr lang="ko-K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1166176"/>
        <c:crosses val="autoZero"/>
        <c:auto val="1"/>
        <c:lblAlgn val="ctr"/>
        <c:lblOffset val="100"/>
        <c:noMultiLvlLbl val="0"/>
      </c:catAx>
      <c:valAx>
        <c:axId val="1941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/>
                  <a:t>질량 변화 </a:t>
                </a:r>
                <a:r>
                  <a:rPr lang="en-US"/>
                  <a:t>(g)</a:t>
                </a:r>
                <a:endParaRPr lang="ko-K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116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전압에 따른 질량 변화</a:t>
            </a:r>
            <a:r>
              <a:rPr lang="en-US" altLang="ko-KR"/>
              <a:t> - </a:t>
            </a:r>
            <a:r>
              <a:rPr lang="ko-KR" altLang="en-US"/>
              <a:t>유전체 </a:t>
            </a:r>
            <a:r>
              <a:rPr lang="en-US" altLang="ko-KR"/>
              <a:t>(</a:t>
            </a:r>
            <a:r>
              <a:rPr lang="ko-KR" altLang="en-US"/>
              <a:t>극판 </a:t>
            </a:r>
            <a:r>
              <a:rPr lang="en-US" altLang="ko-KR"/>
              <a:t>9mm)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2640480025833681"/>
          <c:y val="0.14088591459528363"/>
          <c:w val="0.78809921855392062"/>
          <c:h val="0.75940089228808161"/>
        </c:manualLayout>
      </c:layout>
      <c:lineChart>
        <c:grouping val="standard"/>
        <c:varyColors val="0"/>
        <c:ser>
          <c:idx val="0"/>
          <c:order val="0"/>
          <c:tx>
            <c:strRef>
              <c:f>Sheet5!$B$11</c:f>
              <c:strCache>
                <c:ptCount val="1"/>
                <c:pt idx="0">
                  <c:v>아크릴판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Sheet5!$A$12:$A$17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Sheet5!$B$12:$B$17</c:f>
              <c:numCache>
                <c:formatCode>General</c:formatCode>
                <c:ptCount val="6"/>
                <c:pt idx="0">
                  <c:v>-1.3</c:v>
                </c:pt>
                <c:pt idx="1">
                  <c:v>-2.2999999999999998</c:v>
                </c:pt>
                <c:pt idx="2">
                  <c:v>-3.8</c:v>
                </c:pt>
                <c:pt idx="3">
                  <c:v>-4.5999999999999996</c:v>
                </c:pt>
                <c:pt idx="4">
                  <c:v>-6.5</c:v>
                </c:pt>
                <c:pt idx="5">
                  <c:v>-8.6999999999999993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A8-43F5-93F3-799F9B131A6E}"/>
            </c:ext>
          </c:extLst>
        </c:ser>
        <c:ser>
          <c:idx val="1"/>
          <c:order val="1"/>
          <c:tx>
            <c:strRef>
              <c:f>Sheet5!$E$11</c:f>
              <c:strCache>
                <c:ptCount val="1"/>
                <c:pt idx="0">
                  <c:v>유리판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Sheet5!$A$12:$A$17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Sheet5!$E$12:$E$17</c:f>
              <c:numCache>
                <c:formatCode>General</c:formatCode>
                <c:ptCount val="6"/>
                <c:pt idx="0">
                  <c:v>-1</c:v>
                </c:pt>
                <c:pt idx="1">
                  <c:v>-2.7</c:v>
                </c:pt>
                <c:pt idx="2">
                  <c:v>-4.4000000000000004</c:v>
                </c:pt>
                <c:pt idx="3">
                  <c:v>-6</c:v>
                </c:pt>
                <c:pt idx="4">
                  <c:v>-9.1999999999999993</c:v>
                </c:pt>
                <c:pt idx="5">
                  <c:v>-12.8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A8-43F5-93F3-799F9B131A6E}"/>
            </c:ext>
          </c:extLst>
        </c:ser>
        <c:ser>
          <c:idx val="2"/>
          <c:order val="2"/>
          <c:tx>
            <c:strRef>
              <c:f>Sheet5!$H$11</c:f>
              <c:strCache>
                <c:ptCount val="1"/>
                <c:pt idx="0">
                  <c:v>유리+아크릴판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Sheet5!$A$12:$A$17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Sheet5!$H$12:$H$17</c:f>
              <c:numCache>
                <c:formatCode>General</c:formatCode>
                <c:ptCount val="6"/>
                <c:pt idx="0">
                  <c:v>-2.9</c:v>
                </c:pt>
                <c:pt idx="1">
                  <c:v>-6.9</c:v>
                </c:pt>
                <c:pt idx="2">
                  <c:v>-8.8000000000000007</c:v>
                </c:pt>
                <c:pt idx="3">
                  <c:v>-12.3</c:v>
                </c:pt>
                <c:pt idx="4">
                  <c:v>-15.7</c:v>
                </c:pt>
                <c:pt idx="5">
                  <c:v>-18.399999999999999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A8-43F5-93F3-799F9B131A6E}"/>
            </c:ext>
          </c:extLst>
        </c:ser>
        <c:ser>
          <c:idx val="4"/>
          <c:order val="4"/>
          <c:tx>
            <c:strRef>
              <c:f>Sheet5!$C$11</c:f>
              <c:strCache>
                <c:ptCount val="1"/>
                <c:pt idx="0">
                  <c:v>아크릴판(이론)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 cmpd="dbl">
                <a:solidFill>
                  <a:schemeClr val="accent1"/>
                </a:solidFill>
                <a:prstDash val="sysDash"/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 cmpd="dbl">
                  <a:solidFill>
                    <a:schemeClr val="accent1"/>
                  </a:solidFill>
                  <a:prstDash val="dash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A4A8-43F5-93F3-799F9B131A6E}"/>
              </c:ext>
            </c:extLst>
          </c:dPt>
          <c:cat>
            <c:numRef>
              <c:f>Sheet5!$A$12:$A$17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Sheet5!$C$12:$C$17</c:f>
              <c:numCache>
                <c:formatCode>General</c:formatCode>
                <c:ptCount val="6"/>
                <c:pt idx="0">
                  <c:v>-0.84195606456494387</c:v>
                </c:pt>
                <c:pt idx="1">
                  <c:v>-1.8944011452711238</c:v>
                </c:pt>
                <c:pt idx="2">
                  <c:v>-3.3678242582597755</c:v>
                </c:pt>
                <c:pt idx="3">
                  <c:v>-5.2622254035308993</c:v>
                </c:pt>
                <c:pt idx="4">
                  <c:v>-7.5776045810844952</c:v>
                </c:pt>
                <c:pt idx="5">
                  <c:v>-10.313961790920562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A8-43F5-93F3-799F9B131A6E}"/>
            </c:ext>
          </c:extLst>
        </c:ser>
        <c:ser>
          <c:idx val="5"/>
          <c:order val="5"/>
          <c:tx>
            <c:strRef>
              <c:f>Sheet5!$F$11</c:f>
              <c:strCache>
                <c:ptCount val="1"/>
                <c:pt idx="0">
                  <c:v>유리판(이론)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Sheet5!$A$12:$A$17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Sheet5!$F$12:$F$17</c:f>
              <c:numCache>
                <c:formatCode>General</c:formatCode>
                <c:ptCount val="6"/>
                <c:pt idx="0">
                  <c:v>-0.96315978082659803</c:v>
                </c:pt>
                <c:pt idx="1">
                  <c:v>-2.1671095068598452</c:v>
                </c:pt>
                <c:pt idx="2">
                  <c:v>-3.8526391233063921</c:v>
                </c:pt>
                <c:pt idx="3">
                  <c:v>-6.0197486301662373</c:v>
                </c:pt>
                <c:pt idx="4">
                  <c:v>-8.6684380274393806</c:v>
                </c:pt>
                <c:pt idx="5">
                  <c:v>-11.798707315125826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A8-43F5-93F3-799F9B131A6E}"/>
            </c:ext>
          </c:extLst>
        </c:ser>
        <c:ser>
          <c:idx val="6"/>
          <c:order val="6"/>
          <c:tx>
            <c:strRef>
              <c:f>Sheet5!$I$11</c:f>
              <c:strCache>
                <c:ptCount val="1"/>
                <c:pt idx="0">
                  <c:v>유리+아크릴(이론)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prstDash val="dashDot"/>
              </a:ln>
              <a:effectLst/>
            </c:spPr>
          </c:marker>
          <c:cat>
            <c:numRef>
              <c:f>Sheet5!$A$12:$A$17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Sheet5!$I$12:$I$17</c:f>
              <c:numCache>
                <c:formatCode>General</c:formatCode>
                <c:ptCount val="6"/>
                <c:pt idx="0">
                  <c:v>-1.2559037355868534</c:v>
                </c:pt>
                <c:pt idx="1">
                  <c:v>-2.8257834050704203</c:v>
                </c:pt>
                <c:pt idx="2">
                  <c:v>-5.0236149423474137</c:v>
                </c:pt>
                <c:pt idx="3">
                  <c:v>-7.8493983474178348</c:v>
                </c:pt>
                <c:pt idx="4">
                  <c:v>-11.303133620281681</c:v>
                </c:pt>
                <c:pt idx="5">
                  <c:v>-15.384820760938956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A8-43F5-93F3-799F9B131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162848"/>
        <c:axId val="194116617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Sheet5!$B$19</c15:sqref>
                        </c15:formulaRef>
                      </c:ext>
                    </c:extLst>
                    <c:strCache>
                      <c:ptCount val="1"/>
                      <c:pt idx="0">
                        <c:v>유리+반 아크릴판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Sheet5!$A$12:$A$17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Sheet5!$B$20:$B$25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-4.5999999999999996</c:v>
                      </c:pt>
                      <c:pt idx="1">
                        <c:v>-9</c:v>
                      </c:pt>
                      <c:pt idx="2">
                        <c:v>-12.7</c:v>
                      </c:pt>
                      <c:pt idx="3">
                        <c:v>-16.8</c:v>
                      </c:pt>
                      <c:pt idx="4">
                        <c:v>-21.7</c:v>
                      </c:pt>
                      <c:pt idx="5">
                        <c:v>-26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4A8-43F5-93F3-799F9B131A6E}"/>
                  </c:ext>
                </c:extLst>
              </c15:ser>
            </c15:filteredLineSeries>
          </c:ext>
        </c:extLst>
      </c:lineChart>
      <c:catAx>
        <c:axId val="194116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/>
                  <a:t>전압 </a:t>
                </a:r>
                <a:r>
                  <a:rPr lang="en-US"/>
                  <a:t>(kV)</a:t>
                </a:r>
                <a:endParaRPr lang="ko-K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1166176"/>
        <c:crosses val="autoZero"/>
        <c:auto val="1"/>
        <c:lblAlgn val="ctr"/>
        <c:lblOffset val="100"/>
        <c:noMultiLvlLbl val="0"/>
      </c:catAx>
      <c:valAx>
        <c:axId val="1941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/>
                  <a:t>질량 변화 </a:t>
                </a:r>
                <a:r>
                  <a:rPr lang="en-US"/>
                  <a:t>(g)</a:t>
                </a:r>
                <a:endParaRPr lang="ko-K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116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78388323777119"/>
          <c:y val="0.65568745828377573"/>
          <c:w val="0.28016235413495688"/>
          <c:h val="0.322660002107767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807720</xdr:colOff>
      <xdr:row>18</xdr:row>
      <xdr:rowOff>15240</xdr:rowOff>
    </xdr:from>
    <xdr:to>
      <xdr:col>12</xdr:col>
      <xdr:colOff>510540</xdr:colOff>
      <xdr:row>36</xdr:row>
      <xdr:rowOff>22860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1</xdr:row>
      <xdr:rowOff>91440</xdr:rowOff>
    </xdr:from>
    <xdr:to>
      <xdr:col>18</xdr:col>
      <xdr:colOff>365760</xdr:colOff>
      <xdr:row>19</xdr:row>
      <xdr:rowOff>99060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662940</xdr:colOff>
      <xdr:row>19</xdr:row>
      <xdr:rowOff>91440</xdr:rowOff>
    </xdr:from>
    <xdr:to>
      <xdr:col>12</xdr:col>
      <xdr:colOff>365760</xdr:colOff>
      <xdr:row>37</xdr:row>
      <xdr:rowOff>99060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5"/>
  <sheetViews>
    <sheetView tabSelected="1" topLeftCell="A10" workbookViewId="0">
      <selection activeCell="E20" sqref="E20:E25"/>
    </sheetView>
  </sheetViews>
  <sheetFormatPr defaultRowHeight="17.399999999999999" x14ac:dyDescent="0.4"/>
  <cols>
    <col min="3" max="3" width="12.796875" bestFit="1" customWidth="1"/>
    <col min="6" max="6" width="12.796875" bestFit="1" customWidth="1"/>
    <col min="9" max="9" width="12.796875" bestFit="1" customWidth="1"/>
  </cols>
  <sheetData>
    <row r="2" spans="1:10" x14ac:dyDescent="0.4">
      <c r="A2" t="s">
        <v>2</v>
      </c>
      <c r="D2" t="s">
        <v>0</v>
      </c>
      <c r="G2" t="s">
        <v>1</v>
      </c>
    </row>
    <row r="3" spans="1:10" x14ac:dyDescent="0.4">
      <c r="A3">
        <v>2</v>
      </c>
      <c r="B3">
        <v>-0.5</v>
      </c>
      <c r="C3">
        <f>(8.85*10^(-12))*0.1^2*3.14*((A3*1000)^2)/(2*0.009^2)/9.81*1000</f>
        <v>0.69943745988598205</v>
      </c>
      <c r="D3">
        <v>2</v>
      </c>
      <c r="E3">
        <v>-0.3</v>
      </c>
      <c r="F3">
        <f>(8.85*10^(-12))*0.1^2*3.14*((D3*1000)^2)/(2*0.011^2)/9.81*1000</f>
        <v>0.46821846488235164</v>
      </c>
      <c r="G3">
        <v>2</v>
      </c>
      <c r="H3">
        <v>-0.3</v>
      </c>
      <c r="I3">
        <f>(8.85*10^(-12))*0.1^2*3.14*((G3*1000)^2)/(2*0.013^2)/9.81*1000</f>
        <v>0.33523333876192035</v>
      </c>
    </row>
    <row r="4" spans="1:10" x14ac:dyDescent="0.4">
      <c r="A4">
        <v>3</v>
      </c>
      <c r="B4">
        <v>-1</v>
      </c>
      <c r="C4">
        <f t="shared" ref="C4:C8" si="0">(8.85*10^(-12))*0.1^2*3.14*((A4*1000)^2)/(2*0.009^2)/9.81*1000</f>
        <v>1.5737342847434594</v>
      </c>
      <c r="D4">
        <v>3</v>
      </c>
      <c r="E4">
        <v>-0.7</v>
      </c>
      <c r="F4">
        <f t="shared" ref="F4:F8" si="1">(8.85*10^(-12))*0.1^2*3.14*((D4*1000)^2)/(2*0.011^2)/9.81*1000</f>
        <v>1.0534915459852909</v>
      </c>
      <c r="G4">
        <v>3</v>
      </c>
      <c r="H4">
        <v>-0.5</v>
      </c>
      <c r="I4">
        <f t="shared" ref="I4:I8" si="2">(8.85*10^(-12))*0.1^2*3.14*((G4*1000)^2)/(2*0.013^2)/9.81*1000</f>
        <v>0.75427501221432081</v>
      </c>
    </row>
    <row r="5" spans="1:10" x14ac:dyDescent="0.4">
      <c r="A5">
        <v>4</v>
      </c>
      <c r="B5">
        <v>-2</v>
      </c>
      <c r="C5">
        <f t="shared" si="0"/>
        <v>2.7977498395439282</v>
      </c>
      <c r="D5">
        <v>4</v>
      </c>
      <c r="E5">
        <v>-1.2</v>
      </c>
      <c r="F5">
        <f t="shared" si="1"/>
        <v>1.8728738595294065</v>
      </c>
      <c r="G5">
        <v>4</v>
      </c>
      <c r="H5">
        <v>-0.9</v>
      </c>
      <c r="I5">
        <f t="shared" si="2"/>
        <v>1.3409333550476814</v>
      </c>
    </row>
    <row r="6" spans="1:10" x14ac:dyDescent="0.4">
      <c r="A6">
        <v>5</v>
      </c>
      <c r="B6">
        <v>-2.9</v>
      </c>
      <c r="C6">
        <f t="shared" si="0"/>
        <v>4.3714841242873881</v>
      </c>
      <c r="D6">
        <v>5</v>
      </c>
      <c r="E6">
        <v>-1.9</v>
      </c>
      <c r="F6">
        <f t="shared" si="1"/>
        <v>2.926365405514697</v>
      </c>
      <c r="G6">
        <v>5</v>
      </c>
      <c r="H6">
        <v>-1.4</v>
      </c>
      <c r="I6">
        <f t="shared" si="2"/>
        <v>2.0952083672620021</v>
      </c>
    </row>
    <row r="7" spans="1:10" x14ac:dyDescent="0.4">
      <c r="A7">
        <v>6</v>
      </c>
      <c r="B7">
        <v>-4.4000000000000004</v>
      </c>
      <c r="C7">
        <f t="shared" si="0"/>
        <v>6.2949371389738378</v>
      </c>
      <c r="D7">
        <v>6</v>
      </c>
      <c r="E7">
        <v>-3</v>
      </c>
      <c r="F7">
        <f t="shared" si="1"/>
        <v>4.2139661839411637</v>
      </c>
      <c r="G7">
        <v>6</v>
      </c>
      <c r="H7">
        <v>-2.1</v>
      </c>
      <c r="I7">
        <f t="shared" si="2"/>
        <v>3.0171000488572832</v>
      </c>
    </row>
    <row r="8" spans="1:10" x14ac:dyDescent="0.4">
      <c r="A8">
        <v>7</v>
      </c>
      <c r="B8">
        <v>-6.6</v>
      </c>
      <c r="C8">
        <f t="shared" si="0"/>
        <v>8.5681088836032782</v>
      </c>
      <c r="D8">
        <v>7</v>
      </c>
      <c r="E8">
        <v>-4.5</v>
      </c>
      <c r="F8">
        <f t="shared" si="1"/>
        <v>5.7356761948088062</v>
      </c>
      <c r="G8">
        <v>7</v>
      </c>
      <c r="H8">
        <v>-3.1</v>
      </c>
      <c r="I8">
        <f t="shared" si="2"/>
        <v>4.1066083998335241</v>
      </c>
    </row>
    <row r="9" spans="1:10" x14ac:dyDescent="0.4">
      <c r="C9" t="s">
        <v>11</v>
      </c>
    </row>
    <row r="10" spans="1:10" x14ac:dyDescent="0.4">
      <c r="A10">
        <v>2.56</v>
      </c>
      <c r="B10" t="s">
        <v>10</v>
      </c>
      <c r="C10">
        <f>((0.1)^2*3.14*8.85*10^-12)/((0.0025/(A10)+0.0065))</f>
        <v>3.7168150470219444E-11</v>
      </c>
      <c r="D10">
        <v>5.6</v>
      </c>
      <c r="F10">
        <f>((0.1)^2*3.14*8.85*10^-12)/((0.003/(D10)+0.006))</f>
        <v>4.2518688524590168E-11</v>
      </c>
      <c r="I10">
        <f>((0.1)^2*3.14*8.85*10^-12)/((0.003/(D10)+0.0025/(A10)+0.0035))</f>
        <v>5.544187040748164E-11</v>
      </c>
    </row>
    <row r="11" spans="1:10" x14ac:dyDescent="0.4">
      <c r="A11" t="s">
        <v>3</v>
      </c>
      <c r="B11" t="s">
        <v>4</v>
      </c>
      <c r="C11" t="s">
        <v>12</v>
      </c>
      <c r="D11" t="s">
        <v>3</v>
      </c>
      <c r="E11" t="s">
        <v>5</v>
      </c>
      <c r="F11" t="s">
        <v>13</v>
      </c>
      <c r="G11" t="s">
        <v>6</v>
      </c>
      <c r="H11" t="s">
        <v>7</v>
      </c>
      <c r="I11" t="s">
        <v>14</v>
      </c>
    </row>
    <row r="12" spans="1:10" x14ac:dyDescent="0.4">
      <c r="A12">
        <v>2</v>
      </c>
      <c r="B12">
        <v>-1.3</v>
      </c>
      <c r="C12">
        <f>-$C$10*((A12*1000)^2)/(2*0.009)/9.81*1000</f>
        <v>-0.84195606456494387</v>
      </c>
      <c r="D12">
        <v>2</v>
      </c>
      <c r="E12">
        <v>-1</v>
      </c>
      <c r="F12">
        <f>-$F$10*((D12*1000)^2)/(2*0.009)/9.81*1000</f>
        <v>-0.96315978082659803</v>
      </c>
      <c r="G12">
        <v>2</v>
      </c>
      <c r="H12">
        <v>-2.9</v>
      </c>
      <c r="I12">
        <f>-$I$10*((G12*1000)^2)/(2*0.009)/9.81*1000</f>
        <v>-1.2559037355868534</v>
      </c>
      <c r="J12">
        <f>(H12-I12)/I12</f>
        <v>1.3090941748372937</v>
      </c>
    </row>
    <row r="13" spans="1:10" x14ac:dyDescent="0.4">
      <c r="A13">
        <v>3</v>
      </c>
      <c r="B13">
        <v>-2.2999999999999998</v>
      </c>
      <c r="C13">
        <f t="shared" ref="C13:C17" si="3">-$C$10*((A13*1000)^2)/(2*0.009)/9.81*1000</f>
        <v>-1.8944011452711238</v>
      </c>
      <c r="D13">
        <v>3</v>
      </c>
      <c r="E13">
        <v>-2.7</v>
      </c>
      <c r="F13">
        <f t="shared" ref="F13:F17" si="4">-$F$10*((D13*1000)^2)/(2*0.009)/9.81*1000</f>
        <v>-2.1671095068598452</v>
      </c>
      <c r="G13">
        <v>3</v>
      </c>
      <c r="H13">
        <v>-6.9</v>
      </c>
      <c r="I13">
        <f t="shared" ref="I13:I17" si="5">-$I$10*((G13*1000)^2)/(2*0.009)/9.81*1000</f>
        <v>-2.8257834050704203</v>
      </c>
      <c r="J13">
        <f t="shared" ref="J13:J17" si="6">(H13-I13)/I13</f>
        <v>1.441800736609552</v>
      </c>
    </row>
    <row r="14" spans="1:10" x14ac:dyDescent="0.4">
      <c r="A14">
        <v>4</v>
      </c>
      <c r="B14">
        <v>-3.8</v>
      </c>
      <c r="C14">
        <f t="shared" si="3"/>
        <v>-3.3678242582597755</v>
      </c>
      <c r="D14">
        <v>4</v>
      </c>
      <c r="E14">
        <v>-4.4000000000000004</v>
      </c>
      <c r="F14">
        <f t="shared" si="4"/>
        <v>-3.8526391233063921</v>
      </c>
      <c r="G14">
        <v>4</v>
      </c>
      <c r="H14">
        <v>-8.8000000000000007</v>
      </c>
      <c r="I14">
        <f t="shared" si="5"/>
        <v>-5.0236149423474137</v>
      </c>
      <c r="J14">
        <f t="shared" si="6"/>
        <v>0.75172661539380914</v>
      </c>
    </row>
    <row r="15" spans="1:10" x14ac:dyDescent="0.4">
      <c r="A15">
        <v>5</v>
      </c>
      <c r="B15">
        <v>-4.5999999999999996</v>
      </c>
      <c r="C15">
        <f t="shared" si="3"/>
        <v>-5.2622254035308993</v>
      </c>
      <c r="D15">
        <v>5</v>
      </c>
      <c r="E15">
        <v>-6</v>
      </c>
      <c r="F15">
        <f t="shared" si="4"/>
        <v>-6.0197486301662373</v>
      </c>
      <c r="G15">
        <v>5</v>
      </c>
      <c r="H15">
        <v>-12.3</v>
      </c>
      <c r="I15">
        <f t="shared" si="5"/>
        <v>-7.8493983474178348</v>
      </c>
      <c r="J15">
        <f t="shared" si="6"/>
        <v>0.56699908140682542</v>
      </c>
    </row>
    <row r="16" spans="1:10" x14ac:dyDescent="0.4">
      <c r="A16">
        <v>6</v>
      </c>
      <c r="B16">
        <v>-6.5</v>
      </c>
      <c r="C16">
        <f t="shared" si="3"/>
        <v>-7.5776045810844952</v>
      </c>
      <c r="D16">
        <v>6</v>
      </c>
      <c r="E16">
        <v>-9.1999999999999993</v>
      </c>
      <c r="F16">
        <f t="shared" si="4"/>
        <v>-8.6684380274393806</v>
      </c>
      <c r="G16">
        <v>6</v>
      </c>
      <c r="H16">
        <v>-15.7</v>
      </c>
      <c r="I16">
        <f t="shared" si="5"/>
        <v>-11.303133620281681</v>
      </c>
      <c r="J16">
        <f t="shared" si="6"/>
        <v>0.38899534654963636</v>
      </c>
    </row>
    <row r="17" spans="1:10" x14ac:dyDescent="0.4">
      <c r="A17">
        <v>7</v>
      </c>
      <c r="B17">
        <v>-8.6999999999999993</v>
      </c>
      <c r="C17">
        <f t="shared" si="3"/>
        <v>-10.313961790920562</v>
      </c>
      <c r="D17">
        <v>7</v>
      </c>
      <c r="E17">
        <v>-12.8</v>
      </c>
      <c r="F17">
        <f t="shared" si="4"/>
        <v>-11.798707315125826</v>
      </c>
      <c r="G17">
        <v>7</v>
      </c>
      <c r="H17">
        <v>-18.399999999999999</v>
      </c>
      <c r="I17">
        <f t="shared" si="5"/>
        <v>-15.384820760938956</v>
      </c>
      <c r="J17">
        <f t="shared" si="6"/>
        <v>0.19598403425773953</v>
      </c>
    </row>
    <row r="19" spans="1:10" x14ac:dyDescent="0.4">
      <c r="A19" t="s">
        <v>8</v>
      </c>
      <c r="B19" t="s">
        <v>9</v>
      </c>
    </row>
    <row r="20" spans="1:10" x14ac:dyDescent="0.4">
      <c r="A20">
        <v>2</v>
      </c>
      <c r="B20">
        <v>-4.5999999999999996</v>
      </c>
      <c r="D20">
        <f>(B12-C12)/C12</f>
        <v>0.54402355979434269</v>
      </c>
      <c r="E20">
        <f>(E12-F12)/F12</f>
        <v>3.8249332983760126E-2</v>
      </c>
    </row>
    <row r="21" spans="1:10" x14ac:dyDescent="0.4">
      <c r="A21">
        <v>3</v>
      </c>
      <c r="B21">
        <v>-9</v>
      </c>
      <c r="D21">
        <f t="shared" ref="D21:D25" si="7">(B13-C13)/C13</f>
        <v>0.21410399573572225</v>
      </c>
      <c r="E21">
        <f t="shared" ref="E21:E25" si="8">(E13-F13)/F13</f>
        <v>0.24589919958051246</v>
      </c>
    </row>
    <row r="22" spans="1:10" x14ac:dyDescent="0.4">
      <c r="A22">
        <v>4</v>
      </c>
      <c r="B22">
        <v>-12.7</v>
      </c>
      <c r="D22">
        <f t="shared" si="7"/>
        <v>0.12832490908048108</v>
      </c>
      <c r="E22">
        <f t="shared" si="8"/>
        <v>0.14207426628213624</v>
      </c>
    </row>
    <row r="23" spans="1:10" x14ac:dyDescent="0.4">
      <c r="A23">
        <v>5</v>
      </c>
      <c r="B23">
        <v>-16.8</v>
      </c>
      <c r="D23">
        <f t="shared" si="7"/>
        <v>-0.12584512307027995</v>
      </c>
      <c r="E23">
        <f t="shared" si="8"/>
        <v>-3.2806403355902132E-3</v>
      </c>
    </row>
    <row r="24" spans="1:10" x14ac:dyDescent="0.4">
      <c r="A24">
        <v>6</v>
      </c>
      <c r="B24">
        <v>-21.7</v>
      </c>
      <c r="D24">
        <f t="shared" si="7"/>
        <v>-0.14220913344758748</v>
      </c>
      <c r="E24">
        <f t="shared" si="8"/>
        <v>6.1321540383399362E-2</v>
      </c>
    </row>
    <row r="25" spans="1:10" x14ac:dyDescent="0.4">
      <c r="A25">
        <v>7</v>
      </c>
      <c r="B25">
        <v>-26</v>
      </c>
      <c r="D25">
        <f t="shared" si="7"/>
        <v>-0.1564832043823686</v>
      </c>
      <c r="E25">
        <f t="shared" si="8"/>
        <v>8.4864609158541229E-2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Seungrae</dc:creator>
  <cp:lastModifiedBy>이성찬</cp:lastModifiedBy>
  <dcterms:created xsi:type="dcterms:W3CDTF">2017-03-27T05:36:23Z</dcterms:created>
  <dcterms:modified xsi:type="dcterms:W3CDTF">2017-09-19T15:43:09Z</dcterms:modified>
</cp:coreProperties>
</file>