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8" i="1"/>
  <c r="Q9" i="1" l="1"/>
  <c r="Q20" i="1" s="1"/>
  <c r="Q10" i="1"/>
  <c r="Q21" i="1" s="1"/>
  <c r="Q11" i="1"/>
  <c r="Q22" i="1" s="1"/>
  <c r="Q12" i="1"/>
  <c r="Q23" i="1" s="1"/>
  <c r="Q13" i="1"/>
  <c r="Q24" i="1" s="1"/>
  <c r="Q8" i="1"/>
  <c r="Q19" i="1" s="1"/>
  <c r="P9" i="1"/>
  <c r="P20" i="1" s="1"/>
  <c r="P10" i="1"/>
  <c r="P21" i="1" s="1"/>
  <c r="P11" i="1"/>
  <c r="P22" i="1" s="1"/>
  <c r="P12" i="1"/>
  <c r="P23" i="1" s="1"/>
  <c r="P13" i="1"/>
  <c r="P24" i="1" s="1"/>
  <c r="P8" i="1"/>
  <c r="P19" i="1" s="1"/>
  <c r="L19" i="1"/>
  <c r="M19" i="1" s="1"/>
  <c r="K26" i="1"/>
  <c r="K22" i="1"/>
  <c r="K23" i="1"/>
  <c r="L20" i="1"/>
  <c r="M20" i="1" s="1"/>
  <c r="L10" i="1"/>
  <c r="L21" i="1" s="1"/>
  <c r="M21" i="1" s="1"/>
  <c r="L11" i="1"/>
  <c r="L22" i="1" s="1"/>
  <c r="M22" i="1" s="1"/>
  <c r="L12" i="1"/>
  <c r="L23" i="1" s="1"/>
  <c r="M23" i="1" s="1"/>
  <c r="L13" i="1"/>
  <c r="L24" i="1" s="1"/>
  <c r="M24" i="1" s="1"/>
  <c r="L14" i="1"/>
  <c r="L25" i="1" s="1"/>
  <c r="M25" i="1" s="1"/>
  <c r="L15" i="1"/>
  <c r="L26" i="1" s="1"/>
  <c r="M26" i="1" s="1"/>
  <c r="K9" i="1"/>
  <c r="K20" i="1" s="1"/>
  <c r="K10" i="1"/>
  <c r="K21" i="1" s="1"/>
  <c r="K11" i="1"/>
  <c r="K12" i="1"/>
  <c r="K13" i="1"/>
  <c r="K24" i="1" s="1"/>
  <c r="K14" i="1"/>
  <c r="K25" i="1" s="1"/>
  <c r="K15" i="1"/>
  <c r="K8" i="1"/>
  <c r="K19" i="1" s="1"/>
</calcChain>
</file>

<file path=xl/sharedStrings.xml><?xml version="1.0" encoding="utf-8"?>
<sst xmlns="http://schemas.openxmlformats.org/spreadsheetml/2006/main" count="24" uniqueCount="24">
  <si>
    <t>P1 (솔레노이드)</t>
    <phoneticPr fontId="1" type="noConversion"/>
  </si>
  <si>
    <t>1.00 A</t>
    <phoneticPr fontId="1" type="noConversion"/>
  </si>
  <si>
    <t>0.4cm</t>
    <phoneticPr fontId="1" type="noConversion"/>
  </si>
  <si>
    <t>3.5V</t>
    <phoneticPr fontId="1" type="noConversion"/>
  </si>
  <si>
    <t>천칭 길이 10cm</t>
    <phoneticPr fontId="1" type="noConversion"/>
  </si>
  <si>
    <t>5cm 지점에 나사가 있고</t>
    <phoneticPr fontId="1" type="noConversion"/>
  </si>
  <si>
    <t>나사의 질량은 0.16g</t>
    <phoneticPr fontId="1" type="noConversion"/>
  </si>
  <si>
    <t>전압</t>
    <phoneticPr fontId="1" type="noConversion"/>
  </si>
  <si>
    <t>전류</t>
    <phoneticPr fontId="1" type="noConversion"/>
  </si>
  <si>
    <t>눈금</t>
    <phoneticPr fontId="1" type="noConversion"/>
  </si>
  <si>
    <t>1.3V</t>
    <phoneticPr fontId="1" type="noConversion"/>
  </si>
  <si>
    <t>0.5A</t>
    <phoneticPr fontId="1" type="noConversion"/>
  </si>
  <si>
    <t>오차요인</t>
    <phoneticPr fontId="1" type="noConversion"/>
  </si>
  <si>
    <t>기기 오차가 지나치게 심함. 5.0V~ 6.5V 구간에서 전압 값이 요동친다</t>
    <phoneticPr fontId="1" type="noConversion"/>
  </si>
  <si>
    <t>특정 전류 이상에서 솔레노이드에 천칭이 닿아서 눈금을 정확히 잴 수 없다.</t>
    <phoneticPr fontId="1" type="noConversion"/>
  </si>
  <si>
    <t>천칭이 평형을 이루지 않고 진동함</t>
    <phoneticPr fontId="1" type="noConversion"/>
  </si>
  <si>
    <t>(나사 없이 한 실험)</t>
    <phoneticPr fontId="1" type="noConversion"/>
  </si>
  <si>
    <t>(나사 있음)</t>
    <phoneticPr fontId="1" type="noConversion"/>
  </si>
  <si>
    <t>솔레노이드</t>
    <phoneticPr fontId="1" type="noConversion"/>
  </si>
  <si>
    <t>전류</t>
    <phoneticPr fontId="1" type="noConversion"/>
  </si>
  <si>
    <t>sin phi</t>
    <phoneticPr fontId="1" type="noConversion"/>
  </si>
  <si>
    <t>r/y</t>
    <phoneticPr fontId="1" type="noConversion"/>
  </si>
  <si>
    <t>tan-1(r/y)</t>
    <phoneticPr fontId="1" type="noConversion"/>
  </si>
  <si>
    <t>천칭 전류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</si>
</sst>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Sheet1!$K$19:$K$26</c:f>
              <c:numCache>
                <c:formatCode>General</c:formatCode>
                <c:ptCount val="8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1.03</c:v>
                </c:pt>
                <c:pt idx="5">
                  <c:v>1.25</c:v>
                </c:pt>
                <c:pt idx="6">
                  <c:v>1.5</c:v>
                </c:pt>
                <c:pt idx="7">
                  <c:v>1.77</c:v>
                </c:pt>
              </c:numCache>
            </c:numRef>
          </c:xVal>
          <c:yVal>
            <c:numRef>
              <c:f>Sheet1!$L$19:$L$26</c:f>
              <c:numCache>
                <c:formatCode>General</c:formatCode>
                <c:ptCount val="8"/>
                <c:pt idx="0">
                  <c:v>0</c:v>
                </c:pt>
                <c:pt idx="1">
                  <c:v>3.5928143712574849E-2</c:v>
                </c:pt>
                <c:pt idx="2">
                  <c:v>5.3892215568862277E-2</c:v>
                </c:pt>
                <c:pt idx="3">
                  <c:v>7.1856287425149712E-2</c:v>
                </c:pt>
                <c:pt idx="4">
                  <c:v>0.10778443113772457</c:v>
                </c:pt>
                <c:pt idx="5">
                  <c:v>0.11976047904191617</c:v>
                </c:pt>
                <c:pt idx="6">
                  <c:v>0.13772455089820362</c:v>
                </c:pt>
                <c:pt idx="7">
                  <c:v>0.1437125748502994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5-4449-A597-95B9131FE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56000"/>
        <c:axId val="200655424"/>
      </c:scatterChart>
      <c:valAx>
        <c:axId val="20065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전류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655424"/>
        <c:crosses val="autoZero"/>
        <c:crossBetween val="midCat"/>
      </c:valAx>
      <c:valAx>
        <c:axId val="200655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변위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656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3864862837993"/>
          <c:y val="7.0789469676095479E-2"/>
          <c:w val="0.78835683822031744"/>
          <c:h val="0.9023827952463172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Sheet1!$P$19:$P$24</c:f>
              <c:numCache>
                <c:formatCode>General</c:formatCode>
                <c:ptCount val="6"/>
                <c:pt idx="0">
                  <c:v>0</c:v>
                </c:pt>
                <c:pt idx="1">
                  <c:v>1.42</c:v>
                </c:pt>
                <c:pt idx="2">
                  <c:v>1.5</c:v>
                </c:pt>
                <c:pt idx="3">
                  <c:v>1.7</c:v>
                </c:pt>
                <c:pt idx="4">
                  <c:v>2.0099999999999998</c:v>
                </c:pt>
                <c:pt idx="5">
                  <c:v>2.31</c:v>
                </c:pt>
              </c:numCache>
            </c:numRef>
          </c:xVal>
          <c:yVal>
            <c:numRef>
              <c:f>Sheet1!$Q$19:$Q$24</c:f>
              <c:numCache>
                <c:formatCode>General</c:formatCode>
                <c:ptCount val="6"/>
                <c:pt idx="0">
                  <c:v>0</c:v>
                </c:pt>
                <c:pt idx="1">
                  <c:v>-7.1856287425149712E-2</c:v>
                </c:pt>
                <c:pt idx="2">
                  <c:v>-8.3832335329341326E-2</c:v>
                </c:pt>
                <c:pt idx="3">
                  <c:v>-9.580838323353294E-2</c:v>
                </c:pt>
                <c:pt idx="4">
                  <c:v>-0.11377245508982037</c:v>
                </c:pt>
                <c:pt idx="5">
                  <c:v>-0.125748502994012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D-43AC-9BDB-2B842C6C4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78304"/>
        <c:axId val="177177728"/>
      </c:scatterChart>
      <c:valAx>
        <c:axId val="17717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177728"/>
        <c:crosses val="autoZero"/>
        <c:crossBetween val="midCat"/>
      </c:valAx>
      <c:valAx>
        <c:axId val="177177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(m)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178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Sheet1!$P$8:$P$13</c:f>
              <c:numCache>
                <c:formatCode>General</c:formatCode>
                <c:ptCount val="6"/>
                <c:pt idx="0">
                  <c:v>0</c:v>
                </c:pt>
                <c:pt idx="1">
                  <c:v>1.42</c:v>
                </c:pt>
                <c:pt idx="2">
                  <c:v>1.5</c:v>
                </c:pt>
                <c:pt idx="3">
                  <c:v>1.7</c:v>
                </c:pt>
                <c:pt idx="4">
                  <c:v>2.0099999999999998</c:v>
                </c:pt>
                <c:pt idx="5">
                  <c:v>2.31</c:v>
                </c:pt>
              </c:numCache>
            </c:numRef>
          </c:cat>
          <c:val>
            <c:numRef>
              <c:f>Sheet1!$Q$8:$Q$13</c:f>
              <c:numCache>
                <c:formatCode>General</c:formatCode>
                <c:ptCount val="6"/>
                <c:pt idx="0">
                  <c:v>0</c:v>
                </c:pt>
                <c:pt idx="1">
                  <c:v>-1.2000000000000002</c:v>
                </c:pt>
                <c:pt idx="2">
                  <c:v>-1.4000000000000001</c:v>
                </c:pt>
                <c:pt idx="3">
                  <c:v>-1.6</c:v>
                </c:pt>
                <c:pt idx="4">
                  <c:v>-1.9000000000000001</c:v>
                </c:pt>
                <c:pt idx="5">
                  <c:v>-2.1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8-4D5A-B1A0-8FBB7CD11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769664"/>
        <c:axId val="1976767584"/>
      </c:lineChart>
      <c:catAx>
        <c:axId val="197676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전류</a:t>
                </a:r>
                <a:r>
                  <a:rPr lang="en-US" altLang="ko-KR"/>
                  <a:t>(A)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6767584"/>
        <c:crosses val="autoZero"/>
        <c:auto val="1"/>
        <c:lblAlgn val="ctr"/>
        <c:lblOffset val="100"/>
        <c:noMultiLvlLbl val="0"/>
      </c:catAx>
      <c:valAx>
        <c:axId val="19767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변위</a:t>
                </a:r>
                <a:r>
                  <a:rPr lang="en-US" altLang="ko-KR"/>
                  <a:t>(cm)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676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Sheet1!$K$8:$K$15</c:f>
              <c:numCache>
                <c:formatCode>General</c:formatCode>
                <c:ptCount val="8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1.03</c:v>
                </c:pt>
                <c:pt idx="5">
                  <c:v>1.25</c:v>
                </c:pt>
                <c:pt idx="6">
                  <c:v>1.5</c:v>
                </c:pt>
                <c:pt idx="7">
                  <c:v>1.77</c:v>
                </c:pt>
              </c:numCache>
            </c:numRef>
          </c:cat>
          <c:val>
            <c:numRef>
              <c:f>Sheet1!$L$8:$L$15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0.9</c:v>
                </c:pt>
                <c:pt idx="3">
                  <c:v>1.2000000000000002</c:v>
                </c:pt>
                <c:pt idx="4">
                  <c:v>1.8000000000000003</c:v>
                </c:pt>
                <c:pt idx="5">
                  <c:v>2</c:v>
                </c:pt>
                <c:pt idx="6">
                  <c:v>2.3000000000000003</c:v>
                </c:pt>
                <c:pt idx="7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1-43F1-99E5-2A9A70B65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769664"/>
        <c:axId val="1976767584"/>
      </c:lineChart>
      <c:catAx>
        <c:axId val="197676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전류</a:t>
                </a:r>
                <a:r>
                  <a:rPr lang="en-US" altLang="ko-KR"/>
                  <a:t>(A)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6767584"/>
        <c:crosses val="autoZero"/>
        <c:auto val="1"/>
        <c:lblAlgn val="ctr"/>
        <c:lblOffset val="100"/>
        <c:noMultiLvlLbl val="0"/>
      </c:catAx>
      <c:valAx>
        <c:axId val="19767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변위</a:t>
                </a:r>
                <a:r>
                  <a:rPr lang="en-US" altLang="ko-KR"/>
                  <a:t>(cm)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676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215153</xdr:colOff>
      <xdr:row>17</xdr:row>
      <xdr:rowOff>199465</xdr:rowOff>
    </xdr:from>
    <xdr:to>
      <xdr:col>10</xdr:col>
      <xdr:colOff>13447</xdr:colOff>
      <xdr:row>30</xdr:row>
      <xdr:rowOff>174812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19</xdr:row>
      <xdr:rowOff>221877</xdr:rowOff>
    </xdr:from>
    <xdr:to>
      <xdr:col>19</xdr:col>
      <xdr:colOff>663389</xdr:colOff>
      <xdr:row>32</xdr:row>
      <xdr:rowOff>197223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17928</xdr:colOff>
      <xdr:row>20</xdr:row>
      <xdr:rowOff>98611</xdr:rowOff>
    </xdr:from>
    <xdr:to>
      <xdr:col>23</xdr:col>
      <xdr:colOff>528917</xdr:colOff>
      <xdr:row>38</xdr:row>
      <xdr:rowOff>44822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8966</xdr:colOff>
      <xdr:row>5</xdr:row>
      <xdr:rowOff>107576</xdr:rowOff>
    </xdr:from>
    <xdr:to>
      <xdr:col>16</xdr:col>
      <xdr:colOff>170330</xdr:colOff>
      <xdr:row>23</xdr:row>
      <xdr:rowOff>53787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tabSelected="1" zoomScale="85" zoomScaleNormal="85" workbookViewId="0">
      <selection activeCell="O17" sqref="O17"/>
    </sheetView>
  </sheetViews>
  <sheetFormatPr defaultRowHeight="17.399999999999999" x14ac:dyDescent="0.4"/>
  <cols>
    <col min="12" max="12" width="13.3984375" bestFit="1" customWidth="1"/>
  </cols>
  <sheetData>
    <row r="2" spans="1:17" x14ac:dyDescent="0.4">
      <c r="A2" t="s">
        <v>0</v>
      </c>
      <c r="C2" t="s">
        <v>1</v>
      </c>
      <c r="D2" t="s">
        <v>3</v>
      </c>
      <c r="E2" t="s">
        <v>2</v>
      </c>
    </row>
    <row r="4" spans="1:17" x14ac:dyDescent="0.4">
      <c r="A4" t="s">
        <v>4</v>
      </c>
    </row>
    <row r="5" spans="1:17" x14ac:dyDescent="0.4">
      <c r="A5" t="s">
        <v>5</v>
      </c>
      <c r="L5" t="s">
        <v>19</v>
      </c>
    </row>
    <row r="6" spans="1:17" x14ac:dyDescent="0.4">
      <c r="A6" t="s">
        <v>6</v>
      </c>
      <c r="K6" t="s">
        <v>18</v>
      </c>
      <c r="L6">
        <v>1</v>
      </c>
      <c r="P6" t="s">
        <v>23</v>
      </c>
      <c r="Q6">
        <v>0.5</v>
      </c>
    </row>
    <row r="7" spans="1:17" x14ac:dyDescent="0.4">
      <c r="F7" t="s">
        <v>10</v>
      </c>
      <c r="G7" t="s">
        <v>11</v>
      </c>
    </row>
    <row r="8" spans="1:17" x14ac:dyDescent="0.4">
      <c r="A8" t="s">
        <v>7</v>
      </c>
      <c r="B8" t="s">
        <v>8</v>
      </c>
      <c r="C8" t="s">
        <v>9</v>
      </c>
      <c r="K8">
        <f>B9</f>
        <v>0</v>
      </c>
      <c r="L8">
        <f>C9-C$9</f>
        <v>0</v>
      </c>
      <c r="P8">
        <f t="shared" ref="P8:P13" si="0">G9</f>
        <v>0</v>
      </c>
      <c r="Q8">
        <f t="shared" ref="Q8:Q13" si="1">H9-H$9</f>
        <v>0</v>
      </c>
    </row>
    <row r="9" spans="1:17" x14ac:dyDescent="0.4">
      <c r="A9">
        <v>0</v>
      </c>
      <c r="B9">
        <v>0</v>
      </c>
      <c r="C9">
        <v>0.4</v>
      </c>
      <c r="F9">
        <v>0</v>
      </c>
      <c r="G9">
        <v>0</v>
      </c>
      <c r="H9">
        <v>2.2000000000000002</v>
      </c>
      <c r="K9">
        <f t="shared" ref="K9:K15" si="2">B10</f>
        <v>0.3</v>
      </c>
      <c r="L9">
        <f>C10-C$9</f>
        <v>0.6</v>
      </c>
      <c r="P9">
        <f t="shared" si="0"/>
        <v>1.42</v>
      </c>
      <c r="Q9">
        <f t="shared" si="1"/>
        <v>-1.2000000000000002</v>
      </c>
    </row>
    <row r="10" spans="1:17" x14ac:dyDescent="0.4">
      <c r="A10">
        <v>1.4</v>
      </c>
      <c r="B10">
        <v>0.3</v>
      </c>
      <c r="C10">
        <v>1</v>
      </c>
      <c r="F10">
        <v>6.6</v>
      </c>
      <c r="G10">
        <v>1.42</v>
      </c>
      <c r="H10">
        <v>1</v>
      </c>
      <c r="K10">
        <f t="shared" si="2"/>
        <v>0.5</v>
      </c>
      <c r="L10">
        <f t="shared" ref="L9:L15" si="3">C11-C$9</f>
        <v>0.9</v>
      </c>
      <c r="P10">
        <f t="shared" si="0"/>
        <v>1.5</v>
      </c>
      <c r="Q10">
        <f t="shared" si="1"/>
        <v>-1.4000000000000001</v>
      </c>
    </row>
    <row r="11" spans="1:17" x14ac:dyDescent="0.4">
      <c r="A11">
        <v>2.8</v>
      </c>
      <c r="B11">
        <v>0.5</v>
      </c>
      <c r="C11">
        <v>1.3</v>
      </c>
      <c r="F11">
        <v>7.1</v>
      </c>
      <c r="G11">
        <v>1.5</v>
      </c>
      <c r="H11">
        <v>0.8</v>
      </c>
      <c r="K11">
        <f t="shared" si="2"/>
        <v>0.75</v>
      </c>
      <c r="L11">
        <f t="shared" si="3"/>
        <v>1.2000000000000002</v>
      </c>
      <c r="P11">
        <f t="shared" si="0"/>
        <v>1.7</v>
      </c>
      <c r="Q11">
        <f t="shared" si="1"/>
        <v>-1.6</v>
      </c>
    </row>
    <row r="12" spans="1:17" x14ac:dyDescent="0.4">
      <c r="A12">
        <v>3.5</v>
      </c>
      <c r="B12">
        <v>0.75</v>
      </c>
      <c r="C12">
        <v>1.6</v>
      </c>
      <c r="F12">
        <v>7.9</v>
      </c>
      <c r="G12">
        <v>1.7</v>
      </c>
      <c r="H12">
        <v>0.6</v>
      </c>
      <c r="K12">
        <f t="shared" si="2"/>
        <v>1.03</v>
      </c>
      <c r="L12">
        <f t="shared" si="3"/>
        <v>1.8000000000000003</v>
      </c>
      <c r="P12">
        <f t="shared" si="0"/>
        <v>2.0099999999999998</v>
      </c>
      <c r="Q12">
        <f t="shared" si="1"/>
        <v>-1.9000000000000001</v>
      </c>
    </row>
    <row r="13" spans="1:17" x14ac:dyDescent="0.4">
      <c r="A13">
        <v>4.3</v>
      </c>
      <c r="B13">
        <v>1.03</v>
      </c>
      <c r="C13">
        <v>2.2000000000000002</v>
      </c>
      <c r="F13">
        <v>9.1999999999999993</v>
      </c>
      <c r="G13">
        <v>2.0099999999999998</v>
      </c>
      <c r="H13">
        <v>0.3</v>
      </c>
      <c r="K13">
        <f t="shared" si="2"/>
        <v>1.25</v>
      </c>
      <c r="L13">
        <f t="shared" si="3"/>
        <v>2</v>
      </c>
      <c r="P13">
        <f t="shared" si="0"/>
        <v>2.31</v>
      </c>
      <c r="Q13">
        <f t="shared" si="1"/>
        <v>-2.1</v>
      </c>
    </row>
    <row r="14" spans="1:17" x14ac:dyDescent="0.4">
      <c r="A14">
        <v>5.0999999999999996</v>
      </c>
      <c r="B14">
        <v>1.25</v>
      </c>
      <c r="C14">
        <v>2.4</v>
      </c>
      <c r="F14">
        <v>10.5</v>
      </c>
      <c r="G14">
        <v>2.31</v>
      </c>
      <c r="H14">
        <v>0.1</v>
      </c>
      <c r="K14">
        <f t="shared" si="2"/>
        <v>1.5</v>
      </c>
      <c r="L14">
        <f t="shared" si="3"/>
        <v>2.3000000000000003</v>
      </c>
    </row>
    <row r="15" spans="1:17" x14ac:dyDescent="0.4">
      <c r="A15">
        <v>5.9</v>
      </c>
      <c r="B15">
        <v>1.5</v>
      </c>
      <c r="C15">
        <v>2.7</v>
      </c>
      <c r="F15" t="s">
        <v>17</v>
      </c>
      <c r="K15">
        <f t="shared" si="2"/>
        <v>1.77</v>
      </c>
      <c r="L15">
        <f t="shared" si="3"/>
        <v>2.4</v>
      </c>
    </row>
    <row r="16" spans="1:17" x14ac:dyDescent="0.4">
      <c r="A16">
        <v>6.3</v>
      </c>
      <c r="B16">
        <v>1.77</v>
      </c>
      <c r="C16">
        <v>2.8</v>
      </c>
    </row>
    <row r="17" spans="1:17" x14ac:dyDescent="0.4">
      <c r="A17" t="s">
        <v>16</v>
      </c>
      <c r="K17" t="s">
        <v>20</v>
      </c>
      <c r="L17">
        <v>16.7</v>
      </c>
    </row>
    <row r="18" spans="1:17" x14ac:dyDescent="0.4">
      <c r="L18" t="s">
        <v>21</v>
      </c>
      <c r="M18" t="s">
        <v>22</v>
      </c>
    </row>
    <row r="19" spans="1:17" x14ac:dyDescent="0.4">
      <c r="A19" t="s">
        <v>12</v>
      </c>
      <c r="K19">
        <f>K8</f>
        <v>0</v>
      </c>
      <c r="L19">
        <f>L8/L$17</f>
        <v>0</v>
      </c>
      <c r="M19">
        <f>ATAN(L19)</f>
        <v>0</v>
      </c>
      <c r="P19">
        <f>P8</f>
        <v>0</v>
      </c>
      <c r="Q19">
        <f>Q8/L$17</f>
        <v>0</v>
      </c>
    </row>
    <row r="20" spans="1:17" x14ac:dyDescent="0.4">
      <c r="A20" t="s">
        <v>13</v>
      </c>
      <c r="K20">
        <f t="shared" ref="K20:K25" si="4">K9</f>
        <v>0.3</v>
      </c>
      <c r="L20">
        <f t="shared" ref="L20:L26" si="5">L9/L$17</f>
        <v>3.5928143712574849E-2</v>
      </c>
      <c r="M20">
        <f t="shared" ref="M20:M26" si="6">ATAN(L20)</f>
        <v>3.5912696614564033E-2</v>
      </c>
      <c r="P20">
        <f t="shared" ref="P20:P24" si="7">P9</f>
        <v>1.42</v>
      </c>
      <c r="Q20">
        <f t="shared" ref="Q20:Q24" si="8">Q9/L$17</f>
        <v>-7.1856287425149712E-2</v>
      </c>
    </row>
    <row r="21" spans="1:17" x14ac:dyDescent="0.4">
      <c r="A21" t="s">
        <v>14</v>
      </c>
      <c r="K21">
        <f t="shared" si="4"/>
        <v>0.5</v>
      </c>
      <c r="L21">
        <f t="shared" si="5"/>
        <v>5.3892215568862277E-2</v>
      </c>
      <c r="M21">
        <f t="shared" si="6"/>
        <v>5.3840131973302473E-2</v>
      </c>
      <c r="P21">
        <f t="shared" si="7"/>
        <v>1.5</v>
      </c>
      <c r="Q21">
        <f t="shared" si="8"/>
        <v>-8.3832335329341326E-2</v>
      </c>
    </row>
    <row r="22" spans="1:17" x14ac:dyDescent="0.4">
      <c r="A22" t="s">
        <v>15</v>
      </c>
      <c r="K22">
        <f t="shared" si="4"/>
        <v>0.75</v>
      </c>
      <c r="L22">
        <f t="shared" si="5"/>
        <v>7.1856287425149712E-2</v>
      </c>
      <c r="M22">
        <f t="shared" si="6"/>
        <v>7.1732996674499214E-2</v>
      </c>
      <c r="P22">
        <f t="shared" si="7"/>
        <v>1.7</v>
      </c>
      <c r="Q22">
        <f t="shared" si="8"/>
        <v>-9.580838323353294E-2</v>
      </c>
    </row>
    <row r="23" spans="1:17" x14ac:dyDescent="0.4">
      <c r="K23">
        <f t="shared" si="4"/>
        <v>1.03</v>
      </c>
      <c r="L23">
        <f t="shared" si="5"/>
        <v>0.10778443113772457</v>
      </c>
      <c r="M23">
        <f t="shared" si="6"/>
        <v>0.10736992203554743</v>
      </c>
      <c r="P23">
        <f t="shared" si="7"/>
        <v>2.0099999999999998</v>
      </c>
      <c r="Q23">
        <f t="shared" si="8"/>
        <v>-0.11377245508982037</v>
      </c>
    </row>
    <row r="24" spans="1:17" x14ac:dyDescent="0.4">
      <c r="K24">
        <f t="shared" si="4"/>
        <v>1.25</v>
      </c>
      <c r="L24">
        <f t="shared" si="5"/>
        <v>0.11976047904191617</v>
      </c>
      <c r="M24">
        <f t="shared" si="6"/>
        <v>0.1191927985138722</v>
      </c>
      <c r="P24">
        <f t="shared" si="7"/>
        <v>2.31</v>
      </c>
      <c r="Q24">
        <f t="shared" si="8"/>
        <v>-0.125748502994012</v>
      </c>
    </row>
    <row r="25" spans="1:17" x14ac:dyDescent="0.4">
      <c r="K25">
        <f t="shared" si="4"/>
        <v>1.5</v>
      </c>
      <c r="L25">
        <f t="shared" si="5"/>
        <v>0.13772455089820362</v>
      </c>
      <c r="M25">
        <f t="shared" si="6"/>
        <v>0.13686354006777365</v>
      </c>
    </row>
    <row r="26" spans="1:17" x14ac:dyDescent="0.4">
      <c r="K26">
        <f>K15</f>
        <v>1.77</v>
      </c>
      <c r="L26">
        <f t="shared" si="5"/>
        <v>0.1437125748502994</v>
      </c>
      <c r="M26">
        <f t="shared" si="6"/>
        <v>0.14273527737515654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2017-10-19T07:25:27Z</dcterms:modified>
</cp:coreProperties>
</file>