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calos\Desktop\"/>
    </mc:Choice>
  </mc:AlternateContent>
  <bookViews>
    <workbookView xWindow="0" yWindow="0" windowWidth="12285" windowHeight="7035"/>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52511"/>
</workbook>
</file>

<file path=xl/calcChain.xml><?xml version="1.0" encoding="utf-8"?>
<calcChain xmlns="http://schemas.openxmlformats.org/spreadsheetml/2006/main">
  <c r="B128" i="7" l="1"/>
  <c r="B127" i="7"/>
  <c r="B130" i="7"/>
  <c r="B129" i="7"/>
  <c r="P45" i="7"/>
  <c r="Q45" i="7" s="1"/>
  <c r="P2" i="7"/>
  <c r="B142" i="7"/>
  <c r="B141" i="7"/>
  <c r="B144" i="7"/>
  <c r="B143" i="7"/>
  <c r="R45" i="7"/>
  <c r="S45" i="7" s="1"/>
  <c r="R2" i="7"/>
  <c r="B114" i="7"/>
  <c r="B113" i="7"/>
  <c r="B116" i="7"/>
  <c r="B115" i="7"/>
  <c r="N45" i="7"/>
  <c r="O45" i="7" s="1"/>
  <c r="N2" i="7"/>
  <c r="B100" i="7"/>
  <c r="B99" i="7"/>
  <c r="B86" i="7"/>
  <c r="B85" i="7"/>
  <c r="B102" i="7"/>
  <c r="B101" i="7"/>
  <c r="L45" i="7"/>
  <c r="M45" i="7" s="1"/>
  <c r="L2" i="7"/>
  <c r="B72" i="7"/>
  <c r="B71" i="7"/>
  <c r="B58" i="7"/>
  <c r="B57" i="7"/>
  <c r="B88" i="7"/>
  <c r="B87" i="7"/>
  <c r="J45" i="7"/>
  <c r="K45" i="7" s="1"/>
  <c r="J2" i="7"/>
  <c r="B74" i="7"/>
  <c r="B73" i="7"/>
  <c r="H45" i="7"/>
  <c r="I45" i="7" s="1"/>
  <c r="H2" i="7"/>
  <c r="B60" i="7"/>
  <c r="B59" i="7"/>
  <c r="F45" i="7"/>
  <c r="G45" i="7" s="1"/>
  <c r="F2" i="7"/>
  <c r="B44" i="7"/>
  <c r="B43" i="7"/>
  <c r="B46" i="7"/>
  <c r="B45" i="7"/>
  <c r="T2" i="7"/>
  <c r="T45"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E45" i="7" s="1"/>
  <c r="D2" i="7"/>
  <c r="U45" i="7"/>
  <c r="Q3" i="7" l="1"/>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authors>
    <author>TonyAdmin</author>
    <author>Tony</author>
    <author>Tony C.</author>
  </authors>
  <commentList>
    <comment ref="A2" authorId="0" shape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Tony</author>
  </authors>
  <commentList>
    <comment ref="A2" authorId="0" shape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2"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authors>
    <author>TonyAdmin</author>
  </authors>
  <commentList>
    <comment ref="A1" authorId="0" shape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<sst xmlns="http://schemas.openxmlformats.org/spreadsheetml/2006/main" count="2979" uniqueCount="1724">
  <si>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</si>
  <si>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</si>
  <si>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</si>
  <si>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</si>
  <si>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</si>
  <si>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</si>
  <si>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</si>
  <si>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</si>
  <si>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</si>
  <si>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</si>
  <si>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</si>
  <si>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</si>
  <si>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</si>
  <si>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</si>
  <si>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</si>
  <si>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</si>
  <si>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</si>
  <si>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</si>
  <si>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</si>
  <si>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</si>
  <si>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</si>
  <si>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</si>
  <si>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</si>
  <si>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</si>
  <si>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</si>
  <si>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</si>
  <si>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</si>
  <si>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</si>
  <si>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</si>
  <si>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</si>
  <si>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</si>
  <si>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</si>
  <si>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</si>
  <si>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</si>
  <si>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</si>
  <si>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</si>
  <si>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</si>
  <si>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</si>
  <si>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</si>
  <si>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</si>
  <si>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</si>
  <si>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</si>
  <si>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</si>
  <si>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</si>
  <si>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</si>
  <si>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</si>
  <si>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</si>
  <si>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</si>
  <si>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</si>
  <si>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</si>
  <si>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</si>
  <si>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</si>
  <si>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</si>
  <si>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</si>
  <si>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</si>
  <si>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</si>
  <si>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</si>
  <si>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</si>
  <si>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</si>
  <si>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</si>
  <si>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</si>
  <si>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</si>
  <si>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</si>
  <si>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</si>
  <si>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</si>
  <si>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</si>
  <si>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</si>
  <si>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</si>
  <si>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</si>
  <si>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</si>
  <si>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</si>
  <si>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</si>
  <si>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</si>
  <si>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</si>
  <si>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</si>
  <si>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</si>
  <si>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</si>
  <si>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</si>
  <si>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</si>
  <si>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</si>
  <si>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</si>
  <si>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</si>
  <si>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</si>
  <si>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</si>
  <si>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</si>
  <si>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</si>
  <si>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</si>
  <si>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</si>
  <si>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</si>
  <si>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</si>
  <si>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</si>
  <si>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</si>
  <si>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</si>
  <si>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</si>
  <si>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</si>
  <si>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</si>
  <si>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</si>
  <si>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</si>
  <si>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</si>
  <si>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</si>
  <si>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</si>
  <si>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</si>
  <si>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</si>
  <si>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</si>
  <si>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</si>
  <si>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</si>
  <si>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</si>
  <si>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</si>
  <si>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</si>
  <si>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</si>
  <si>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</si>
  <si>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</si>
  <si>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</si>
  <si>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</si>
  <si>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</si>
  <si>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</si>
  <si>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</si>
  <si>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</si>
  <si>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</si>
  <si>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</si>
  <si>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</si>
  <si>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</si>
  <si>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</si>
  <si>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</si>
  <si>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</si>
  <si>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</si>
  <si>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</si>
  <si>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</si>
  <si>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</si>
  <si>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</si>
  <si>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</si>
  <si>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</si>
  <si>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</si>
  <si>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</si>
  <si>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</si>
  <si>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</si>
  <si>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</si>
  <si>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</si>
  <si>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</si>
  <si>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</si>
  <si>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</si>
  <si>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</si>
  <si>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</si>
  <si>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</si>
  <si>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</si>
  <si>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</si>
  <si>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</si>
  <si>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</si>
  <si>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</si>
  <si>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</si>
  <si>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</si>
  <si>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</si>
  <si>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</si>
  <si>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</si>
  <si>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</si>
  <si>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</si>
  <si>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</si>
  <si>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</si>
  <si>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</si>
  <si>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</si>
  <si>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</si>
  <si>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</si>
  <si>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</si>
  <si>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</si>
  <si>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</si>
  <si>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</si>
  <si>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</si>
  <si>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</si>
  <si>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</si>
  <si>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</si>
  <si>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</si>
  <si>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</si>
  <si>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</si>
  <si>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</si>
  <si>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Autofill Workbook Results</t>
  </si>
  <si>
    <t>▓0▓0▓0▓True▓Black▓Black▓▓▓0▓0▓0▓0▓0▓False▓▓0▓0▓0▓0▓0▓False▓▓0▓0▓0▓True▓Black▓Black▓▓▓0▓0▓0▓0▓0▓False▓▓0▓0▓0▓0▓0▓False▓▓0▓0▓0▓0▓0▓False▓▓0▓0▓0▓0▓0▓False</t>
  </si>
  <si>
    <t>Graph History</t>
  </si>
  <si>
    <t>Relationship</t>
  </si>
  <si>
    <t>Relationship Date (UTC)</t>
  </si>
  <si>
    <t>Tweet</t>
  </si>
  <si>
    <t>URLs in Tweet</t>
  </si>
  <si>
    <t>Domains in Tweet</t>
  </si>
  <si>
    <t>Hashtags in Tweet</t>
  </si>
  <si>
    <t>Tweet Date (UTC)</t>
  </si>
  <si>
    <t>Twitter Page for Tweet</t>
  </si>
  <si>
    <t>Latitude</t>
  </si>
  <si>
    <t>Longitude</t>
  </si>
  <si>
    <t>Imported ID</t>
  </si>
  <si>
    <t>In-Reply-To Tweet ID</t>
  </si>
  <si>
    <t>ze1947</t>
  </si>
  <si>
    <t>petrovacrl</t>
  </si>
  <si>
    <t>workplaceadvise</t>
  </si>
  <si>
    <t>whatconcursos</t>
  </si>
  <si>
    <t>luduvicu</t>
  </si>
  <si>
    <t>itamishin</t>
  </si>
  <si>
    <t>lucianosam19</t>
  </si>
  <si>
    <t>brunalochee</t>
  </si>
  <si>
    <t>fehwinckler</t>
  </si>
  <si>
    <t>marciomtc</t>
  </si>
  <si>
    <t>luciano_ger</t>
  </si>
  <si>
    <t>lucas_willianm</t>
  </si>
  <si>
    <t>fabianemilani</t>
  </si>
  <si>
    <t>ilca_barbie</t>
  </si>
  <si>
    <t>amosbatista</t>
  </si>
  <si>
    <t>gilbertocampos</t>
  </si>
  <si>
    <t>curitibatech</t>
  </si>
  <si>
    <t>curitibait</t>
  </si>
  <si>
    <t>paranatech</t>
  </si>
  <si>
    <t>mocaladefora_</t>
  </si>
  <si>
    <t>augustosvm</t>
  </si>
  <si>
    <t>valoragregadotv</t>
  </si>
  <si>
    <t>annye_tessaro</t>
  </si>
  <si>
    <t>marcasistemas</t>
  </si>
  <si>
    <t>minafaceira</t>
  </si>
  <si>
    <t>ciscodobrasil</t>
  </si>
  <si>
    <t>vg_urg</t>
  </si>
  <si>
    <t>sectrj</t>
  </si>
  <si>
    <t>pichajdb</t>
  </si>
  <si>
    <t>igorpaniguel</t>
  </si>
  <si>
    <t>mcello_santanna</t>
  </si>
  <si>
    <t>kevinleallm</t>
  </si>
  <si>
    <t>isanuneees</t>
  </si>
  <si>
    <t>kih_hawler</t>
  </si>
  <si>
    <t>aecarpes</t>
  </si>
  <si>
    <t>_brendaquadross</t>
  </si>
  <si>
    <t>hdibrasil</t>
  </si>
  <si>
    <t>ariananmartins</t>
  </si>
  <si>
    <t>ecorebr</t>
  </si>
  <si>
    <t>ti_colatina</t>
  </si>
  <si>
    <t>bleaders_</t>
  </si>
  <si>
    <t>fh_tecnologia</t>
  </si>
  <si>
    <t>kelioromario</t>
  </si>
  <si>
    <t>samialag</t>
  </si>
  <si>
    <t>mod_gad</t>
  </si>
  <si>
    <t>pqpfrancieli</t>
  </si>
  <si>
    <t>luisfel99227874</t>
  </si>
  <si>
    <t>olacarochosads</t>
  </si>
  <si>
    <t>camiladfsilva</t>
  </si>
  <si>
    <t>i4mbg</t>
  </si>
  <si>
    <t>riojaneirojob</t>
  </si>
  <si>
    <t>dvdrbr</t>
  </si>
  <si>
    <t>teluricool</t>
  </si>
  <si>
    <t>ricsanto</t>
  </si>
  <si>
    <t>jannins_</t>
  </si>
  <si>
    <t>custodioalemao</t>
  </si>
  <si>
    <t>swdezerbelles</t>
  </si>
  <si>
    <t>byebyeblimps</t>
  </si>
  <si>
    <t>brunancosta13</t>
  </si>
  <si>
    <t>_somethingreatt</t>
  </si>
  <si>
    <t>eexponewsall</t>
  </si>
  <si>
    <t>tinobrasil</t>
  </si>
  <si>
    <t>fernandessjuu93</t>
  </si>
  <si>
    <t>tiespecialistas</t>
  </si>
  <si>
    <t>erivansr</t>
  </si>
  <si>
    <t>jailson_tenorio</t>
  </si>
  <si>
    <t>sidbney</t>
  </si>
  <si>
    <t>will_cec</t>
  </si>
  <si>
    <t>_oilary</t>
  </si>
  <si>
    <t>_iall</t>
  </si>
  <si>
    <t>lix_ti</t>
  </si>
  <si>
    <t>actiocet</t>
  </si>
  <si>
    <t>quelmeliima</t>
  </si>
  <si>
    <t>larianibrito</t>
  </si>
  <si>
    <t>buscandoemprego</t>
  </si>
  <si>
    <t>vagasrio</t>
  </si>
  <si>
    <t>arianeamof</t>
  </si>
  <si>
    <t>actseokjin</t>
  </si>
  <si>
    <t>mariajnc16</t>
  </si>
  <si>
    <t>tatthasiq</t>
  </si>
  <si>
    <t>icandiotto</t>
  </si>
  <si>
    <t>sr_cardoso_</t>
  </si>
  <si>
    <t>caiodarolt</t>
  </si>
  <si>
    <t>laumonteiroh</t>
  </si>
  <si>
    <t>tiozimfave</t>
  </si>
  <si>
    <t>iamfakesorry</t>
  </si>
  <si>
    <t>erica_madruga</t>
  </si>
  <si>
    <t>empregosti</t>
  </si>
  <si>
    <t>jarluziaherqui</t>
  </si>
  <si>
    <t>kinhajoao</t>
  </si>
  <si>
    <t>taelegal</t>
  </si>
  <si>
    <t>caarmsssss</t>
  </si>
  <si>
    <t>melkyfb</t>
  </si>
  <si>
    <t>escritalit</t>
  </si>
  <si>
    <t>alexandre_menin</t>
  </si>
  <si>
    <t>luciane_garcia_</t>
  </si>
  <si>
    <t>mandifdc</t>
  </si>
  <si>
    <t>brunorucy</t>
  </si>
  <si>
    <t>rievertf</t>
  </si>
  <si>
    <t>jheniferloise</t>
  </si>
  <si>
    <t>cylonbru</t>
  </si>
  <si>
    <t>mamedebr</t>
  </si>
  <si>
    <t>_guttu</t>
  </si>
  <si>
    <t>tiagoooliveira</t>
  </si>
  <si>
    <t>claudiaisilvap</t>
  </si>
  <si>
    <t>asofiasilvaa</t>
  </si>
  <si>
    <t>accenture_vagas</t>
  </si>
  <si>
    <t>youtube</t>
  </si>
  <si>
    <t>willegreg</t>
  </si>
  <si>
    <t>rafa_oliveira99</t>
  </si>
  <si>
    <t>_dark_star</t>
  </si>
  <si>
    <t>_bobaa</t>
  </si>
  <si>
    <t>dileyg0mez</t>
  </si>
  <si>
    <t>annelling</t>
  </si>
  <si>
    <t>nuitblanche6</t>
  </si>
  <si>
    <t>jornalismowando</t>
  </si>
  <si>
    <t>wtf_bangtan</t>
  </si>
  <si>
    <t>thatununes</t>
  </si>
  <si>
    <t>leo_renato</t>
  </si>
  <si>
    <t>shawnh0nest</t>
  </si>
  <si>
    <t>anitaborg_org</t>
  </si>
  <si>
    <t>tribunaceara</t>
  </si>
  <si>
    <t>samodev</t>
  </si>
  <si>
    <t>tchellybala</t>
  </si>
  <si>
    <t>paulo__frota</t>
  </si>
  <si>
    <t>gisa</t>
  </si>
  <si>
    <t>_sabrisss_</t>
  </si>
  <si>
    <t>malkovichmari_</t>
  </si>
  <si>
    <t>mozart_sousa</t>
  </si>
  <si>
    <t>giseliacristin_</t>
  </si>
  <si>
    <t>zedroguinha800</t>
  </si>
  <si>
    <t>nesseup</t>
  </si>
  <si>
    <t>michaeldogas</t>
  </si>
  <si>
    <t>kika_rocha13</t>
  </si>
  <si>
    <t>ayuseok</t>
  </si>
  <si>
    <t>oandersonvieira</t>
  </si>
  <si>
    <t>cahhmm</t>
  </si>
  <si>
    <t>fabianobaldasso</t>
  </si>
  <si>
    <t>Mentions</t>
  </si>
  <si>
    <t>Replies to</t>
  </si>
  <si>
    <t>RT @willegreg: Adicionei um vídeo a uma playlist @YouTube https://t.co/dLHmfFrUIA CONSEGUI MEU EMPREGO EM TI NO CANADÁ | Salário | Inglês |</t>
  </si>
  <si>
    <t>RT @rafa_oliveira99: @eduardgmonteiro dizes que dás 1€ a quem não se rir. Se fosse a ti, pensava em arranjar um emprego, tens muita dívida</t>
  </si>
  <si>
    <t>#jobs #pt:Gestor de Projetos TI
https://t.co/vOH3d3Pmfy</t>
  </si>
  <si>
    <t>Empresas de TI abrem Novas Vagas de Estágio • Vaga Emprego... (https://t.co/oXP1mFuu23)</t>
  </si>
  <si>
    <t>Hospital em lugar sem sinal da VIVO e TI bloqueou TUDO no wifi, exceto WhatsApp. Não vai ter jeito: terei que procurar outro emprego.</t>
  </si>
  <si>
    <t>@_Dark_Star Você nem começou a trabalhar ainda moça, o lucro vem com o tempo rsrsrs Já já arranjo um emprego pra ti jsidj</t>
  </si>
  <si>
    <t>RT @Lucas_WillianM: Obrigado Deus por meus amigos, família, emprego e demais coisas que o senhor me concedeu. Toda gratidão á ti</t>
  </si>
  <si>
    <t>Analista de ti https://t.co/FpyJ8YxQpL</t>
  </si>
  <si>
    <t>Emprego Analista suprimentos ti guarulhos, são paulo https://t.co/hVUb9Ycd2P</t>
  </si>
  <si>
    <t>Vai lá então fera, acha emprego pra mim. Eu saio da faculdade as 12:20. As empresa de TI quer de 8h até as 18h.</t>
  </si>
  <si>
    <t>Obrigado Deus por meus amigos, família, emprego e demais coisas que o senhor me concedeu. Toda gratidão á ti</t>
  </si>
  <si>
    <t>Sabe as pessoas querem emprego não querem trabalhar, chegas num estabelecimento ninguém ti atende estão a si contar finstemana* 😕😟</t>
  </si>
  <si>
    <t>Vagas de Infra.
#VagasTI #TI #emprego https://t.co/tRiDhfQOTV</t>
  </si>
  <si>
    <t>RT @valoragregadotv: Computação Cognitiva: nem tudo é TI, e não, você não vai perder o seu emprego.
https://t.co/a3UWxMxs8N #cognitivecomp…</t>
  </si>
  <si>
    <t>@_Bobaa PARABÉNS GAROTA! Desejo mt coisa boa p ti, contas em dia, pele hidratada, franja comportada, emprego digno, saúde mental, amor etc 💞</t>
  </si>
  <si>
    <t>RT @tiespecialistas: Empresas catarinenses de TI têm 76 vagas abertas para todo o Brasil - https://t.co/xMaSa1wv1e #emprego #vagas</t>
  </si>
  <si>
    <t>Computação Cognitiva: nem tudo é TI, e não, você não vai perder o seu emprego.
https://t.co/a3UWxMxs8N #cognitivecomputing</t>
  </si>
  <si>
    <t>Vixi se eu ficar falando, ai que não consigo um emprego mesmo...Cala ti Boca Nicole =P</t>
  </si>
  <si>
    <t>Investir em capacitação é saída em #TI. Pesquisa da Cisco aponta lacuna de profissionais capacitados no Brasil:… https://t.co/oxH6luUuSN</t>
  </si>
  <si>
    <t>#vaga #emprego TI – Técnico em informática - #INDAIATUBA - 1 VAGA https://t.co/eNVVnJAIN1 #sp</t>
  </si>
  <si>
    <t>Meu primeiro emprego em TI: 59 jovens carentes se formam em programação de computadores no… https://t.co/m8IFISwsOg https://t.co/gRkQE4ynTg</t>
  </si>
  <si>
    <t>@dileyg0mez quando tu se formar vamos fazer uma cartinha pra netflix pedindo um emprego de produtor pra ti</t>
  </si>
  <si>
    <t>Gostei de um vídeo @YouTube de @willegreg https://t.co/jbWvE7UUNh COMO CONSEGUI MEU EMPREGO EM TI NO CANADÁ | Salário | Inglês |</t>
  </si>
  <si>
    <t>Ti precisando arrumar um emprego pra ocupar a cabeça</t>
  </si>
  <si>
    <t>RT @aecarpes: n corro atrás nem de emprego imagina de ti</t>
  </si>
  <si>
    <t>n corro atrás nem de emprego imagina de ti</t>
  </si>
  <si>
    <t>Agora às 09:00, Marco Enes estará no HDI Online 2016 com a palestra: Como conseguir um melhor emprego em TI mesmo... https://t.co/ac8LEFVXCL</t>
  </si>
  <si>
    <t>@annelling ohh :( o cabelo era algo mesmo importante para ti linda..é triste termos de mudar pcausa de um emprego. Mas continuas linda! 💕</t>
  </si>
  <si>
    <t>Quer trabalhar em uma empresa #GPTW? Temos vaga para Back-end Java Developer. Requisitos: https://t.co/N95OoLx1lA… https://t.co/3u64U2fXcv</t>
  </si>
  <si>
    <t>Nem tudo é TI, e não, você não vai perder o seu emprego #computaçao #cognitiva https://t.co/FrAjcYAJ3x</t>
  </si>
  <si>
    <t>A FH está em busca de novos talentos. Envie CV com a vaga no título para curriculo@fh.com.br #vagas #TI #trabalho… https://t.co/H2g0s4DlYj</t>
  </si>
  <si>
    <t>Olhar para Ti devia ser O meu emprego Tas Sempre nas vistas Até para Os Cegos.</t>
  </si>
  <si>
    <t>@nuitblanche6 pra ti passar o resto da vida com o mesmo emprego e nunca sair de Manaus e ter filhos e não se desviar do caminho tradicional</t>
  </si>
  <si>
    <t>@JornalismoWando Convenhamos que é uma forma de simplificar a coisa. 
Todo mundo que discorda de ti muda o emprego pra esquerdista. Pronto.</t>
  </si>
  <si>
    <t>"O único emprego que eu posso arrumar pra ti na real eu nem posso" https://t.co/4B133NrHfx</t>
  </si>
  <si>
    <t>#SoVemIngressoTalentFM ti prescisando de uns ingressos sabe que sabe até um emprego no @wtf_bangtan  Tenho 16 anos kkkk..beijos adoro vcs 😍</t>
  </si>
  <si>
    <t>@camiladfsilva se nao tiver emprego junto-me a ti</t>
  </si>
  <si>
    <t>RT @olacarochosads: @camiladfsilva se nao tiver emprego junto-me a ti</t>
  </si>
  <si>
    <t>"Quero te conhecer, fala de ti um pouco" ?????? É entrevista pra emprego agora de certo</t>
  </si>
  <si>
    <t>Oferta Emprego: Gerente de TI - RIO DE JANEIRO - 1 VAGA https://t.co/v1RmYWrf0N #trabalho #emprego</t>
  </si>
  <si>
    <t>RT @ricsanto: Dvd Roubando o emprego dos meninos de TI.
RT até chegar em Embu das Artes.</t>
  </si>
  <si>
    <t>Dvd Roubando o emprego dos meninos de TI.
RT até chegar em Embu das Artes.</t>
  </si>
  <si>
    <t>Pedir emprego é facil, quero ver ir atrás e fazer por ti</t>
  </si>
  <si>
    <t>@ThatuNunes Me ajuda a arrumar um emprego na área de projetos/sistema/processo/TI no RJ Thatu kkkkk</t>
  </si>
  <si>
    <t>@leo_renato Como TI é bem amplo eu to mandando currículo pra outras atividades já, mas ninguém chama esse 2016 ta td bugado pra emprego :C</t>
  </si>
  <si>
    <t>" Dad eu não tenho cacife "
Conhecendo papai ele me responderia " te entendo mana...toma aq os classificados , tem uns emprego firme pra ti"</t>
  </si>
  <si>
    <t>@shawnh0nest E obrigada!! Boa sorte pra ti também! Logo você arranja um emprego, sério. Só vai tentando e não desanima!</t>
  </si>
  <si>
    <t>https://t.co/6VqAl5ExgZ - Nem tudo é TI, e não, você não vai perder o seu emprego https://t.co/5sRBhhSLyf</t>
  </si>
  <si>
    <t>The latest  Diário TI no Brasil ! https://t.co/Kk0DdZJI97 Thanks to @anitaborg_org #ti #emprego</t>
  </si>
  <si>
    <t>qnj q me da desses sites de emprego, colocam uma coisa e quando ti ligam p marca entrevista n tem nd a ve com a vaga ... sfd</t>
  </si>
  <si>
    <t>Empresas catarinenses de TI têm 76 vagas abertas para todo o Brasil - https://t.co/xMaSa1wv1e #emprego #vagas</t>
  </si>
  <si>
    <t>The latest The Erivas News! https://t.co/nyNlSNEgyx Thanks to @tribunaceara @tiespecialistas #emprego #ti</t>
  </si>
  <si>
    <t>RT @accenture_vagas: #Emprego em #PortoAlegre, Rio Grande do Sul: Sr. Analyst . NET Porto Alegre na Accenture https://t.co/i78sI886uo #TI #…</t>
  </si>
  <si>
    <t>@SamOdev tudo se resolverá, mesmo que leve um tempo e sabe, hj prefiro ir para Manaus com um emprego do q em uma pós, aí faço um pudim p/ ti</t>
  </si>
  <si>
    <t>RT @will_cec: Oi gata
é que eu ti vi passando e achei muito linda
será se você pode me dar um emprego?</t>
  </si>
  <si>
    <t>@tchellybala se prepara que as 8 to ti acordando. Vc compra roupa e eu arrumo emprego, chega de chorar</t>
  </si>
  <si>
    <t>Vagas de Emprego - Auxiliar de TI https://t.co/5BKpuiP0tA</t>
  </si>
  <si>
    <t>RT @Paulo__Frota: ''Bao tarde procuro emprego de proteção pessoal bato rapido e bunito.Más infurmaçào vem no chat'' 😂😂😂😂😂😂😂 https://t.co/4Y…</t>
  </si>
  <si>
    <t>OPORTUNIDADE DE EMPREGO PARA SOUSA PB
(Apenas repassando)
Coordenador de TI.
Disponível para morar em Sousa.... https://t.co/fsobIupHVG</t>
  </si>
  <si>
    <t>Ontem no culto a tia disse q me via em um bon emprego .. e que tudo q houve Deus tem um propósito, entrego minha vida a ti senhor!</t>
  </si>
  <si>
    <t>Como não amar teu emprego quando tua colega de trabalho vai p uma operação policial e traz chocolate de gramado p ti na volta? &amp;lt;3</t>
  </si>
  <si>
    <t>Vaga no RJ:  DIVERSAS VAGAS TI - Freelancer - #rj https://t.co/IsuDWdamSd . #morsbach #emprego</t>
  </si>
  <si>
    <t>Vaga:  DIVERSAS VAGAS TI - Freelancer - #rj https://t.co/XCLgeofuMy . #morsbach #emprego</t>
  </si>
  <si>
    <t>Preciso de um emprego!
.
.
. 
. 
.
.
PS: descobri que Papai Noel não existe!
#desempregada #ti #Universitario #querointercambio</t>
  </si>
  <si>
    <t>EU PASSEI
EU CONSEGUI O EMPREGO PUTA MERDA EU TI MT FELIZ MDS DO CÉU</t>
  </si>
  <si>
    <t>Qual é para ti uma vida perfeita? — Ter uma boa casa, um bom emprego e aventuras com bo... https://t.co/9PfpRMY8kh</t>
  </si>
  <si>
    <t>@GiseliaCristin_ @Mozart_Sousa @malkovichmari_ @_sabrisss_ @gisa MIGA TI É MUITO CHIQUE EU PRECISANDO DE EMPREGO E TU COM UM GESTÃO KKKKKKKK</t>
  </si>
  <si>
    <t>@Sr_Cardoso_ @michaeldogas @NesseUP @ZeDroguinha800 emprego p ti</t>
  </si>
  <si>
    <t>RT @ICandiotto: @Sr_Cardoso_ @michaeldogas @NesseUP @ZeDroguinha800 emprego p ti</t>
  </si>
  <si>
    <t>@kika_rocha13 Vou procurar emprego para ti baby</t>
  </si>
  <si>
    <t>#AUXILIAR DE TI (#SãoPauloSãoPauloBrazil) https://t.co/GaoLIDk4hY #emprego https://t.co/K7tSGmneDv</t>
  </si>
  <si>
    <t>Mas isso depende bué de ti tmb mas aquilo era um exemplo no geral , se tiveres uma boa faculdade tens mais probabil… https://t.co/IfWVZpSFtx</t>
  </si>
  <si>
    <t>BC - Grande amiga e empregada, ja sabes q tenho emprego p ti no futuro 😂 Ninguém cuida melhor d mim q tu, adoro-te 😆😚</t>
  </si>
  <si>
    <t>Analista de suporte Jr - Fortaleza/CE https://t.co/2nMDH2Ipuc #emprego #ti</t>
  </si>
  <si>
    <t>Desenvolvedor .Net Sênior MVC, WebForms e Oracle - PLSQL - Piracicaba/SP https://t.co/RwkMZY2BU7 #emprego #ti</t>
  </si>
  <si>
    <t>Analista Desenvolvedor Java - Belo Horizonte/MG https://t.co/iLm6AnQNsq #emprego #ti</t>
  </si>
  <si>
    <t>Analista de Suporte SAP HR - Sao Paulo/SP https://t.co/ISs146qnr9 #emprego #ti</t>
  </si>
  <si>
    <t>Técnico de Suporte - Caxias do Sul/RS https://t.co/S4YJE9g0kf #emprego #ti</t>
  </si>
  <si>
    <t>Analista de Requisitos - BI - Rio de Janeiro/RJ https://t.co/KanqIjQr50 #emprego #ti</t>
  </si>
  <si>
    <t>Desenvolvedor SAP ABAP Sênior - Belo Horizonte/MG https://t.co/dSYNnB8Lyr #emprego #ti</t>
  </si>
  <si>
    <t>Analista Desenvolvedor .NET - Belo Horizonte/MG https://t.co/sbhYT5uaY5 #emprego #ti</t>
  </si>
  <si>
    <t>Analista de Suporte - Valinhos/SP https://t.co/W5PE01BMtG #emprego #ti</t>
  </si>
  <si>
    <t>Analista de Sistemas - Rio de Janeiro/RJ https://t.co/1KIhof6WOR #emprego #ti</t>
  </si>
  <si>
    <t>Analista TI - Curitiba/PR https://t.co/ob1pteTYhE #emprego #ti</t>
  </si>
  <si>
    <t>DBA Oracle - Sao Paulo/SP https://t.co/SeS1CGogEO #emprego #ti</t>
  </si>
  <si>
    <t>Desenvolvedor PHP - Indaial/SC https://t.co/OUCFryxZGn #emprego #ti</t>
  </si>
  <si>
    <t>MULTI I (INSTALADOR MULTI SERVIÇOS) - Uberlandia/MG https://t.co/fd55U20A5X #emprego #ti</t>
  </si>
  <si>
    <t>ANALISTA MICROSOFT- INFRAESTRUTURA DE SERVIDORES- - Porto Alegre/RS https://t.co/NahGPSzn71 #emprego #ti</t>
  </si>
  <si>
    <t>estágio em web design - Uberlandia/MG https://t.co/DxQqiwwYal #emprego #ti</t>
  </si>
  <si>
    <t>Analista de Negócios - Sumare/SP https://t.co/EiNegdsXEe #emprego #ti</t>
  </si>
  <si>
    <t>GERENTE DE PROJETOS SAP - Curitiba/PR https://t.co/kwYkC4Da0W #emprego #ti</t>
  </si>
  <si>
    <t>Analista de Sistemas - Passo Fundo/RS https://t.co/Y4Vu7CllsU #emprego #ti</t>
  </si>
  <si>
    <t>Consultor MM - Vitoria/ES https://t.co/zaTgqyg7bT #emprego #ti</t>
  </si>
  <si>
    <t>Vaga para COORDENADOR DE ECOMMERCE - Sao Paulo/SP https://t.co/URlK1BOYCU #emprego #ti</t>
  </si>
  <si>
    <t>Gerente de Projetos - Sao Paulo/SP https://t.co/AOmhtjUSyA #emprego #ti</t>
  </si>
  <si>
    <t>Analista de Negócios - Sao Paulo/SP https://t.co/SUKDS1Z4MP #emprego #ti</t>
  </si>
  <si>
    <t>Analista de Redes SR - UBERLÂNDIA/MG - Uberlandia/MG https://t.co/gZHf1IHzze #emprego #ti</t>
  </si>
  <si>
    <t>Analista de Suporte - Sao Paulo/SP https://t.co/8YlOVsVLXp #emprego #ti</t>
  </si>
  <si>
    <t>Programador Javascript (Webmaster) - Sao Paulo/SP https://t.co/mvDBYyAqBi #emprego #ti</t>
  </si>
  <si>
    <t>Consultor de Vendas (Belo Horizonte/MG) - Belo Horizonte/MG https://t.co/SOPavhGUq9 #emprego #ti</t>
  </si>
  <si>
    <t>Analista de Sistemas SR (Porto Alegre) - Porto Alegre/RS https://t.co/TH4BeaPNKq #emprego #ti</t>
  </si>
  <si>
    <t>Consultor de Vendas (Curitiba/PR) - Curitiba/PR https://t.co/oi2ENjomMl #emprego #ti</t>
  </si>
  <si>
    <t>Arquiteto de Solução BIG DATA - Sao Paulo/SP https://t.co/qotLPems7V #emprego #ti</t>
  </si>
  <si>
    <t>Cientista de Dados - Sao Paulo/SP https://t.co/1vnus7lZMC #emprego #ti</t>
  </si>
  <si>
    <t>Desenvolvedor Hadoop Jr - Sao Paulo/SP https://t.co/w5MxHp0PD0 #emprego #ti</t>
  </si>
  <si>
    <t>Arquiteto .NET - Maceio/AL https://t.co/jU6gZDdxYS #emprego #ti</t>
  </si>
  <si>
    <t>Arquiteto .NET - Rio Branco/AC https://t.co/N5hD60jfCy #emprego #ti</t>
  </si>
  <si>
    <t>Desenvolvedor de Integração SOA - Maceio/AL https://t.co/v0qlod01Tv #emprego #ti</t>
  </si>
  <si>
    <t>Desenvolvedor de Integração SOA - Rio Branco/AC https://t.co/RJqhirESaI #emprego #ti</t>
  </si>
  <si>
    <t>Analista de Integração SOA - Maceio/AL https://t.co/jqtHtpN8Jl #emprego #ti</t>
  </si>
  <si>
    <t>Analista de Integração SOA - Rio Branco/AC https://t.co/g81PpMcSnU #emprego #ti</t>
  </si>
  <si>
    <t>Programador/Desenvolvedor JAVA - Maceio/AL https://t.co/O4iEw9iHlA #emprego #ti</t>
  </si>
  <si>
    <t>Programador/Desenvolvedor JAVA - Rio Branco/AC https://t.co/yrOaoczMyl #emprego #ti</t>
  </si>
  <si>
    <t>RT @empregosti: Arquiteto .NET - Rio Branco/AC https://t.co/N5hD60jfCy #emprego #ti</t>
  </si>
  <si>
    <t>Emprego em TI então 💙</t>
  </si>
  <si>
    <t>@ayuseok elatinha se atrasado hahaha eu ti contei que ela arrumou um novo emprego ? então ela arrumou nkkasdkadkada</t>
  </si>
  <si>
    <t>@oandersonvieira Que triste viu... mas se bora fazendo promessa pra St Jude padroeiro das causas perdidas arrumar um emprego pra ti hahaha</t>
  </si>
  <si>
    <t>Vaga de Emprego: Auxiliar de TI - Olimpo - Goiânia, GO https://t.co/JpFP75AgyD</t>
  </si>
  <si>
    <t>Vaga de Emprego: SUPORTE TI VOLANTE - Goiânia 06:00 às 14:00 - Goiânia, GO https://t.co/dEFQDDgvS0</t>
  </si>
  <si>
    <t>Gostei de um vídeo @YouTube de @willegreg https://t.co/COrOd7m6N4 COMO CONSEGUI MEU EMPREGO EM TI NO CANADÁ | Salário | Inglês |</t>
  </si>
  <si>
    <t>Não importa se é um relacionamento, um emprego ou um estilo de vida.
Se não está ti fazendo bem, mude!</t>
  </si>
  <si>
    <t>Quando tu tem 16 anos as pessoas já começam a jogar umas indiretinhas p ti decidir a faculdade, arrumar um namorado, arrumar um emprego etc.</t>
  </si>
  <si>
    <t>Direto alguém diz nossa tenho um emprego p ti Amanda......até agr desempregada</t>
  </si>
  <si>
    <t>RT @RievertF: Vamos começar semana fé que vai tudo melhorar emprego eu ti quero aparecer pra mim</t>
  </si>
  <si>
    <t>Vamos começar semana fé que vai tudo melhorar emprego eu ti quero aparecer pra mim</t>
  </si>
  <si>
    <t>o mais engraçado da possibilidade de so poder me aposentar aos 65 é dar como garantido que eu ainda vou ter emprego na TI aos 65 anos kkkkkk</t>
  </si>
  <si>
    <t>@Cahhmm um novo emprego caso TI não de certo https://t.co/RyRVXctrwi</t>
  </si>
  <si>
    <t>@FabianoBaldasso serio cara, procura um outro emprego pra ti, tu não nos representa veio, se tu é colorado mesmo faz isso pelo teu clube!</t>
  </si>
  <si>
    <t>RT @accenture_vagas: Consultant / NET - Porto Alegre - Accenture: (#PortoAlegre, Rio Grande do Sul) https://t.co/CG5XAnkvpj #TI #Emprego #E…</t>
  </si>
  <si>
    <t>Oh Miguel este emprego é bom p ti https://t.co/FwSENjIvqw</t>
  </si>
  <si>
    <t>RT @claudiaisilvap: Oh Miguel este emprego é bom p ti https://t.co/FwSENjIvqw</t>
  </si>
  <si>
    <t>#SãoPaulo, SP #Emprego: Mobile Consultant (DC) na Accenture https://t.co/ysnqt6qM6k #TI #Empregos #Contratar</t>
  </si>
  <si>
    <t>Accenture: Senior Mobile Analyst (DC) (#SãoPaulo, SP) https://t.co/dEzEkYEu9b #TI #Emprego #Empregos #Contratar</t>
  </si>
  <si>
    <t>#Emprego alerta: Consultant TI Gapso (MG) | Accenture | #NovaLima, Minas Gerais https://t.co/HeNO3JZjqa #TI #Empregos #Contratar</t>
  </si>
  <si>
    <t>#SãoPaulo, SP #Emprego: Senior Consultant - Engenheiro de Analytics Sênior na Accenture https://t.co/DIuMlKVp83 #TI #Empregos #Contratar</t>
  </si>
  <si>
    <t>Senior Consultant - Arquiteto de Desenvolvimento e Implementação Sênior - Accenture: (#SãoPaulo, SP) https://t.co/XCqSXUkvQv #TI #Emprego</t>
  </si>
  <si>
    <t>#Emprego alerta: Manager- Agile Coaches | Accenture | #SãoPaulo, SP https://t.co/CPy906bg9B #TI #Empregos #Contratar</t>
  </si>
  <si>
    <t>#Emprego em #PortoAlegre, Rio Grande do Sul: Sr. Analyst . NET Porto Alegre na Accenture https://t.co/i78sI886uo #TI #Empregos #Contratar</t>
  </si>
  <si>
    <t>Accenture: Analyst TI Gapso (MG) (#NovaLima, Minas Gerais) https://t.co/sniGo7IxDT #TI #Emprego #Empregos #Contratar</t>
  </si>
  <si>
    <t>#Emprego alerta: Analyst TI Gapso (MG) | Accenture | #NovaLima, Minas Gerais https://t.co/1vIuf9dGlj #TI #Empregos #Contratar</t>
  </si>
  <si>
    <t>#Emprego alerta: Pl Analyst Test | Accenture | #SãoPaulo, SP https://t.co/0gJBOR0QVX #TI #Empregos #Contratar</t>
  </si>
  <si>
    <t>#SãoPaulo, SP #Emprego: Analyst Pl/ DevOps na Accenture https://t.co/2f6I4qJH9x #TI #Empregos #Contratar</t>
  </si>
  <si>
    <t>Accenture #Emprego: Oracle Siebel Developer (#Recife, PE) https://t.co/t2CuIV2GIn #TI #Empregos #Contratar</t>
  </si>
  <si>
    <t>Accenture: Pl Analyst Clipper (#PortoAlegre, Rio Grande do Sul) https://t.co/RhMihKZmAg #TI #Emprego #Empregos #Contratar</t>
  </si>
  <si>
    <t>#Emprego em #SãoPaulo, SP: Mobile Analyst (DC) na Accenture https://t.co/y7Z9yDqdef #TI #Empregos #Contratar</t>
  </si>
  <si>
    <t>#Recife, PE #Emprego: Pl. Analyst / NET/ JAVA na Accenture https://t.co/z8hQCGFL1u #TI #Empregos #Contratar</t>
  </si>
  <si>
    <t>Test Analyst - Accenture: (#Recife, PE) https://t.co/R619kbjqB1 #TI #Emprego #Empregos #Contratar</t>
  </si>
  <si>
    <t>Sr. Consultant / SAP TRM - Accenture: (#SãoPaulo, SP) https://t.co/Yar7lg9llu #TI #Emprego #Empregos #Contratar</t>
  </si>
  <si>
    <t>Accenture #Emprego: Technician Java (#Recife, PE) https://t.co/TqbsDc7LwG #TI #Empregos #Contratar</t>
  </si>
  <si>
    <t>#Emprego em #SãoPaulo, SP: Senior Mobile Analyst (DC na Accenture https://t.co/PijWH8IDZE #TI #Empregos #Contratar</t>
  </si>
  <si>
    <t>Digital Manager (Mobility) - Accenture: (#SãoPaulo, SP) https://t.co/IvSN6BStgn #TI #Emprego #Empregos #Contratar</t>
  </si>
  <si>
    <t>Sênior Analyst _ P/SQL - Accenture: (#Recife, PE) https://t.co/aHyYclDWOZ #TI #Emprego #Empregos #Contratar</t>
  </si>
  <si>
    <t>Analistas e Consultores - Front-End - Accenture: (#Recife, PE) https://t.co/NgKBysXweq #TI #Emprego #Empregos #Contratar</t>
  </si>
  <si>
    <t>#Emprego em #Recife, PE: Analistas e Consultores - Mobile na Accenture https://t.co/Qw15KJGPei #TI #Empregos #Contratar</t>
  </si>
  <si>
    <t>#Emprego alerta: Analyst / DevOps Recife | Accenture | #Recife, PE https://t.co/opZV8fI4en #TI #Empregos #Contratar</t>
  </si>
  <si>
    <t>#Emprego em #Recife, PE: Web Developer - Angular na Accenture https://t.co/JXG5qYWMXO #TI #Empregos #Contratar</t>
  </si>
  <si>
    <t>#Recife, PE #Emprego: Analyst Java na Accenture https://t.co/7oUyS7YGaI #TI #Empregos #Contratar</t>
  </si>
  <si>
    <t>Consultant / NET - Porto Alegre - Accenture: (#PortoAlegre, Rio Grande do Sul) https://t.co/CG5XAnkvpj #TI #Emprego #Empregos #Contratar</t>
  </si>
  <si>
    <t>#Emprego alerta: Senior Analyst DevOps Recife | #Recife, PE https://t.co/WYhvurDXg4 #TI #Empregos #Contratar</t>
  </si>
  <si>
    <t>Accenture #Emprego: Sr. Analyst / Java / NET (#Recife, PE) https://t.co/y2fdxghCLT #TI #Empregos #Contratar</t>
  </si>
  <si>
    <t>https://www.youtube.com/watch?v=6gXkQsUT8l0&amp;feature=youtu.be&amp;aCOMO</t>
  </si>
  <si>
    <t>http://expressoemprego.pt/emprego/gestor-de-projetos-ti/1832165</t>
  </si>
  <si>
    <t>http://www.vagaemprego.com.br/2016/12/03/empresas-de-ti-abrem-novas-vagas-de-estagio/</t>
  </si>
  <si>
    <t>https://www.google.com/url?rct=j&amp;sa=t&amp;url=https%3A%2F%2Fbr.jooble.org%2Fvagas-de-emprego-analista-de-ti%2FCravinhos%2C-SP&amp;ct=ga&amp;cd=CAIyHWYwY2ZlNTI2MGQzYmM2OWU6Y29tLmJyOnB0OkJS&amp;usg=AFQjCNGlBWbncY5tJpoMQ-VMYC5Amf4vYA&amp;utm_source=dlvr.it&amp;utm_medium=twitter&amp;utm_campaign=marciomtc</t>
  </si>
  <si>
    <t>https://www.google.com/url?rct=j&amp;sa=t&amp;url=http%3A%2F%2Fwww.jobatus.com.br%2Femprego-analista-suprimentos-ti-em-guarulhos%2C-s%25C3%25A3o-paulo&amp;ct=ga&amp;cd=CAIyHWYwY2ZlNTI2MGQzYmM2OWU6Y29tLmJyOnB0OkJS&amp;usg=AFQjCNFZdyzVLhISibwz0EMqmzEgOaht4g&amp;utm_source=dlvr.it&amp;utm_medium=twitter&amp;utm_campaign=marciomtc</t>
  </si>
  <si>
    <t>https://www.linkedin.com/slink?code=edVXdsw</t>
  </si>
  <si>
    <t>http://valoragregado.com/2016/12/05/computacao-cognitiva-nem-tudo-e-ti-e-nao-voce-nao-vai-perder-o-seu-emprego/</t>
  </si>
  <si>
    <t>http://ir.shareaholic.com/e?a=1&amp;u=http://www.tiespecialistas.com.br/review/empresas-catarinenses-de-ti-tem-76-vagas-abertas-para-todo-o-brasil/%3Futm_campaign%3Dshare_tiespecialistas%26utm_medium%3Dtwitter%26utm_source%3Dsocialnetwork&amp;r=1</t>
  </si>
  <si>
    <t>https://twitter.com/i/web/status/805840038147870720</t>
  </si>
  <si>
    <t>http://feeds.feedburner.com/~r/VagasUrgentesSp/~3/Ruox7c3FQYw/ti-tecnico-em-informatica-indaiatuba-1.html?utm_source=feedburner&amp;utm_medium=twitter&amp;utm_campaign=vg_urg</t>
  </si>
  <si>
    <t>https://sectrj.wordpress.com/2016/12/05/meu-primeiro-emprego-em-ti-59-jovens-carentes-se-formam-em-programacao-de-computadores-no-palacio-da-cidade/</t>
  </si>
  <si>
    <t>https://www.youtube.com/watch?v=6gXkQsUT8l0&amp;feature=youtu.be&amp;a</t>
  </si>
  <si>
    <t>http://www.facebook.com/photo.php?fbid=1189416757803373</t>
  </si>
  <si>
    <t>http://ow.ly/NWXN3065Bgf https://twitter.com/i/web/status/806118403866062848</t>
  </si>
  <si>
    <t>http://www.businessleaders.com.br/categoria/tecnologia/computacao-cognitiva</t>
  </si>
  <si>
    <t>https://twitter.com/i/web/status/806172682765107201</t>
  </si>
  <si>
    <t>http://www.vagasurgentes.net/2016/12/gerente-de-ti-rio-de-janeiro-1-vaga.html?utm_source=dlvr.it&amp;utm_medium=twitter</t>
  </si>
  <si>
    <t>http://eexponews.com/nem-tudo-e-ti-e-nao-voce-nao-vai-perder-o-seu-emprego_5114348925091840</t>
  </si>
  <si>
    <t>http://paper.li/tinobrasil?edition_id=72ef48d0-bd70-11e6-ac14-0cc47a0d164b</t>
  </si>
  <si>
    <t>http://paper.li/erivansr?edition_id=20026b90-bd7d-11e6-ac6a-0cc47a0d1609</t>
  </si>
  <si>
    <t>http://www.careerarc.com/pt_br/job-listing/accenture-jobs-sr-analyst-net-porto-alegre-19627807?campaign_id=15525&amp;src=1&amp;utm_campaign=TW01&amp;utm_medium=TW&amp;utm_source=JC</t>
  </si>
  <si>
    <t>http://bancodevagas.net/index.php/vagas-recentes/job-detail/job-auxiliar-de-ti-21215/nav-15</t>
  </si>
  <si>
    <t>https://www.facebook.com/ACTIOConsultoria/posts/1159657220815712</t>
  </si>
  <si>
    <t>http://www.vagasrio.com.br/diversas-vagas-ti-freelancer-rj/</t>
  </si>
  <si>
    <t>https://curiouscat.me/486703945/post/53261682</t>
  </si>
  <si>
    <t>https://app.work4labs.com/w4d/job-redirect/251268968303122/93768509?data=slashref___network%2Ftwitter%2Flanguage%2Fpt%2Fpost_id%2Fd4620eca571706fe67f34076c16c3d25159674b2%2Fjob_distributor_id%2F48290%2Fmethod%2Ffront_office%2Fuid%2F890292494353971&amp;ref=distributor_share&amp;no_card=1</t>
  </si>
  <si>
    <t>https://twitter.com/i/web/status/807682042095869952</t>
  </si>
  <si>
    <t>http://feeds.feedburner.com/~r/empregosti/~3/k_mDUi_f600/analista-de-suporte-jr-fortaleza-ce-490181?utm_source=feedburner&amp;utm_medium=twitter&amp;utm_campaign=empregosti</t>
  </si>
  <si>
    <t>http://feeds.feedburner.com/~r/empregosti/~3/tRC3Z7g3too/desenvolvedor-net-senior-mvc-webforms-e-oracle-plsql-piracicaba-sp-490167?utm_source=feedburner&amp;utm_medium=twitter&amp;utm_campaign=empregosti</t>
  </si>
  <si>
    <t>http://feeds.feedburner.com/~r/empregosti/~3/6mskV8q-uhU/analista-desenvolvedor-java-belo-horizonte-mg-490160?utm_source=feedburner&amp;utm_medium=twitter&amp;utm_campaign=empregosti</t>
  </si>
  <si>
    <t>http://feeds.feedburner.com/~r/empregosti/~3/0Lil4bXyTgk/analista-de-suporte-sap-hr-sao-paulo-sp-490149?utm_source=feedburner&amp;utm_medium=twitter&amp;utm_campaign=empregosti</t>
  </si>
  <si>
    <t>http://feeds.feedburner.com/~r/empregosti/~3/OedDv5bh-WU/tecnico-de-suporte-caxias-do-sul-rs-490179?utm_source=feedburner&amp;utm_medium=twitter&amp;utm_campaign=empregosti</t>
  </si>
  <si>
    <t>http://feeds.feedburner.com/~r/empregosti/~3/G16CS_EhcVk/analista-de-requisitos-bi-rio-de-janeiro-rj-490178?utm_source=feedburner&amp;utm_medium=twitter&amp;utm_campaign=empregosti</t>
  </si>
  <si>
    <t>http://feeds.feedburner.com/~r/empregosti/~3/2wJ9yoJsDxo/desenvolvedor-sap-abap-senior-belo-horizonte-mg-490161?utm_source=feedburner&amp;utm_medium=twitter&amp;utm_campaign=empregosti</t>
  </si>
  <si>
    <t>http://feeds.feedburner.com/~r/empregosti/~3/WUCg-ImiHvc/analista-desenvolvedor-net-belo-horizonte-mg-490158?utm_source=feedburner&amp;utm_medium=twitter&amp;utm_campaign=empregosti</t>
  </si>
  <si>
    <t>http://feeds.feedburner.com/~r/empregosti/~3/zsyJGbZEUMc/analista-de-suporte-valinhos-sp-490146?utm_source=feedburner&amp;utm_medium=twitter&amp;utm_campaign=empregosti</t>
  </si>
  <si>
    <t>http://feeds.feedburner.com/~r/empregosti/~3/EUB_jcfQr7g/analista-de-sistemas-rio-de-janeiro-rj-490150?utm_source=feedburner&amp;utm_medium=twitter&amp;utm_campaign=empregosti</t>
  </si>
  <si>
    <t>http://feeds.feedburner.com/~r/empregosti/~3/dPtmZjICXso/analista-ti-curitiba-pr-490144?utm_source=feedburner&amp;utm_medium=twitter&amp;utm_campaign=empregosti</t>
  </si>
  <si>
    <t>http://feeds.feedburner.com/~r/empregosti/~3/plJ2z9EbliM/dba-oracle-sao-paulo-sp-490193?utm_source=feedburner&amp;utm_medium=twitter&amp;utm_campaign=empregosti</t>
  </si>
  <si>
    <t>http://feeds.feedburner.com/~r/empregosti/~3/YCMyJQM5Bi8/desenvolvedor-php-indaial-sc-490192?utm_source=feedburner&amp;utm_medium=twitter&amp;utm_campaign=empregosti</t>
  </si>
  <si>
    <t>http://feeds.feedburner.com/~r/empregosti/~3/ZsJuQGtvh9k/multi-i-instalador-multi-servicos-uberlandia-mg-490198?utm_source=feedburner&amp;utm_medium=twitter&amp;utm_campaign=empregosti</t>
  </si>
  <si>
    <t>http://feeds.feedburner.com/~r/empregosti/~3/FnU_XmDph5g/analista-microsoft-infraestrutura-de-servidores-porto-alegre-rs-490194?utm_source=feedburner&amp;utm_medium=twitter&amp;utm_campaign=empregosti</t>
  </si>
  <si>
    <t>http://feeds.feedburner.com/~r/empregosti/~3/yISJsMrRFjE/estagio-em-web-design-uberlandia-mg-490142?utm_source=feedburner&amp;utm_medium=twitter&amp;utm_campaign=empregosti</t>
  </si>
  <si>
    <t>http://feeds.feedburner.com/~r/empregosti/~3/6TQyLnCgH28/analista-de-negocios-sumare-sp-490263?utm_source=feedburner&amp;utm_medium=twitter&amp;utm_campaign=empregosti</t>
  </si>
  <si>
    <t>http://feeds.feedburner.com/~r/empregosti/~3/RB30a0Xw1S8/gerente-de-projetos-sap-curitiba-pr-490262?utm_source=feedburner&amp;utm_medium=twitter&amp;utm_campaign=empregosti</t>
  </si>
  <si>
    <t>http://feeds.feedburner.com/~r/empregosti/~3/SzPs4lW3704/analista-de-sistemas-passo-fundo-rs-490261?utm_source=feedburner&amp;utm_medium=twitter&amp;utm_campaign=empregosti</t>
  </si>
  <si>
    <t>http://feeds.feedburner.com/~r/empregosti/~3/1u6zCISyn88/consultor-mm-vitoria-es-490259?utm_source=feedburner&amp;utm_medium=twitter&amp;utm_campaign=empregosti</t>
  </si>
  <si>
    <t>http://feeds.feedburner.com/~r/empregosti/~3/_E5zzKVgIlA/vaga-para-coordenador-de-ecommerce-sao-paulo-sp-490258?utm_source=feedburner&amp;utm_medium=twitter&amp;utm_campaign=empregosti</t>
  </si>
  <si>
    <t>http://feeds.feedburner.com/~r/empregosti/~3/XEnDkV2eNRQ/gerente-de-projetos-sao-paulo-sp-490256?utm_source=feedburner&amp;utm_medium=twitter&amp;utm_campaign=empregosti</t>
  </si>
  <si>
    <t>http://feeds.feedburner.com/~r/empregosti/~3/jHdrT5hQJQk/analista-de-negocios-sao-paulo-sp-490255?utm_source=feedburner&amp;utm_medium=twitter&amp;utm_campaign=empregosti</t>
  </si>
  <si>
    <t>http://feeds.feedburner.com/~r/empregosti/~3/D7gzkiN-da4/analista-de-redes-sr-uberlandiamg-uberlandia-mg-490412?utm_source=feedburner&amp;utm_medium=twitter&amp;utm_campaign=empregosti</t>
  </si>
  <si>
    <t>http://feeds.feedburner.com/~r/empregosti/~3/A5onShF2Y3o/analista-de-suporte-sao-paulo-sp-490389?utm_source=feedburner&amp;utm_medium=twitter&amp;utm_campaign=empregosti</t>
  </si>
  <si>
    <t>http://feeds.feedburner.com/~r/empregosti/~3/8RynH6mAazM/programador-javascript-webmaster-sao-paulo-sp-490385?utm_source=feedburner&amp;utm_medium=twitter&amp;utm_campaign=empregosti</t>
  </si>
  <si>
    <t>http://feeds.feedburner.com/~r/empregosti/~3/-o0bUp791BM/consultor-de-vendas-belo-horizontemg-belo-horizonte-mg-490388?utm_source=feedburner&amp;utm_medium=twitter&amp;utm_campaign=empregosti</t>
  </si>
  <si>
    <t>http://feeds.feedburner.com/~r/empregosti/~3/mJ3_NUUV5hU/analista-de-sistemas-sr-porto-alegre-porto-alegre-rs-490387?utm_source=feedburner&amp;utm_medium=twitter&amp;utm_campaign=empregosti</t>
  </si>
  <si>
    <t>http://feeds.feedburner.com/~r/empregosti/~3/xs679pbysm0/consultor-de-vendas-curitibapr-curitiba-pr-490386?utm_source=feedburner&amp;utm_medium=twitter&amp;utm_campaign=empregosti</t>
  </si>
  <si>
    <t>http://feeds.feedburner.com/~r/empregosti/~3/OtxgB5fN-qM/arquiteto-de-solucao-big-data-sao-paulo-sp-490384?utm_source=feedburner&amp;utm_medium=twitter&amp;utm_campaign=empregosti</t>
  </si>
  <si>
    <t>http://feeds.feedburner.com/~r/empregosti/~3/ud9GZGLVu-E/cientista-de-dados-sao-paulo-sp-490383?utm_source=feedburner&amp;utm_medium=twitter&amp;utm_campaign=empregosti</t>
  </si>
  <si>
    <t>http://feeds.feedburner.com/~r/empregosti/~3/Zvn2e-NP1k8/desenvolvedor-hadoop-jr-sao-paulo-sp-490382?utm_source=feedburner&amp;utm_medium=twitter&amp;utm_campaign=empregosti</t>
  </si>
  <si>
    <t>http://feeds.feedburner.com/~r/empregosti/~3/BnCtjvFY_60/arquiteto-net-maceio-al-490512?utm_source=feedburner&amp;utm_medium=twitter&amp;utm_campaign=empregosti</t>
  </si>
  <si>
    <t>http://feeds.feedburner.com/~r/empregosti/~3/xofLrGVy2Qo/arquiteto-net-rio-branco-ac-490512?utm_source=feedburner&amp;utm_medium=twitter&amp;utm_campaign=empregosti</t>
  </si>
  <si>
    <t>http://feeds.feedburner.com/~r/empregosti/~3/S2p5WC1E_4w/desenvolvedor-de-integracao-soa-maceio-al-490510?utm_source=feedburner&amp;utm_medium=twitter&amp;utm_campaign=empregosti</t>
  </si>
  <si>
    <t>http://feeds.feedburner.com/~r/empregosti/~3/FZySg9gJ5eE/desenvolvedor-de-integracao-soa-rio-branco-ac-490510?utm_source=feedburner&amp;utm_medium=twitter&amp;utm_campaign=empregosti</t>
  </si>
  <si>
    <t>http://feeds.feedburner.com/~r/empregosti/~3/oSBYvjUp7tk/analista-de-integracao-soa-maceio-al-490509?utm_source=feedburner&amp;utm_medium=twitter&amp;utm_campaign=empregosti</t>
  </si>
  <si>
    <t>http://feeds.feedburner.com/~r/empregosti/~3/U-3msnHSjlw/analista-de-integracao-soa-rio-branco-ac-490509?utm_source=feedburner&amp;utm_medium=twitter&amp;utm_campaign=empregosti</t>
  </si>
  <si>
    <t>http://feeds.feedburner.com/~r/empregosti/~3/ercRd7I8zmw/programadordesenvolvedor-java-maceio-al-490508?utm_source=feedburner&amp;utm_medium=twitter&amp;utm_campaign=empregosti</t>
  </si>
  <si>
    <t>http://feeds.feedburner.com/~r/empregosti/~3/LvgZvUudltg/programadordesenvolvedor-java-rio-branco-ac-490508?utm_source=feedburner&amp;utm_medium=twitter&amp;utm_campaign=empregosti</t>
  </si>
  <si>
    <t>http://www.indeed.com.br/emprego/Auxiliar-Ti-de-Olimpo-em-Goi%C3%A2nia,-GO-c3a781ca2196d1f0</t>
  </si>
  <si>
    <t>http://www.indeed.com.br/emprego/Suporte-Ti-Volante-em-Goi%C3%A2nia,-GO-691058d9e84367ee</t>
  </si>
  <si>
    <t>http://smokebuddies.com.br/jovem-ganha-vida-bolando-baseados-que-mais-parecem-obras-de-arte/</t>
  </si>
  <si>
    <t>http://www.careerarc.com/pt_br/job-listing/accenture-jobs-consultant-net-porto-alegre-20951069?campaign_id=15525&amp;src=1&amp;utm_campaign=TW01&amp;utm_medium=TW&amp;utm_source=JC</t>
  </si>
  <si>
    <t>https://twitter.com/tesourostuga/status/807963644873113600</t>
  </si>
  <si>
    <t>http://www.careerarc.com/pt_br/job-listing/accenture-jobs-mobile-consultant-dc-20244165?campaign_id=15525&amp;src=1&amp;utm_campaign=TW01&amp;utm_medium=TW&amp;utm_source=JC</t>
  </si>
  <si>
    <t>http://www.careerarc.com/pt_br/job-listing/accenture-jobs-senior-mobile-analyst-dc-20244164?campaign_id=15525&amp;src=1&amp;utm_campaign=TW01&amp;utm_medium=TW&amp;utm_source=JC</t>
  </si>
  <si>
    <t>http://www.careerarc.com/pt_br/job-listing/accenture-jobs-consultant-ti-gapso-mg-20451617?campaign_id=15525&amp;src=1&amp;utm_campaign=TW01&amp;utm_medium=TW&amp;utm_source=JC</t>
  </si>
  <si>
    <t>http://www.careerarc.com/pt_br/job-listing/accenture-jobs-senior-consultant-engenheiro-de-analytics-senior-21010546?campaign_id=15525&amp;src=1&amp;utm_campaign=TW01&amp;utm_medium=TW&amp;utm_source=JC</t>
  </si>
  <si>
    <t>http://www.careerarc.com/pt_br/job-listing/accenture-jobs-senior-consultant-arquiteto-de-desenvolvimento-e-implementacao-senior-21010548?campaign_id=15525&amp;src=1&amp;utm_campaign=TW01&amp;utm_medium=TW&amp;utm_source=JC</t>
  </si>
  <si>
    <t>http://www.careerarc.com/pt_br/job-listing/accenture-jobs-manager-agile-coaches-21010547?campaign_id=15525&amp;src=1&amp;utm_campaign=TW01&amp;utm_medium=TW&amp;utm_source=JC</t>
  </si>
  <si>
    <t>http://www.careerarc.com/pt_br/job-listing/accenture-jobs-analyst-ti-gapso-mg-20451631?campaign_id=15525&amp;src=1&amp;utm_campaign=TW01&amp;utm_medium=TW&amp;utm_source=JC</t>
  </si>
  <si>
    <t>http://www.careerarc.com/pt_br/job-listing/accenture-jobs-analyst-ti-gapso-mg-20451629?campaign_id=15525&amp;src=1&amp;utm_campaign=TW01&amp;utm_medium=TW&amp;utm_source=JC</t>
  </si>
  <si>
    <t>http://www.careerarc.com/pt_br/job-listing/accenture-jobs-pl-analyst-test-20437546?campaign_id=15525&amp;src=1&amp;utm_campaign=TW01&amp;utm_medium=TW&amp;utm_source=JC</t>
  </si>
  <si>
    <t>http://www.careerarc.com/pt_br/job-listing/accenture-jobs-analyst-pl-devops-20632783?campaign_id=15525&amp;src=1&amp;utm_campaign=TW01&amp;utm_medium=TW&amp;utm_source=JC</t>
  </si>
  <si>
    <t>http://www.careerarc.com/pt_br/job-listing/accenture-jobs-oracle-siebel-developer-21105294?campaign_id=15525&amp;src=1&amp;utm_campaign=TW01&amp;utm_medium=TW&amp;utm_source=JC</t>
  </si>
  <si>
    <t>http://www.careerarc.com/pt_br/job-listing/accenture-jobs-pl-analyst-clipper-21105293?campaign_id=15525&amp;src=1&amp;utm_campaign=TW01&amp;utm_medium=TW&amp;utm_source=JC</t>
  </si>
  <si>
    <t>http://www.careerarc.com/pt_br/job-listing/accenture-jobs-mobile-analyst-dc-20244167?campaign_id=15525&amp;src=1&amp;utm_campaign=TW01&amp;utm_medium=TW&amp;utm_source=JC</t>
  </si>
  <si>
    <t>http://www.careerarc.com/pt_br/job-listing/accenture-jobs-pl-analyst-net-java-20464538?campaign_id=15525&amp;src=1&amp;utm_campaign=TW01&amp;utm_medium=TW&amp;utm_source=JC</t>
  </si>
  <si>
    <t>http://www.careerarc.com/pt_br/job-listing/accenture-jobs-test-analyst-20814743?campaign_id=15525&amp;src=1&amp;utm_campaign=TW01&amp;utm_medium=TW&amp;utm_source=JC</t>
  </si>
  <si>
    <t>http://www.careerarc.com/pt_br/job-listing/accenture-jobs-sr-consultant-sap-trm-20476332?campaign_id=15525&amp;src=1&amp;utm_campaign=TW01&amp;utm_medium=TW&amp;utm_source=JC</t>
  </si>
  <si>
    <t>http://www.careerarc.com/pt_br/job-listing/accenture-jobs-technician-java-20762969?campaign_id=15525&amp;src=1&amp;utm_campaign=TW01&amp;utm_medium=TW&amp;utm_source=JC</t>
  </si>
  <si>
    <t>http://www.careerarc.com/pt_br/job-listing/accenture-jobs-senior-mobile-analyst-dc-20244166?campaign_id=15525&amp;src=1&amp;utm_campaign=TW01&amp;utm_medium=TW&amp;utm_source=JC</t>
  </si>
  <si>
    <t>http://www.careerarc.com/pt_br/job-listing/accenture-jobs-digital-manager-mobility-20529806?campaign_id=15525&amp;src=1&amp;utm_campaign=TW01&amp;utm_medium=TW&amp;utm_source=JC</t>
  </si>
  <si>
    <t>http://www.careerarc.com/pt_br/job-listing/accenture-jobs-senior-analyst-_-p-sql-20942696?campaign_id=15525&amp;src=1&amp;utm_campaign=TW01&amp;utm_medium=TW&amp;utm_source=JC</t>
  </si>
  <si>
    <t>http://www.careerarc.com/pt_br/job-listing/accenture-jobs-analistas-e-consultores-front-end-20828933?campaign_id=15525&amp;src=1&amp;utm_campaign=TW01&amp;utm_medium=TW&amp;utm_source=JC</t>
  </si>
  <si>
    <t>http://www.careerarc.com/pt_br/job-listing/accenture-jobs-analistas-e-consultores-mobile-20828932?campaign_id=15525&amp;src=1&amp;utm_campaign=TW01&amp;utm_medium=TW&amp;utm_source=JC</t>
  </si>
  <si>
    <t>http://www.careerarc.com/pt_br/job-listing/accenture-jobs-analyst-devops-recife-18975996?campaign_id=15525&amp;src=1&amp;utm_campaign=TW01&amp;utm_medium=TW&amp;utm_source=JC</t>
  </si>
  <si>
    <t>http://www.careerarc.com/pt_br/job-listing/accenture-jobs-web-developer-angular-20230834?campaign_id=15525&amp;src=1&amp;utm_campaign=TW01&amp;utm_medium=TW&amp;utm_source=JC</t>
  </si>
  <si>
    <t>http://www.careerarc.com/pt_br/job-listing/accenture-jobs-analyst-java-20464537?campaign_id=15525&amp;src=1&amp;utm_campaign=TW01&amp;utm_medium=TW&amp;utm_source=JC</t>
  </si>
  <si>
    <t>http://www.careerarc.com/pt_br/job-listing/accenture-jobs-senior-analyst-devops-recife-19814840?campaign_id=15525&amp;src=1&amp;utm_campaign=TW01&amp;utm_medium=TW&amp;utm_source=JC</t>
  </si>
  <si>
    <t>http://www.careerarc.com/pt_br/job-listing/accenture-jobs-sr-analyst-java-net-20464539?campaign_id=15525&amp;src=1&amp;utm_campaign=TW01&amp;utm_medium=TW&amp;utm_source=JC</t>
  </si>
  <si>
    <t>youtube.com</t>
  </si>
  <si>
    <t>expressoemprego.pt</t>
  </si>
  <si>
    <t>com.br</t>
  </si>
  <si>
    <t>google.com</t>
  </si>
  <si>
    <t>linkedin.com</t>
  </si>
  <si>
    <t>valoragregado.com</t>
  </si>
  <si>
    <t>shareaholic.com</t>
  </si>
  <si>
    <t>twitter.com</t>
  </si>
  <si>
    <t>feedburner.com</t>
  </si>
  <si>
    <t>wordpress.com</t>
  </si>
  <si>
    <t>facebook.com</t>
  </si>
  <si>
    <t>ow.ly twitter.com</t>
  </si>
  <si>
    <t>vagasurgentes.net</t>
  </si>
  <si>
    <t>eexponews.com</t>
  </si>
  <si>
    <t>paper.li</t>
  </si>
  <si>
    <t>careerarc.com</t>
  </si>
  <si>
    <t>bancodevagas.net</t>
  </si>
  <si>
    <t>curiouscat.me</t>
  </si>
  <si>
    <t>work4labs.com</t>
  </si>
  <si>
    <t>jobs pt</t>
  </si>
  <si>
    <t>vagasti ti emprego</t>
  </si>
  <si>
    <t>emprego vagas</t>
  </si>
  <si>
    <t>cognitivecomputing</t>
  </si>
  <si>
    <t>ti</t>
  </si>
  <si>
    <t>vaga emprego indaiatuba sp</t>
  </si>
  <si>
    <t>gptw</t>
  </si>
  <si>
    <t>computaçao cognitiva</t>
  </si>
  <si>
    <t>vagas ti trabalho</t>
  </si>
  <si>
    <t>sovemingressotalentfm</t>
  </si>
  <si>
    <t>trabalho emprego</t>
  </si>
  <si>
    <t>ti emprego</t>
  </si>
  <si>
    <t>emprego ti</t>
  </si>
  <si>
    <t>emprego portoalegre ti</t>
  </si>
  <si>
    <t>rj morsbach emprego</t>
  </si>
  <si>
    <t>desempregada ti universitario querointercambio</t>
  </si>
  <si>
    <t>auxiliar sãopaulosãopaulobrazil emprego</t>
  </si>
  <si>
    <t>portoalegre ti emprego</t>
  </si>
  <si>
    <t>sãopaulo emprego ti empregos contratar</t>
  </si>
  <si>
    <t>sãopaulo ti emprego empregos contratar</t>
  </si>
  <si>
    <t>emprego novalima ti empregos contratar</t>
  </si>
  <si>
    <t>sãopaulo ti emprego</t>
  </si>
  <si>
    <t>emprego sãopaulo ti empregos contratar</t>
  </si>
  <si>
    <t>emprego portoalegre ti empregos contratar</t>
  </si>
  <si>
    <t>novalima ti emprego empregos contratar</t>
  </si>
  <si>
    <t>emprego recife ti empregos contratar</t>
  </si>
  <si>
    <t>portoalegre ti emprego empregos contratar</t>
  </si>
  <si>
    <t>recife emprego ti empregos contratar</t>
  </si>
  <si>
    <t>recife ti emprego empregos contratar</t>
  </si>
  <si>
    <t>https://twitter.com/#!/ze1947/status/805007074920955904</t>
  </si>
  <si>
    <t>https://twitter.com/#!/petrovacrl/status/805046894401622017</t>
  </si>
  <si>
    <t>https://twitter.com/#!/workplaceadvise/status/805118955585146880</t>
  </si>
  <si>
    <t>https://twitter.com/#!/whatconcursos/status/805285044461961216</t>
  </si>
  <si>
    <t>https://twitter.com/#!/luduvicu/status/805407012146257920</t>
  </si>
  <si>
    <t>https://twitter.com/#!/itamishin/status/805407226773012480</t>
  </si>
  <si>
    <t>https://twitter.com/#!/lucianosam19/status/805424503820009472</t>
  </si>
  <si>
    <t>https://twitter.com/#!/brunalochee/status/805429524024459264</t>
  </si>
  <si>
    <t>https://twitter.com/#!/fehwinckler/status/805433795839148032</t>
  </si>
  <si>
    <t>https://twitter.com/#!/marciomtc/status/805346716228558848</t>
  </si>
  <si>
    <t>https://twitter.com/#!/marciomtc/status/805459684429660160</t>
  </si>
  <si>
    <t>https://twitter.com/#!/luciano_ger/status/805565715935887360</t>
  </si>
  <si>
    <t>https://twitter.com/#!/lucas_willianm/status/805412177557487616</t>
  </si>
  <si>
    <t>https://twitter.com/#!/fabianemilani/status/805565865949270016</t>
  </si>
  <si>
    <t>https://twitter.com/#!/ilca_barbie/status/805720009096003584</t>
  </si>
  <si>
    <t>https://twitter.com/#!/amosbatista/status/805733601493024768</t>
  </si>
  <si>
    <t>https://twitter.com/#!/gilbertocampos/status/805771281404665856</t>
  </si>
  <si>
    <t>https://twitter.com/#!/curitibatech/status/805771281425723392</t>
  </si>
  <si>
    <t>https://twitter.com/#!/curitibait/status/805771281438273536</t>
  </si>
  <si>
    <t>https://twitter.com/#!/paranatech/status/805771281564049408</t>
  </si>
  <si>
    <t>https://twitter.com/#!/mocaladefora_/status/805782249660616704</t>
  </si>
  <si>
    <t>https://twitter.com/#!/augustosvm/status/805783101808975872</t>
  </si>
  <si>
    <t>https://twitter.com/#!/valoragregadotv/status/805765401460305920</t>
  </si>
  <si>
    <t>https://twitter.com/#!/annye_tessaro/status/805796419328163840</t>
  </si>
  <si>
    <t>https://twitter.com/#!/marcasistemas/status/805810944093908993</t>
  </si>
  <si>
    <t>https://twitter.com/#!/minafaceira/status/805818041766473728</t>
  </si>
  <si>
    <t>https://twitter.com/#!/ciscodobrasil/status/805840038147870720</t>
  </si>
  <si>
    <t>https://twitter.com/#!/vg_urg/status/805844161383591936</t>
  </si>
  <si>
    <t>https://twitter.com/#!/sectrj/status/805863607670046720</t>
  </si>
  <si>
    <t>https://twitter.com/#!/pichajdb/status/805906309052776448</t>
  </si>
  <si>
    <t>https://twitter.com/#!/igorpaniguel/status/805922896564600832</t>
  </si>
  <si>
    <t>https://twitter.com/#!/mcello_santanna/status/805970635696590848</t>
  </si>
  <si>
    <t>https://twitter.com/#!/kevinleallm/status/805977456998019074</t>
  </si>
  <si>
    <t>https://twitter.com/#!/isanuneees/status/805977676074905601</t>
  </si>
  <si>
    <t>https://twitter.com/#!/kih_hawler/status/805977952773177349</t>
  </si>
  <si>
    <t>https://twitter.com/#!/aecarpes/status/805977153733062656</t>
  </si>
  <si>
    <t>https://twitter.com/#!/_brendaquadross/status/805978005520662528</t>
  </si>
  <si>
    <t>https://twitter.com/#!/hdibrasil/status/806075717733777408</t>
  </si>
  <si>
    <t>https://twitter.com/#!/ariananmartins/status/806114072987045888</t>
  </si>
  <si>
    <t>https://twitter.com/#!/ecorebr/status/806118403866062848</t>
  </si>
  <si>
    <t>https://twitter.com/#!/ti_colatina/status/806126357948301312</t>
  </si>
  <si>
    <t>https://twitter.com/#!/bleaders_/status/806166267388370944</t>
  </si>
  <si>
    <t>https://twitter.com/#!/fh_tecnologia/status/806172682765107201</t>
  </si>
  <si>
    <t>https://twitter.com/#!/kelioromario/status/806190650517520386</t>
  </si>
  <si>
    <t>https://twitter.com/#!/samialag/status/806208525345157120</t>
  </si>
  <si>
    <t>https://twitter.com/#!/mod_gad/status/806215625462968320</t>
  </si>
  <si>
    <t>https://twitter.com/#!/pqpfrancieli/status/806267160486100993</t>
  </si>
  <si>
    <t>https://twitter.com/#!/luisfel99227874/status/806273904293675009</t>
  </si>
  <si>
    <t>https://twitter.com/#!/olacarochosads/status/806285159070912512</t>
  </si>
  <si>
    <t>https://twitter.com/#!/camiladfsilva/status/806285336183767040</t>
  </si>
  <si>
    <t>https://twitter.com/#!/i4mbg/status/806290081615151104</t>
  </si>
  <si>
    <t>https://twitter.com/#!/riojaneirojob/status/806429430025306113</t>
  </si>
  <si>
    <t>https://twitter.com/#!/dvdrbr/status/806500098087731200</t>
  </si>
  <si>
    <t>https://twitter.com/#!/teluricool/status/806500342674391040</t>
  </si>
  <si>
    <t>https://twitter.com/#!/ricsanto/status/806500020858064896</t>
  </si>
  <si>
    <t>https://twitter.com/#!/jannins_/status/806500786071097344</t>
  </si>
  <si>
    <t>https://twitter.com/#!/custodioalemao/status/806525705701965824</t>
  </si>
  <si>
    <t>https://twitter.com/#!/swdezerbelles/status/806564642193633281</t>
  </si>
  <si>
    <t>https://twitter.com/#!/byebyeblimps/status/806586202900070401</t>
  </si>
  <si>
    <t>https://twitter.com/#!/brunancosta13/status/806630586756562949</t>
  </si>
  <si>
    <t>https://twitter.com/#!/_somethingreatt/status/806640173501087744</t>
  </si>
  <si>
    <t>https://twitter.com/#!/eexponewsall/status/806840219798532096</t>
  </si>
  <si>
    <t>https://twitter.com/#!/tinobrasil/status/806921851104542721</t>
  </si>
  <si>
    <t>https://twitter.com/#!/fernandessjuu93/status/806934344287666176</t>
  </si>
  <si>
    <t>https://twitter.com/#!/tiespecialistas/status/805782081959821312</t>
  </si>
  <si>
    <t>https://twitter.com/#!/erivansr/status/806944689106653184</t>
  </si>
  <si>
    <t>https://twitter.com/#!/jailson_tenorio/status/806949042945216512</t>
  </si>
  <si>
    <t>https://twitter.com/#!/sidbney/status/807009041566330880</t>
  </si>
  <si>
    <t>https://twitter.com/#!/will_cec/status/807015428207714304</t>
  </si>
  <si>
    <t>https://twitter.com/#!/_oilary/status/807063032866238464</t>
  </si>
  <si>
    <t>https://twitter.com/#!/_iall/status/807187673295319041</t>
  </si>
  <si>
    <t>https://twitter.com/#!/lix_ti/status/807188566983974912</t>
  </si>
  <si>
    <t>https://twitter.com/#!/actiocet/status/807205649528582145</t>
  </si>
  <si>
    <t>https://twitter.com/#!/quelmeliima/status/807212609019772929</t>
  </si>
  <si>
    <t>https://twitter.com/#!/larianibrito/status/807237270877118468</t>
  </si>
  <si>
    <t>https://twitter.com/#!/buscandoemprego/status/807253588816826368</t>
  </si>
  <si>
    <t>https://twitter.com/#!/vagasrio/status/807253592121950208</t>
  </si>
  <si>
    <t>https://twitter.com/#!/arianeamof/status/807274242882596864</t>
  </si>
  <si>
    <t>https://twitter.com/#!/actseokjin/status/807312206648012800</t>
  </si>
  <si>
    <t>https://twitter.com/#!/mariajnc16/status/807314795364044804</t>
  </si>
  <si>
    <t>https://twitter.com/#!/tatthasiq/status/807373517935276034</t>
  </si>
  <si>
    <t>https://twitter.com/#!/icandiotto/status/807372435943288832</t>
  </si>
  <si>
    <t>https://twitter.com/#!/sr_cardoso_/status/807373474352300032</t>
  </si>
  <si>
    <t>https://twitter.com/#!/caiodarolt/status/807374271572013056</t>
  </si>
  <si>
    <t>https://twitter.com/#!/laumonteiroh/status/807566232304189440</t>
  </si>
  <si>
    <t>https://twitter.com/#!/tiozimfave/status/807575485479845889</t>
  </si>
  <si>
    <t>https://twitter.com/#!/iamfakesorry/status/807682042095869952</t>
  </si>
  <si>
    <t>https://twitter.com/#!/erica_madruga/status/807695633830252544</t>
  </si>
  <si>
    <t>https://twitter.com/#!/empregosti/status/805083171570257920</t>
  </si>
  <si>
    <t>https://twitter.com/#!/empregosti/status/805083179681976320</t>
  </si>
  <si>
    <t>https://twitter.com/#!/empregosti/status/805083180650872832</t>
  </si>
  <si>
    <t>https://twitter.com/#!/empregosti/status/805083182030876673</t>
  </si>
  <si>
    <t>https://twitter.com/#!/empregosti/status/805083192252399617</t>
  </si>
  <si>
    <t>https://twitter.com/#!/empregosti/status/805083192940199941</t>
  </si>
  <si>
    <t>https://twitter.com/#!/empregosti/status/805083193665843200</t>
  </si>
  <si>
    <t>https://twitter.com/#!/empregosti/status/805083194441760768</t>
  </si>
  <si>
    <t>https://twitter.com/#!/empregosti/status/805813215506657281</t>
  </si>
  <si>
    <t>https://twitter.com/#!/empregosti/status/805813223794606080</t>
  </si>
  <si>
    <t>https://twitter.com/#!/empregosti/status/805813224604135424</t>
  </si>
  <si>
    <t>https://twitter.com/#!/empregosti/status/805813225946279945</t>
  </si>
  <si>
    <t>https://twitter.com/#!/empregosti/status/805813226927747072</t>
  </si>
  <si>
    <t>https://twitter.com/#!/empregosti/status/805813227795992577</t>
  </si>
  <si>
    <t>https://twitter.com/#!/empregosti/status/805813228538368001</t>
  </si>
  <si>
    <t>https://twitter.com/#!/empregosti/status/805813234641018880</t>
  </si>
  <si>
    <t>https://twitter.com/#!/empregosti/status/806532945871769600</t>
  </si>
  <si>
    <t>https://twitter.com/#!/empregosti/status/806532946689748992</t>
  </si>
  <si>
    <t>https://twitter.com/#!/empregosti/status/806532947893514244</t>
  </si>
  <si>
    <t>https://twitter.com/#!/empregosti/status/806532948803678212</t>
  </si>
  <si>
    <t>https://twitter.com/#!/empregosti/status/806532949512454145</t>
  </si>
  <si>
    <t>https://twitter.com/#!/empregosti/status/806532950410100736</t>
  </si>
  <si>
    <t>https://twitter.com/#!/empregosti/status/806532951232090112</t>
  </si>
  <si>
    <t>https://twitter.com/#!/empregosti/status/806532952150708224</t>
  </si>
  <si>
    <t>https://twitter.com/#!/empregosti/status/806894336868761602</t>
  </si>
  <si>
    <t>https://twitter.com/#!/empregosti/status/806894337812529153</t>
  </si>
  <si>
    <t>https://twitter.com/#!/empregosti/status/806894344926011392</t>
  </si>
  <si>
    <t>https://twitter.com/#!/empregosti/status/806894345630707712</t>
  </si>
  <si>
    <t>https://twitter.com/#!/empregosti/status/806894346209546240</t>
  </si>
  <si>
    <t>https://twitter.com/#!/empregosti/status/806894346847092736</t>
  </si>
  <si>
    <t>https://twitter.com/#!/empregosti/status/806894347484622848</t>
  </si>
  <si>
    <t>https://twitter.com/#!/empregosti/status/806894348164038657</t>
  </si>
  <si>
    <t>https://twitter.com/#!/empregosti/status/807618955305218049</t>
  </si>
  <si>
    <t>https://twitter.com/#!/empregosti/status/807618956328628224</t>
  </si>
  <si>
    <t>https://twitter.com/#!/empregosti/status/807618957352075267</t>
  </si>
  <si>
    <t>https://twitter.com/#!/empregosti/status/807618958014693382</t>
  </si>
  <si>
    <t>https://twitter.com/#!/empregosti/status/807618958673244160</t>
  </si>
  <si>
    <t>https://twitter.com/#!/empregosti/status/807618959528914944</t>
  </si>
  <si>
    <t>https://twitter.com/#!/empregosti/status/807618960254439427</t>
  </si>
  <si>
    <t>https://twitter.com/#!/empregosti/status/807618960875196416</t>
  </si>
  <si>
    <t>https://twitter.com/#!/jarluziaherqui/status/807702590909726722</t>
  </si>
  <si>
    <t>https://twitter.com/#!/kinhajoao/status/807713066964176896</t>
  </si>
  <si>
    <t>https://twitter.com/#!/taelegal/status/807726896628830208</t>
  </si>
  <si>
    <t>https://twitter.com/#!/caarmsssss/status/807779102778359808</t>
  </si>
  <si>
    <t>https://twitter.com/#!/melkyfb/status/807508498712035328</t>
  </si>
  <si>
    <t>https://twitter.com/#!/melkyfb/status/807879630665482240</t>
  </si>
  <si>
    <t>https://twitter.com/#!/escritalit/status/807931560997650432</t>
  </si>
  <si>
    <t>https://twitter.com/#!/alexandre_menin/status/808051192970481672</t>
  </si>
  <si>
    <t>https://twitter.com/#!/luciane_garcia_/status/808086745053036544</t>
  </si>
  <si>
    <t>https://twitter.com/#!/mandifdc/status/808138899092553728</t>
  </si>
  <si>
    <t>https://twitter.com/#!/brunorucy/status/808285668224933893</t>
  </si>
  <si>
    <t>https://twitter.com/#!/rievertf/status/808273057391476736</t>
  </si>
  <si>
    <t>https://twitter.com/#!/jheniferloise/status/808287429509677056</t>
  </si>
  <si>
    <t>https://twitter.com/#!/cylonbru/status/808298107503001600</t>
  </si>
  <si>
    <t>https://twitter.com/#!/mamedebr/status/808320567132688385</t>
  </si>
  <si>
    <t>https://twitter.com/#!/_guttu/status/808332002827112450</t>
  </si>
  <si>
    <t>https://twitter.com/#!/tiagoooliveira/status/808432617745944576</t>
  </si>
  <si>
    <t>https://twitter.com/#!/claudiaisilvap/status/808435728418009088</t>
  </si>
  <si>
    <t>https://twitter.com/#!/asofiasilvaa/status/808463886106103809</t>
  </si>
  <si>
    <t>https://twitter.com/#!/accenture_vagas/status/806252879107346433</t>
  </si>
  <si>
    <t>https://twitter.com/#!/accenture_vagas/status/806263690907353089</t>
  </si>
  <si>
    <t>https://twitter.com/#!/accenture_vagas/status/806583496562966528</t>
  </si>
  <si>
    <t>https://twitter.com/#!/accenture_vagas/status/806616343386566656</t>
  </si>
  <si>
    <t>https://twitter.com/#!/accenture_vagas/status/806627279216381952</t>
  </si>
  <si>
    <t>https://twitter.com/#!/accenture_vagas/status/806638213917908992</t>
  </si>
  <si>
    <t>https://twitter.com/#!/accenture_vagas/status/806945811925848064</t>
  </si>
  <si>
    <t>https://twitter.com/#!/accenture_vagas/status/807011484647571456</t>
  </si>
  <si>
    <t>https://twitter.com/#!/accenture_vagas/status/807022434830254081</t>
  </si>
  <si>
    <t>https://twitter.com/#!/accenture_vagas/status/807253503412314112</t>
  </si>
  <si>
    <t>https://twitter.com/#!/accenture_vagas/status/807285975638372352</t>
  </si>
  <si>
    <t>https://twitter.com/#!/accenture_vagas/status/807615890942373888</t>
  </si>
  <si>
    <t>https://twitter.com/#!/accenture_vagas/status/807638339155132416</t>
  </si>
  <si>
    <t>https://twitter.com/#!/accenture_vagas/status/807705650209832960</t>
  </si>
  <si>
    <t>https://twitter.com/#!/accenture_vagas/status/807716866554675200</t>
  </si>
  <si>
    <t>https://twitter.com/#!/accenture_vagas/status/807739284463595520</t>
  </si>
  <si>
    <t>https://twitter.com/#!/accenture_vagas/status/807761705597997056</t>
  </si>
  <si>
    <t>https://twitter.com/#!/accenture_vagas/status/808011914479448064</t>
  </si>
  <si>
    <t>https://twitter.com/#!/accenture_vagas/status/808023125635919873</t>
  </si>
  <si>
    <t>https://twitter.com/#!/accenture_vagas/status/808034347362095104</t>
  </si>
  <si>
    <t>https://twitter.com/#!/accenture_vagas/status/808068001052229632</t>
  </si>
  <si>
    <t>https://twitter.com/#!/accenture_vagas/status/808101611025203200</t>
  </si>
  <si>
    <t>https://twitter.com/#!/accenture_vagas/status/808112816188076032</t>
  </si>
  <si>
    <t>https://twitter.com/#!/accenture_vagas/status/808363125590212608</t>
  </si>
  <si>
    <t>https://twitter.com/#!/accenture_vagas/status/808374332472688640</t>
  </si>
  <si>
    <t>https://twitter.com/#!/accenture_vagas/status/808396771764252672</t>
  </si>
  <si>
    <t>https://twitter.com/#!/accenture_vagas/status/808430376930578432</t>
  </si>
  <si>
    <t>https://twitter.com/#!/accenture_vagas/status/808452833091547137</t>
  </si>
  <si>
    <t>https://twitter.com/#!/accenture_vagas/status/808464060979130368</t>
  </si>
  <si>
    <t>805007074920955904</t>
  </si>
  <si>
    <t>805046894401622017</t>
  </si>
  <si>
    <t>805118955585146880</t>
  </si>
  <si>
    <t>805285044461961216</t>
  </si>
  <si>
    <t>805407012146257920</t>
  </si>
  <si>
    <t>805407226773012480</t>
  </si>
  <si>
    <t>805424503820009472</t>
  </si>
  <si>
    <t>805429524024459264</t>
  </si>
  <si>
    <t>805433795839148032</t>
  </si>
  <si>
    <t>805346716228558848</t>
  </si>
  <si>
    <t>805459684429660160</t>
  </si>
  <si>
    <t>805565715935887360</t>
  </si>
  <si>
    <t>805412177557487616</t>
  </si>
  <si>
    <t>805565865949270016</t>
  </si>
  <si>
    <t>805720009096003584</t>
  </si>
  <si>
    <t>805733601493024768</t>
  </si>
  <si>
    <t>805771281404665856</t>
  </si>
  <si>
    <t>805771281425723392</t>
  </si>
  <si>
    <t>805771281438273536</t>
  </si>
  <si>
    <t>805771281564049408</t>
  </si>
  <si>
    <t>805782249660616704</t>
  </si>
  <si>
    <t>805783101808975872</t>
  </si>
  <si>
    <t>805765401460305920</t>
  </si>
  <si>
    <t>805796419328163840</t>
  </si>
  <si>
    <t>805810944093908993</t>
  </si>
  <si>
    <t>805818041766473728</t>
  </si>
  <si>
    <t>805840038147870720</t>
  </si>
  <si>
    <t>805844161383591936</t>
  </si>
  <si>
    <t>805863607670046720</t>
  </si>
  <si>
    <t>805906309052776448</t>
  </si>
  <si>
    <t>805922896564600832</t>
  </si>
  <si>
    <t>805970635696590848</t>
  </si>
  <si>
    <t>805977456998019074</t>
  </si>
  <si>
    <t>805977676074905601</t>
  </si>
  <si>
    <t>805977952773177349</t>
  </si>
  <si>
    <t>805977153733062656</t>
  </si>
  <si>
    <t>805978005520662528</t>
  </si>
  <si>
    <t>806075717733777408</t>
  </si>
  <si>
    <t>806114072987045888</t>
  </si>
  <si>
    <t>806118403866062848</t>
  </si>
  <si>
    <t>806126357948301312</t>
  </si>
  <si>
    <t>806166267388370944</t>
  </si>
  <si>
    <t>806172682765107201</t>
  </si>
  <si>
    <t>806190650517520386</t>
  </si>
  <si>
    <t>806208525345157120</t>
  </si>
  <si>
    <t>806215625462968320</t>
  </si>
  <si>
    <t>806267160486100993</t>
  </si>
  <si>
    <t>806273904293675009</t>
  </si>
  <si>
    <t>806285159070912512</t>
  </si>
  <si>
    <t>806285336183767040</t>
  </si>
  <si>
    <t>806290081615151104</t>
  </si>
  <si>
    <t>806429430025306113</t>
  </si>
  <si>
    <t>806500098087731200</t>
  </si>
  <si>
    <t>806500342674391040</t>
  </si>
  <si>
    <t>806500020858064896</t>
  </si>
  <si>
    <t>806500786071097344</t>
  </si>
  <si>
    <t>806525705701965824</t>
  </si>
  <si>
    <t>806564642193633281</t>
  </si>
  <si>
    <t>806586202900070401</t>
  </si>
  <si>
    <t>806630586756562949</t>
  </si>
  <si>
    <t>806640173501087744</t>
  </si>
  <si>
    <t>806840219798532096</t>
  </si>
  <si>
    <t>806921851104542721</t>
  </si>
  <si>
    <t>806934344287666176</t>
  </si>
  <si>
    <t>805782081959821312</t>
  </si>
  <si>
    <t>806944689106653184</t>
  </si>
  <si>
    <t>806949042945216512</t>
  </si>
  <si>
    <t>807009041566330880</t>
  </si>
  <si>
    <t>807015428207714304</t>
  </si>
  <si>
    <t>807063032866238464</t>
  </si>
  <si>
    <t>807187673295319041</t>
  </si>
  <si>
    <t>807188566983974912</t>
  </si>
  <si>
    <t>807205649528582145</t>
  </si>
  <si>
    <t>807212609019772929</t>
  </si>
  <si>
    <t>807237270877118468</t>
  </si>
  <si>
    <t>807253588816826368</t>
  </si>
  <si>
    <t>807253592121950208</t>
  </si>
  <si>
    <t>807274242882596864</t>
  </si>
  <si>
    <t>807312206648012800</t>
  </si>
  <si>
    <t>807314795364044804</t>
  </si>
  <si>
    <t>807373517935276034</t>
  </si>
  <si>
    <t>807372435943288832</t>
  </si>
  <si>
    <t>807373474352300032</t>
  </si>
  <si>
    <t>807374271572013056</t>
  </si>
  <si>
    <t>807566232304189440</t>
  </si>
  <si>
    <t>807575485479845889</t>
  </si>
  <si>
    <t>807682042095869952</t>
  </si>
  <si>
    <t>807695633830252544</t>
  </si>
  <si>
    <t>805083171570257920</t>
  </si>
  <si>
    <t>805083179681976320</t>
  </si>
  <si>
    <t>805083180650872832</t>
  </si>
  <si>
    <t>805083182030876673</t>
  </si>
  <si>
    <t>805083192252399617</t>
  </si>
  <si>
    <t>805083192940199941</t>
  </si>
  <si>
    <t>805083193665843200</t>
  </si>
  <si>
    <t>805083194441760768</t>
  </si>
  <si>
    <t>805813215506657281</t>
  </si>
  <si>
    <t>805813223794606080</t>
  </si>
  <si>
    <t>805813224604135424</t>
  </si>
  <si>
    <t>805813225946279945</t>
  </si>
  <si>
    <t>805813226927747072</t>
  </si>
  <si>
    <t>805813227795992577</t>
  </si>
  <si>
    <t>805813228538368001</t>
  </si>
  <si>
    <t>805813234641018880</t>
  </si>
  <si>
    <t>806532945871769600</t>
  </si>
  <si>
    <t>806532946689748992</t>
  </si>
  <si>
    <t>806532947893514244</t>
  </si>
  <si>
    <t>806532948803678212</t>
  </si>
  <si>
    <t>806532949512454145</t>
  </si>
  <si>
    <t>806532950410100736</t>
  </si>
  <si>
    <t>806532951232090112</t>
  </si>
  <si>
    <t>806532952150708224</t>
  </si>
  <si>
    <t>806894336868761602</t>
  </si>
  <si>
    <t>806894337812529153</t>
  </si>
  <si>
    <t>806894344926011392</t>
  </si>
  <si>
    <t>806894345630707712</t>
  </si>
  <si>
    <t>806894346209546240</t>
  </si>
  <si>
    <t>806894346847092736</t>
  </si>
  <si>
    <t>806894347484622848</t>
  </si>
  <si>
    <t>806894348164038657</t>
  </si>
  <si>
    <t>807618955305218049</t>
  </si>
  <si>
    <t>807618956328628224</t>
  </si>
  <si>
    <t>807618957352075267</t>
  </si>
  <si>
    <t>807618958014693382</t>
  </si>
  <si>
    <t>807618958673244160</t>
  </si>
  <si>
    <t>807618959528914944</t>
  </si>
  <si>
    <t>807618960254439427</t>
  </si>
  <si>
    <t>807618960875196416</t>
  </si>
  <si>
    <t>807702590909726722</t>
  </si>
  <si>
    <t>807713066964176896</t>
  </si>
  <si>
    <t>807726896628830208</t>
  </si>
  <si>
    <t>807779102778359808</t>
  </si>
  <si>
    <t>807508498712035328</t>
  </si>
  <si>
    <t>807879630665482240</t>
  </si>
  <si>
    <t>807931560997650432</t>
  </si>
  <si>
    <t>808051192970481672</t>
  </si>
  <si>
    <t>808086745053036544</t>
  </si>
  <si>
    <t>808138899092553728</t>
  </si>
  <si>
    <t>808285668224933893</t>
  </si>
  <si>
    <t>808273057391476736</t>
  </si>
  <si>
    <t>808287429509677056</t>
  </si>
  <si>
    <t>808298107503001600</t>
  </si>
  <si>
    <t>808320567132688385</t>
  </si>
  <si>
    <t>808332002827112450</t>
  </si>
  <si>
    <t>808432617745944576</t>
  </si>
  <si>
    <t>808435728418009088</t>
  </si>
  <si>
    <t>808463886106103809</t>
  </si>
  <si>
    <t>806252879107346433</t>
  </si>
  <si>
    <t>806263690907353089</t>
  </si>
  <si>
    <t>806583496562966528</t>
  </si>
  <si>
    <t>806616343386566656</t>
  </si>
  <si>
    <t>806627279216381952</t>
  </si>
  <si>
    <t>806638213917908992</t>
  </si>
  <si>
    <t>806945811925848064</t>
  </si>
  <si>
    <t>807011484647571456</t>
  </si>
  <si>
    <t>807022434830254081</t>
  </si>
  <si>
    <t>807253503412314112</t>
  </si>
  <si>
    <t>807285975638372352</t>
  </si>
  <si>
    <t>807615890942373888</t>
  </si>
  <si>
    <t>807638339155132416</t>
  </si>
  <si>
    <t>807705650209832960</t>
  </si>
  <si>
    <t>807716866554675200</t>
  </si>
  <si>
    <t>807739284463595520</t>
  </si>
  <si>
    <t>807761705597997056</t>
  </si>
  <si>
    <t>808011914479448064</t>
  </si>
  <si>
    <t>808023125635919873</t>
  </si>
  <si>
    <t>808034347362095104</t>
  </si>
  <si>
    <t>808068001052229632</t>
  </si>
  <si>
    <t>808101611025203200</t>
  </si>
  <si>
    <t>808112816188076032</t>
  </si>
  <si>
    <t>808363125590212608</t>
  </si>
  <si>
    <t>808374332472688640</t>
  </si>
  <si>
    <t>808396771764252672</t>
  </si>
  <si>
    <t>808430376930578432</t>
  </si>
  <si>
    <t>808452833091547137</t>
  </si>
  <si>
    <t>808464060979130368</t>
  </si>
  <si>
    <t>805406903954264068</t>
  </si>
  <si>
    <t>805594487426846720</t>
  </si>
  <si>
    <t>805904611726991364</t>
  </si>
  <si>
    <t>805951514795765760</t>
  </si>
  <si>
    <t>806202838703448064</t>
  </si>
  <si>
    <t>806215027120308225</t>
  </si>
  <si>
    <t>806284988039696388</t>
  </si>
  <si>
    <t>806563321465937920</t>
  </si>
  <si>
    <t>806585965049499651</t>
  </si>
  <si>
    <t>806639521148309504</t>
  </si>
  <si>
    <t>807006477269483520</t>
  </si>
  <si>
    <t>807062265543454720</t>
  </si>
  <si>
    <t>807373024072757248</t>
  </si>
  <si>
    <t>807371280588668928</t>
  </si>
  <si>
    <t>807543022552576000</t>
  </si>
  <si>
    <t>807637987613933568</t>
  </si>
  <si>
    <t>807775553503842306</t>
  </si>
  <si>
    <t>Followed</t>
  </si>
  <si>
    <t>Followers</t>
  </si>
  <si>
    <t>Tweets</t>
  </si>
  <si>
    <t>Favorites</t>
  </si>
  <si>
    <t>Time Zone UTC Offset (Seconds)</t>
  </si>
  <si>
    <t>Description</t>
  </si>
  <si>
    <t>Location</t>
  </si>
  <si>
    <t>Web</t>
  </si>
  <si>
    <t>Time Zone</t>
  </si>
  <si>
    <t>Joined Twitter Date (UTC)</t>
  </si>
  <si>
    <t>Custom Menu Item Text</t>
  </si>
  <si>
    <t>Custom Menu Item Action</t>
  </si>
  <si>
    <t>Tweeted Search Term?</t>
  </si>
  <si>
    <t>Cidadão português, embora sendo um inquilino deste planeta com contrato a prazo,continua a lutar pela SOLIDARIEDADE, TOLERÂNCIA E RESPEITO PELA DIGNIDADE HUMANA</t>
  </si>
  <si>
    <t>lol watch this</t>
  </si>
  <si>
    <t>Oi pessoal! Somos Willian e Gregory. Conheçam nosso canal no YouTube https://t.co/XetxL80L1j e nossa página no Face https://t.co/Bsn4TxkZV2 💜👬</t>
  </si>
  <si>
    <t>stydia is my religion. | daniel sharman, tyler posey, dylan o'brien. | i'm a solitary wolf. | slytherin | sporting</t>
  </si>
  <si>
    <t>Se não te queres sentar na minha cara, não mandes dm
Ig/snap: rafaoliveira_99</t>
  </si>
  <si>
    <t>O Workplace Advisers tem na sua missão o Desenvolvimento de Competências e Treino na Aquisição de Ferramentas Facilitadoras da Promoção da Marca Pessoal em dive</t>
  </si>
  <si>
    <t>A hiperdocumentação do tédio</t>
  </si>
  <si>
    <t>(@uzucrackrp) -The bitter cold winds freeze the tears that fall.- @Lolitcom ❤ @xiuhawn 💕</t>
  </si>
  <si>
    <t>"Get drunk, fuck and fight"</t>
  </si>
  <si>
    <t>Sem falar besteira, só o que procede! 
         Snap: lucianosam19</t>
  </si>
  <si>
    <t>Chapecoense 💚
Audaz, revel, vivaz 
Snap: Lucaswii2</t>
  </si>
  <si>
    <t>snap: brunafavero1 
insta: brunaloche</t>
  </si>
  <si>
    <t>https://t.co/k0cCQ0K6vL</t>
  </si>
  <si>
    <t>Follow Me e ficarás bem informado, eu garanto!!!</t>
  </si>
  <si>
    <t>Instagram: https://t.co/DZT2HTk65K  -- Gamer - Zelda Lover - Atheist - Computer Engineering Student</t>
  </si>
  <si>
    <t>Made with sugar, spice and everything nice 🌺</t>
  </si>
  <si>
    <t>JavaScript MasterRow plugin developer.</t>
  </si>
  <si>
    <t>jornalista_x000D_
http://t.co/20PnljpY5S</t>
  </si>
  <si>
    <t>Notícias tecnologia, gestão, negócios digitais, mídias sociais.  http://t.co/YwPWIIDft5  http://t.co/pa69WJrVQ1</t>
  </si>
  <si>
    <t>Empresas de TI de Curitiba</t>
  </si>
  <si>
    <t>Curitiba - Cidade Inteligente: notícias de tecnologia, empresas de TI, startups, e-commerce, software, hardware, inovação, associativismo.</t>
  </si>
  <si>
    <t>Feminista, escorpiana e mal humorada em dias úmidos.
snapchat: stripitise                          https://t.co/DY3Dv54Cwt</t>
  </si>
  <si>
    <t>Chefe da Tropa Escoteira Caio Viana Martins, Jornal. UFSM, Fã de Linkin Park e apaixonada pelo chato Augusto R.G.! Sagitariana, Colorada e bora lá!</t>
  </si>
  <si>
    <t>Mais informações: https://t.co/Nt1qHBF9Ge e http://t.co/lC9He1RKn5</t>
  </si>
  <si>
    <t>Grupo voltado a profissionais de tecnologia da informação com o objetivo de fomentar um ambiente de oportunidades e negócios.</t>
  </si>
  <si>
    <t>Designer Gráfico-Digital, Bach. em Letras Francês, esp. em Design Instrucional (EaD), mestre em Estudos da Tradução, Doutoranda n TIDD PucSP, empreendedora....</t>
  </si>
  <si>
    <t>Empresa com 24 anos de atuação no mercado de TI desenvolvendo Soluções em Gestão de Tecnologia da Informação e Comunicação para toda a Comunidade Portuárias.</t>
  </si>
  <si>
    <t>Love is life, and life is free
Take a ride on life with me
Free your mind and find your way
There will be a brighter day</t>
  </si>
  <si>
    <t>A Cisco oferece soluções para redes e comunicações quer seja na fabricação e venda (Datacenter,Telepresença, Roteadores, Switches)</t>
  </si>
  <si>
    <t>Proprietária do site Vagas Urgentes. Guru na área de empregos. Divulgo vagas de emprego e quem me seguir vai conseguir emprego.</t>
  </si>
  <si>
    <t>if you are going to believe in anything, believe in yourself</t>
  </si>
  <si>
    <t>5h. lovato. gomez. cyrus. perry. grande. pretty little liars</t>
  </si>
  <si>
    <t>Quem se vence a si mesmo é um herói maior do que quem enfrenta mil batalhas contra muitos milhares de inimigos.</t>
  </si>
  <si>
    <t>Welcome! 🇧🇷   | Cristão | Paulista | 20 anos
Insta 📷 / snap 👻 : mcello_santanna</t>
  </si>
  <si>
    <t>♐️ • Snap: a-carpes 🌟</t>
  </si>
  <si>
    <t>Solteira ✌️, wpp 89155103  😘</t>
  </si>
  <si>
    <t>Snap:kih.hawler Instagram: kih_hawler   / 08.06.2015 /  FLAMENGUISTA ❤</t>
  </si>
  <si>
    <t>Coração bandido não vira refém 😉✌</t>
  </si>
  <si>
    <t>Twitter da equipe HDI Brasil - Instituto global para treinamento e certificação, assessoria e auditoria para Service Desk e Suporte Técnico!</t>
  </si>
  <si>
    <t>Pensar incomoda como andar à chuva</t>
  </si>
  <si>
    <t>she/her, 22, youtuber, brazilian living in Portugal, intersectional feminist. @beconsumed is my soulmate</t>
  </si>
  <si>
    <t>Principal parceiro Atlassian da América Latina e uma das principais empresas brasileiras de desenvolvimento de software para o mercado americano</t>
  </si>
  <si>
    <t>Encarregado do setor de Ti, das marcas Ravely e Nimbus. Confecção de vestuário situado no noroeste do Espirito Santo.</t>
  </si>
  <si>
    <t>Somos uma plataforma de comunicação com estratégia  de conteúdo focada na inovação e no desenvolvimento de líderes e C-Level  (CEO, CFO, CMO, CIO e CXOs).</t>
  </si>
  <si>
    <t>Com 16 anos de mercado, a FH é uma empresa de tecnologia especializada em processos de negócios e software.</t>
  </si>
  <si>
    <t>Jornalista seguidor da Escola Wando de jornalismo. Exerço o ofício com afeto, cumplicidade e sem perder a ternura jamais.♥</t>
  </si>
  <si>
    <t>Essas palavras que escrevo me protegem da completa loucura. - Charles Bukowski</t>
  </si>
  <si>
    <t>armys visitem a @taehyungBRASIL_ elas arazam no conteúdo e são ótimas representantes do nosso fandon além de serem muito simpáticas ❤❤❤</t>
  </si>
  <si>
    <t>🌸 Just Believe 🌸</t>
  </si>
  <si>
    <t>ig: alexandraggomes_</t>
  </si>
  <si>
    <t>a hoe never gets cold | my purpose in life has a name | sc: xcamilasilvax</t>
  </si>
  <si>
    <t>16, Gaúcha | Futura Psicóloga ❤
SNAP: v_bguerra | @b1ancacunha ❤</t>
  </si>
  <si>
    <t>Trabalho Rio de Janeiro tweets ofertas de emprego para você ¡Siga-nos e RT! Contato @fabiancouto</t>
  </si>
  <si>
    <t>eu conheço esse site ta me chamabdo de leigo</t>
  </si>
  <si>
    <t>A caminhada é o objetivo, o destino mero detalhe.
https://t.co/7oLN1ZrxAX</t>
  </si>
  <si>
    <t>timing is a bitch!</t>
  </si>
  <si>
    <t>27/11/2015!! G.F.B.P.A GREEN HOUSE</t>
  </si>
  <si>
    <t>Quando sou doce, sou doce. Senão, sou mais ardida que pimenta!</t>
  </si>
  <si>
    <t>Gestão de conflitos e crises é comigo mesma! Seja no relacionamento, nas relações de mães e filhos, no trabalho ou na sua cabeça #MãeDeAdolescente</t>
  </si>
  <si>
    <t>semeando a discórdia desde 1992</t>
  </si>
  <si>
    <t>futura curandeira tupiniquim 
Não, não tem nada de útil postado aq</t>
  </si>
  <si>
    <t>quando bloqueada tô no @_portableheater</t>
  </si>
  <si>
    <t>Protect ɑnd support my idols ɑt ɑll costs</t>
  </si>
  <si>
    <t>http://t.co/vxG6IZiHht</t>
  </si>
  <si>
    <t>Um grupo de profissionais,estudantes e amantes da Tecnologia da Informação.</t>
  </si>
  <si>
    <t>We envision a future where the people who imagine and build #technology mirror the people and societies they build it for. #womenintech #diversityintech</t>
  </si>
  <si>
    <t>Ariana | Colorada | Gaúcha | 23 anos | Filha de Xangô | Snap:fernandessjuuh</t>
  </si>
  <si>
    <t>Eu ando pelo mundo prestando atenção em cores que eu não sei o nome.</t>
  </si>
  <si>
    <t>Notícias e informações sobre o Ceará e os cearenses.</t>
  </si>
  <si>
    <t>Advogado... Estudante... Paulistano-Piauiense radicado em Brasília... Fã de esportes, viagens, TV, cinema, literatura, HQ e séries... Apaixonado por Deyse.</t>
  </si>
  <si>
    <t>Empresa global de consultoria de gestão e serviços de tecnologia._x000D_
Informações sobre vagas e dicas de carreira._x000D_
Facebook: http://t.co/EHz8DJU6P0</t>
  </si>
  <si>
    <t>Um híbrido paraense-cearense. 20.</t>
  </si>
  <si>
    <t>Reclamo de tudo. D E  T U D O ! 
Siga-me se puder!</t>
  </si>
  <si>
    <t>Lixo</t>
  </si>
  <si>
    <t>Snap da lindona ai: laryc29 💕
      Totalmente demais 🎵</t>
  </si>
  <si>
    <t>TR'M</t>
  </si>
  <si>
    <t>TEAM CADÊ</t>
  </si>
  <si>
    <t>ACTIO Consultoria &amp; Treinamento, Treinamentos corporativos. Se sua empresa precisa de um treinamento temos a solução, personalizamos os cursos.</t>
  </si>
  <si>
    <t>bem calmo, sem pressa e direito! 🙌</t>
  </si>
  <si>
    <t>Gaúcha e Gremista. Fev/97. 19, acadêmica de Direito, atuante na Polícia Civil e consumidora assídua de cerveja no boteco e vodka bagaceira.</t>
  </si>
  <si>
    <t>Twitter do site Buscando Emprego onde nossos usuários podem acompanhar as atualizações em tempo real.</t>
  </si>
  <si>
    <t>Vagas de emprego e estágio no Rio de Janeiro atualizadas diariamente de segunda a sexta.</t>
  </si>
  <si>
    <t>Instagram: https://t.co/Nk0xaFSKuZ 
Facebook : https://t.co/xBiCJdlKMM
Pinterest: https://t.co/vEgtXOkD7z 
#TimBetaLab #TIM #BETA 💁🏿🇧🇷</t>
  </si>
  <si>
    <t>unnie quem é essa garota?</t>
  </si>
  <si>
    <t>instagram: mariajncarvalho</t>
  </si>
  <si>
    <t>Pra ver se agora a gente aprende, que por mais que a gente tente, eu nunca fui como voce amor...DOCE ILUSÃO</t>
  </si>
  <si>
    <t>Gestão Integrada de Sistemas de Arquivo</t>
  </si>
  <si>
    <t>Boom clap.
😛🤓
Não ligo 😏</t>
  </si>
  <si>
    <t>Zero27 •Snap|lilicafofa •Facebook|Marina Freitas</t>
  </si>
  <si>
    <t>hear me now 👽, Snap:mozartvs,</t>
  </si>
  <si>
    <t>👻oliveira_gisaa / 1.6 / 02/10 ♎</t>
  </si>
  <si>
    <t>Catarinense♒</t>
  </si>
  <si>
    <t>Proerd na veia</t>
  </si>
  <si>
    <t>A procura</t>
  </si>
  <si>
    <t>⚽⚡ @santosFC
#ForçaChape</t>
  </si>
  <si>
    <t>Enquanto isso em um Universo Paralelo... nesseuniversoparalelo@gmail.com</t>
  </si>
  <si>
    <t>in love with @Eminem</t>
  </si>
  <si>
    <t>Snap:Lau.monteiroo || Instagram: Lau.monteiro || Surf</t>
  </si>
  <si>
    <t>insta:franciscarocha13 || snap: kika_rocha13</t>
  </si>
  <si>
    <t>Vivo no mundo da solidão</t>
  </si>
  <si>
    <t>Sou preta</t>
  </si>
  <si>
    <t>O Empregos TI é parte integrante dos serviços do portal Profissionais TI e é destinado a exposição de vagas de emprego de TI.</t>
  </si>
  <si>
    <t>Insta: Jcmafra_             Snap: kinhajoao1</t>
  </si>
  <si>
    <t>Ola! seja bem vindo(a) eu espero que saiba que você não é apenas um número de seguidor para mim. Você é mais que isso. Então, sorria! Pois eu amo o seu sorriso.</t>
  </si>
  <si>
    <t>wide awake, don't cry |♡|♡| ~bbc, st☆rlight, army~</t>
  </si>
  <si>
    <t>Ter nascido me estragou a saúde.</t>
  </si>
  <si>
    <t>Meu nome é Anderson, tenho 30 anos... Teria, se estivesse vivo. Meus tweets são psicografias. https://t.co/uUXJ5JXQ6B</t>
  </si>
  <si>
    <t>IBM GBS Team | Application Developer</t>
  </si>
  <si>
    <t>Amante de livros, chocólatra, futuro biólogo, booktuber... 
 Snap: Escritaliterari</t>
  </si>
  <si>
    <t>SnapChat: alexwistler</t>
  </si>
  <si>
    <t>Ela é trama no drama, drama na trama</t>
  </si>
  <si>
    <t>Olhos de cigana, oblíqua e dissimulada</t>
  </si>
  <si>
    <t>Eu sou de uma terra que o povo padece
Mas nunca esmorece, procura vencê,
Da terra adorada, que a bela caboca
De riso na boca zomba no sofrê.
#soudosertão</t>
  </si>
  <si>
    <t>vive bem melhor hoje do que ontem amanhã melhor que o hoje sempre positivo vem para meu lado seguidores</t>
  </si>
  <si>
    <t>#timbeta
#timbetalab</t>
  </si>
  <si>
    <t>eu sofro muito por séries e video game. mãe de @osupportgroup. (ela/she/her)</t>
  </si>
  <si>
    <t>Web Celebrity</t>
  </si>
  <si>
    <t>Uma deusa, uma louca, uma feiticeira - snap e instagram: cahhmm</t>
  </si>
  <si>
    <t>Coerência não é o nosso objetivo</t>
  </si>
  <si>
    <t>Estaremos Contigo</t>
  </si>
  <si>
    <t>Brazil.Aficionado por Tecnologia,Música, Ciência,Política,Psycho,Photo,Vinhos, Teatro.
MBA em Ger Projetos(FGV),
Cursando Mestrado em Administraçao (Insper).</t>
  </si>
  <si>
    <t>insta/ snap: claudiaisilvap |♈️</t>
  </si>
  <si>
    <t>snap: laidinhapinto/insta: laidinha_pinto</t>
  </si>
  <si>
    <t>Lisboa, Portugal</t>
  </si>
  <si>
    <t>San Bruno, CA</t>
  </si>
  <si>
    <t>Sao Paulo, Brazil</t>
  </si>
  <si>
    <t>Amarante, Portugal</t>
  </si>
  <si>
    <t>Invicta</t>
  </si>
  <si>
    <t>São Paulo / SP</t>
  </si>
  <si>
    <t>@IwaNoSato_</t>
  </si>
  <si>
    <t>Nárnia</t>
  </si>
  <si>
    <t>Rio Grande do Sul, Brasil</t>
  </si>
  <si>
    <t>Nonoai, Brasil</t>
  </si>
  <si>
    <t>MG - Brasil</t>
  </si>
  <si>
    <t>Belo Horizonte, Brasil</t>
  </si>
  <si>
    <t>Mozambique</t>
  </si>
  <si>
    <t>São Paulo</t>
  </si>
  <si>
    <t>Curitiba</t>
  </si>
  <si>
    <t>Brasil</t>
  </si>
  <si>
    <t xml:space="preserve">Curitiba, Paraná, Brasil </t>
  </si>
  <si>
    <t>Curitiba, Brazil</t>
  </si>
  <si>
    <t>Mundo Grande do Sul haha</t>
  </si>
  <si>
    <t>S 20° 19' 0'' / W 40° 18' 0''</t>
  </si>
  <si>
    <t>-27.440079,-48.398483</t>
  </si>
  <si>
    <t>Porto Alegre / RS</t>
  </si>
  <si>
    <t>São Paulo - Brasil</t>
  </si>
  <si>
    <t>Cidade do Rio de Janeiro</t>
  </si>
  <si>
    <t xml:space="preserve">kams </t>
  </si>
  <si>
    <t>♡</t>
  </si>
  <si>
    <t>São Paulo - Itaquera</t>
  </si>
  <si>
    <t>Uruguaiana, Brasil</t>
  </si>
  <si>
    <t>Uruguaiana, Rio Grande do Sul</t>
  </si>
  <si>
    <t>Complexo da Br  , RJ</t>
  </si>
  <si>
    <t>Brasil e todos os continentes</t>
  </si>
  <si>
    <t>Portugal.</t>
  </si>
  <si>
    <t>Colatina</t>
  </si>
  <si>
    <t>luanda angola</t>
  </si>
  <si>
    <t>Manaus, Brasil</t>
  </si>
  <si>
    <t>Marte</t>
  </si>
  <si>
    <t>Araçoiaba da Serra, Brasil</t>
  </si>
  <si>
    <t>Osascão terra do dogão</t>
  </si>
  <si>
    <t>Bombarral, Portugal</t>
  </si>
  <si>
    <t>Rio de Janeiro</t>
  </si>
  <si>
    <t xml:space="preserve">são paulo </t>
  </si>
  <si>
    <t>São Paulo, Brasil</t>
  </si>
  <si>
    <t>Brazil</t>
  </si>
  <si>
    <t>Sc</t>
  </si>
  <si>
    <t>Rio de Janeiro - Brasil</t>
  </si>
  <si>
    <t>Pernambuco, Brasil</t>
  </si>
  <si>
    <t>Palo Alto, CA</t>
  </si>
  <si>
    <t>Australia</t>
  </si>
  <si>
    <t>Fortaleza-CE</t>
  </si>
  <si>
    <t>Brasília, Brasil</t>
  </si>
  <si>
    <t xml:space="preserve">Paragominas, PA </t>
  </si>
  <si>
    <t>Manaus - AM - Brasil</t>
  </si>
  <si>
    <t>triste</t>
  </si>
  <si>
    <t>Parque Moderno, Duque de Caxia</t>
  </si>
  <si>
    <t>Luanda,Angola</t>
  </si>
  <si>
    <t>Angola</t>
  </si>
  <si>
    <t>Natal - RN / joão Pessoa - PB</t>
  </si>
  <si>
    <t>RS</t>
  </si>
  <si>
    <t>Rio de Janeiro - RJ</t>
  </si>
  <si>
    <t>Cornélio Procópio, Brasil</t>
  </si>
  <si>
    <t xml:space="preserve">☆ brasil ☆ 12/12☆ barbjimin ☆ </t>
  </si>
  <si>
    <t>Portugal</t>
  </si>
  <si>
    <t>Brooklyn, NY</t>
  </si>
  <si>
    <t>Cariacica-ES</t>
  </si>
  <si>
    <t xml:space="preserve">CARIACITY, BRASIL </t>
  </si>
  <si>
    <t>vixcity-Es</t>
  </si>
  <si>
    <t>Pelas partes de lá</t>
  </si>
  <si>
    <t>Cocal, Brasil</t>
  </si>
  <si>
    <t>Algum lugar por ai</t>
  </si>
  <si>
    <t>na sua cama</t>
  </si>
  <si>
    <t>Cocal do Sul, Brasil</t>
  </si>
  <si>
    <t>Campinas e/ou Valinhos</t>
  </si>
  <si>
    <t>Porto, Portugal</t>
  </si>
  <si>
    <t>sp</t>
  </si>
  <si>
    <t>Sorria! Vc está no meu perfil</t>
  </si>
  <si>
    <t>AMEM KIM SEOKJIN, AMÉM</t>
  </si>
  <si>
    <t>Somewhere Over The Rainbow</t>
  </si>
  <si>
    <t>Cracolândia</t>
  </si>
  <si>
    <t>Goiânia, Brasil</t>
  </si>
  <si>
    <t xml:space="preserve">Camaquã </t>
  </si>
  <si>
    <t>irnépi: mandifdc</t>
  </si>
  <si>
    <t>Petrolina, Brasil</t>
  </si>
  <si>
    <t>Santa Luzia, Brasil</t>
  </si>
  <si>
    <t xml:space="preserve">São Paulo </t>
  </si>
  <si>
    <t>Campo Bom, Brasil</t>
  </si>
  <si>
    <t>http://t.co/F3fLcfnBVf</t>
  </si>
  <si>
    <t>https://t.co/XetxL80L1j</t>
  </si>
  <si>
    <t>https://t.co/8SrQpq2oCX</t>
  </si>
  <si>
    <t>https://t.co/qDIejQFDNu</t>
  </si>
  <si>
    <t>https://t.co/5gWFEvkV4Y</t>
  </si>
  <si>
    <t>https://t.co/14hQOaHoKI</t>
  </si>
  <si>
    <t>https://t.co/tMLLWWzr3C</t>
  </si>
  <si>
    <t>https://t.co/YwPWIIDft5</t>
  </si>
  <si>
    <t>http://t.co/YwPWIIDNiD</t>
  </si>
  <si>
    <t>http://t.co/Jmys9XVxid</t>
  </si>
  <si>
    <t>http://t.co/6P18sb5cJb</t>
  </si>
  <si>
    <t>http://t.co/Xa4fToU2Rn</t>
  </si>
  <si>
    <t>https://t.co/Nt1qHBF9Ge</t>
  </si>
  <si>
    <t>http://t.co/DjHEBhOqqv</t>
  </si>
  <si>
    <t>http://t.co/UuxZ5JxVsP</t>
  </si>
  <si>
    <t>http://t.co/Bgam5bRlsd</t>
  </si>
  <si>
    <t>http://t.co/2vr2em11xY</t>
  </si>
  <si>
    <t>http://t.co/2LWn1t7lzV</t>
  </si>
  <si>
    <t>http://t.co/6OG9qi7mCs</t>
  </si>
  <si>
    <t>https://t.co/VE4zqMEdnR</t>
  </si>
  <si>
    <t>https://t.co/dcvRhfjKPh</t>
  </si>
  <si>
    <t>https://t.co/pADzzYUQ5j</t>
  </si>
  <si>
    <t>https://t.co/GtSlNo8pRf</t>
  </si>
  <si>
    <t>http://t.co/82cKe6P4Ba</t>
  </si>
  <si>
    <t>https://t.co/hKm97x37GJ</t>
  </si>
  <si>
    <t>https://t.co/AetjFa2suX</t>
  </si>
  <si>
    <t>http://t.co/RCJKfeGh9T</t>
  </si>
  <si>
    <t>http://t.co/y5CRCh211p</t>
  </si>
  <si>
    <t>https://t.co/Qh1hohaOjx</t>
  </si>
  <si>
    <t>https://t.co/1WfwkhxGZ1</t>
  </si>
  <si>
    <t>https://t.co/jPx8GeFFKQ</t>
  </si>
  <si>
    <t>http://t.co/UWhmkIlOoq</t>
  </si>
  <si>
    <t>https://t.co/pVlsT0pQtW</t>
  </si>
  <si>
    <t>https://t.co/QfHi8R6Oj3</t>
  </si>
  <si>
    <t>http://t.co/IfStunAIcy</t>
  </si>
  <si>
    <t>https://t.co/VIG36S01YG</t>
  </si>
  <si>
    <t>https://t.co/K9TSqekStk</t>
  </si>
  <si>
    <t>https://t.co/ugZDnOcOzt</t>
  </si>
  <si>
    <t>https://t.co/P3XZSIKYnw</t>
  </si>
  <si>
    <t>http://t.co/vfuTuMB92N</t>
  </si>
  <si>
    <t>http://t.co/a2Gw7pDXhr</t>
  </si>
  <si>
    <t>https://t.co/kywaxBW9DS</t>
  </si>
  <si>
    <t>http://t.co/A4dQ73d3GB</t>
  </si>
  <si>
    <t>http://t.co/J6Kx2ArQZf</t>
  </si>
  <si>
    <t>https://t.co/nEEn8e5PlE</t>
  </si>
  <si>
    <t>https://t.co/pfTdJNZaWE</t>
  </si>
  <si>
    <t>https://t.co/RzaEck800i</t>
  </si>
  <si>
    <t>http://t.co/xUfYqmAqXA</t>
  </si>
  <si>
    <t>http://t.co/SfH0w1pTm1</t>
  </si>
  <si>
    <t>https://t.co/bszuoM1sf4</t>
  </si>
  <si>
    <t>http://t.co/EY7CpKTurH</t>
  </si>
  <si>
    <t>http://t.co/f4XBSbptFj</t>
  </si>
  <si>
    <t>http://t.co/E9M20APSgZ</t>
  </si>
  <si>
    <t>https://t.co/WRrj3bhhXp</t>
  </si>
  <si>
    <t>https://t.co/hEOSTTzVek</t>
  </si>
  <si>
    <t>http://t.co/2uorLiPHFL</t>
  </si>
  <si>
    <t>https://t.co/OXip41slEj</t>
  </si>
  <si>
    <t>https://t.co/dlOX2yb9Hv</t>
  </si>
  <si>
    <t>https://t.co/hfb4716I0C</t>
  </si>
  <si>
    <t>https://t.co/SXCmjNE0u4</t>
  </si>
  <si>
    <t>https://t.co/6CdJL2usLH</t>
  </si>
  <si>
    <t>https://t.co/fepdQTcVz3</t>
  </si>
  <si>
    <t>https://t.co/Tf6IgJyR6n</t>
  </si>
  <si>
    <t>https://t.co/QhClamFjO1</t>
  </si>
  <si>
    <t>https://t.co/rBgs6FEVyF</t>
  </si>
  <si>
    <t>http://t.co/sdXSHWagrM</t>
  </si>
  <si>
    <t>https://t.co/7YeDZieSe6</t>
  </si>
  <si>
    <t>Pacific Time (US &amp; Canada)</t>
  </si>
  <si>
    <t>London</t>
  </si>
  <si>
    <t>Brasilia</t>
  </si>
  <si>
    <t>Amsterdam</t>
  </si>
  <si>
    <t>Central Time (US &amp; Canada)</t>
  </si>
  <si>
    <t>America/Sao_Paulo</t>
  </si>
  <si>
    <t>Greenland</t>
  </si>
  <si>
    <t>Mid-Atlantic</t>
  </si>
  <si>
    <t>Santiago</t>
  </si>
  <si>
    <t>Lisbon</t>
  </si>
  <si>
    <t>Alaska</t>
  </si>
  <si>
    <t>Quito</t>
  </si>
  <si>
    <t>Atlantic Time (Canada)</t>
  </si>
  <si>
    <t>http://pbs.twimg.com/profile_images/750345569600765953/Y-6A6q6w_normal.jpg</t>
  </si>
  <si>
    <t>http://pbs.twimg.com/profile_images/806557740806049792/i2qawCC3_normal.jpg</t>
  </si>
  <si>
    <t>http://pbs.twimg.com/profile_images/792999332752396288/e8CmtQGn_normal.jpg</t>
  </si>
  <si>
    <t>http://pbs.twimg.com/profile_images/807684196776951811/3hlvvMAt_normal.jpg</t>
  </si>
  <si>
    <t>http://pbs.twimg.com/profile_images/804444287056355328/yRUN_4El_normal.jpg</t>
  </si>
  <si>
    <t>http://pbs.twimg.com/profile_images/557133009208352768/Yl8h55CK_normal.png</t>
  </si>
  <si>
    <t>http://pbs.twimg.com/profile_images/378800000761279786/e1fc71be9e8838213a08c71123201683_normal.png</t>
  </si>
  <si>
    <t>http://pbs.twimg.com/profile_images/789531779560513536/Rr1jey8x_normal.jpg</t>
  </si>
  <si>
    <t>http://pbs.twimg.com/profile_images/808402813499883520/QMN2uUv0_normal.jpg</t>
  </si>
  <si>
    <t>http://pbs.twimg.com/profile_images/609541079248044032/Aq1IJooT_normal.jpg</t>
  </si>
  <si>
    <t>http://pbs.twimg.com/profile_images/808339779402289156/ACmNtjAm_normal.jpg</t>
  </si>
  <si>
    <t>http://pbs.twimg.com/profile_images/806600759563472898/Wd6bg250_normal.jpg</t>
  </si>
  <si>
    <t>http://pbs.twimg.com/profile_images/785968842904305665/FdVlAJ1b_normal.jpg</t>
  </si>
  <si>
    <t>http://pbs.twimg.com/profile_images/807000470195683328/CNh8SKwt_normal.jpg</t>
  </si>
  <si>
    <t>http://pbs.twimg.com/profile_images/2746896430/020797364dfc0beb56c1eaf4876064fc_normal.png</t>
  </si>
  <si>
    <t>http://pbs.twimg.com/profile_images/785297361484541952/NvuG2bG6_normal.jpg</t>
  </si>
  <si>
    <t>http://pbs.twimg.com/profile_images/800042948389900288/eQIUex38_normal.jpg</t>
  </si>
  <si>
    <t>http://pbs.twimg.com/profile_images/805698295138045952/ONo7zLAv_normal.jpg</t>
  </si>
  <si>
    <t>http://pbs.twimg.com/profile_images/762628369804587008/xCbhsG4Z_normal.jpg</t>
  </si>
  <si>
    <t>http://pbs.twimg.com/profile_images/2319718572/mqut717jk1f1mc8lh22h_normal.jpeg</t>
  </si>
  <si>
    <t>http://pbs.twimg.com/profile_images/3362769482/284e8724a62078376feb7f1aa1140bae_normal.jpeg</t>
  </si>
  <si>
    <t>http://pbs.twimg.com/profile_images/627181103250587648/IM67iTGA_normal.png</t>
  </si>
  <si>
    <t>http://pbs.twimg.com/profile_images/431198931758747648/ovfaZ3yQ_normal.png</t>
  </si>
  <si>
    <t>http://pbs.twimg.com/profile_images/620784018422935552/1TRHyhr1_normal.png</t>
  </si>
  <si>
    <t>http://pbs.twimg.com/profile_images/808356775250579456/oFNVX9mq_normal.jpg</t>
  </si>
  <si>
    <t>http://pbs.twimg.com/profile_images/572209226227802112/0MCCTCi1_normal.jpeg</t>
  </si>
  <si>
    <t>http://pbs.twimg.com/profile_images/623884744741257216/jyfWo_Hh_normal.jpg</t>
  </si>
  <si>
    <t>http://pbs.twimg.com/profile_images/378800000634125940/502281f1bdd910702337089838916d34_normal.png</t>
  </si>
  <si>
    <t>http://pbs.twimg.com/profile_images/623159219315978241/-xgW-fQJ_normal.jpg</t>
  </si>
  <si>
    <t>http://pbs.twimg.com/profile_images/795943467272835072/yRy-wY5U_normal.jpg</t>
  </si>
  <si>
    <t>http://pbs.twimg.com/profile_images/788073917764231168/mBhDim9Y_normal.jpg</t>
  </si>
  <si>
    <t>http://pbs.twimg.com/profile_images/778408552188809217/8hkJDmEa_normal.jpg</t>
  </si>
  <si>
    <t>http://pbs.twimg.com/profile_images/536317266283855872/cgXLGjXa_normal.jpeg</t>
  </si>
  <si>
    <t>http://pbs.twimg.com/profile_images/1160705225/Logo_Ciencia_e_Tecnologia_normal.JPG</t>
  </si>
  <si>
    <t>http://pbs.twimg.com/profile_images/808029033724252160/oIwRYTn5_normal.jpg</t>
  </si>
  <si>
    <t>http://pbs.twimg.com/profile_images/754814251471175680/_KHZI2mK_normal.jpg</t>
  </si>
  <si>
    <t>http://pbs.twimg.com/profile_images/378800000535897338/2a50421b1ee0f28ae8a47addb64d3375_normal.jpeg</t>
  </si>
  <si>
    <t>http://pbs.twimg.com/profile_images/805179207424864256/Hm_uq43R_normal.jpg</t>
  </si>
  <si>
    <t>http://pbs.twimg.com/profile_images/803392990907629568/-D_YstYe_normal.jpg</t>
  </si>
  <si>
    <t>http://pbs.twimg.com/profile_images/808309435391246336/8f3Aep1R_normal.jpg</t>
  </si>
  <si>
    <t>http://pbs.twimg.com/profile_images/808419400764325888/Gn6jD1hk_normal.jpg</t>
  </si>
  <si>
    <t>http://pbs.twimg.com/profile_images/808342115126300673/lgL0YMYd_normal.jpg</t>
  </si>
  <si>
    <t>http://pbs.twimg.com/profile_images/807958209847824384/FUfBsbyA_normal.jpg</t>
  </si>
  <si>
    <t>http://pbs.twimg.com/profile_images/2190111148/Mercury_Man_normal.jpg</t>
  </si>
  <si>
    <t>http://pbs.twimg.com/profile_images/775118971012018176/UuXht-NL_normal.jpg</t>
  </si>
  <si>
    <t>http://pbs.twimg.com/profile_images/743935798014263297/hSrpVFYq_normal.jpg</t>
  </si>
  <si>
    <t>http://pbs.twimg.com/profile_images/722895080772739072/6ux9pPeV_normal.jpg</t>
  </si>
  <si>
    <t>http://pbs.twimg.com/profile_images/559676976345001984/mFqkL0ah_normal.jpeg</t>
  </si>
  <si>
    <t>http://pbs.twimg.com/profile_images/648686727217979392/W0mBEqkI_normal.jpg</t>
  </si>
  <si>
    <t>http://pbs.twimg.com/profile_images/699209779453906944/-xdrxFYu_normal.png</t>
  </si>
  <si>
    <t>http://pbs.twimg.com/profile_images/446499521820762113/WiQuZAAP_normal.jpeg</t>
  </si>
  <si>
    <t>http://pbs.twimg.com/profile_images/800699793785950208/LisUtFNn_normal.jpg</t>
  </si>
  <si>
    <t>http://pbs.twimg.com/profile_images/714180382216814592/UwHh6p5C_normal.jpg</t>
  </si>
  <si>
    <t>http://pbs.twimg.com/profile_images/699751256684896256/1J9XvuIP_normal.jpg</t>
  </si>
  <si>
    <t>http://pbs.twimg.com/profile_images/642365736225239040/V4JTathD_normal.jpg</t>
  </si>
  <si>
    <t>http://pbs.twimg.com/profile_images/803614747413229569/vRmXOkms_normal.jpg</t>
  </si>
  <si>
    <t>http://pbs.twimg.com/profile_images/808323471201759232/mYIrwaYt_normal.jpg</t>
  </si>
  <si>
    <t>http://pbs.twimg.com/profile_images/805041108988424192/JtHgny0J_normal.jpg</t>
  </si>
  <si>
    <t>http://pbs.twimg.com/profile_images/807764084292784133/Dc8CgFHX_normal.jpg</t>
  </si>
  <si>
    <t>http://pbs.twimg.com/profile_images/808044818114969601/s3alBvg__normal.jpg</t>
  </si>
  <si>
    <t>http://pbs.twimg.com/profile_images/806983528172978176/T-vAcjnl_normal.jpg</t>
  </si>
  <si>
    <t>http://pbs.twimg.com/profile_images/1699051328/riojaneiro_normal.jpg</t>
  </si>
  <si>
    <t>http://pbs.twimg.com/profile_images/803561207252664320/LVGvcu8x_normal.jpg</t>
  </si>
  <si>
    <t>http://pbs.twimg.com/profile_images/808259072214650880/VdwcxcJb_normal.jpg</t>
  </si>
  <si>
    <t>http://pbs.twimg.com/profile_images/805980755625185280/JTQBLyIW_normal.jpg</t>
  </si>
  <si>
    <t>http://pbs.twimg.com/profile_images/807567714395058176/MJ38sDoU_normal.jpg</t>
  </si>
  <si>
    <t>http://pbs.twimg.com/profile_images/806116009094643712/7JQ6VHs7_normal.jpg</t>
  </si>
  <si>
    <t>http://pbs.twimg.com/profile_images/766250354455576576/JMl7oWvu_normal.jpg</t>
  </si>
  <si>
    <t>http://pbs.twimg.com/profile_images/805524915726254080/LX8ZbvX9_normal.jpg</t>
  </si>
  <si>
    <t>http://pbs.twimg.com/profile_images/808075298747121664/HL8FqFKw_normal.jpg</t>
  </si>
  <si>
    <t>http://pbs.twimg.com/profile_images/806579222881988609/us1SqlIO_normal.jpg</t>
  </si>
  <si>
    <t>http://pbs.twimg.com/profile_images/749340674114351104/68U_I4E__normal.jpg</t>
  </si>
  <si>
    <t>http://pbs.twimg.com/profile_images/807809448584613888/b6lVf9zM_normal.jpg</t>
  </si>
  <si>
    <t>http://pbs.twimg.com/profile_images/807951876062846977/OLau415v_normal.jpg</t>
  </si>
  <si>
    <t>http://pbs.twimg.com/profile_images/575157206087155712/xEumnOFA_normal.jpeg</t>
  </si>
  <si>
    <t>http://pbs.twimg.com/profile_images/1302524320/TI_no_brasil_normal.jpg</t>
  </si>
  <si>
    <t>http://pbs.twimg.com/profile_images/617414611579473921/vWPULaZ5_normal.png</t>
  </si>
  <si>
    <t>http://pbs.twimg.com/profile_images/800515291579088896/Uwa-y1OY_normal.jpg</t>
  </si>
  <si>
    <t>http://pbs.twimg.com/profile_images/769880930915799041/8-EFWDKn_normal.jpg</t>
  </si>
  <si>
    <t>http://pbs.twimg.com/profile_images/798125688561827840/-8IWKHGu_normal.jpg</t>
  </si>
  <si>
    <t>http://pbs.twimg.com/profile_images/735264877661593600/kAiolxLr_normal.jpg</t>
  </si>
  <si>
    <t>http://pbs.twimg.com/profile_images/745630113463672833/t57MK4JI_normal.jpg</t>
  </si>
  <si>
    <t>http://pbs.twimg.com/profile_images/808346667967741952/Elq-JoRE_normal.jpg</t>
  </si>
  <si>
    <t>http://pbs.twimg.com/profile_images/807099331836833792/ypOWc-4H_normal.jpg</t>
  </si>
  <si>
    <t>http://pbs.twimg.com/profile_images/805871351072440320/WQL3AM_R_normal.jpg</t>
  </si>
  <si>
    <t>http://pbs.twimg.com/profile_images/803433257580789765/EEw5g4_Y_normal.jpg</t>
  </si>
  <si>
    <t>http://pbs.twimg.com/profile_images/806628835651440646/Aaml3dEc_normal.jpg</t>
  </si>
  <si>
    <t>http://pbs.twimg.com/profile_images/1792990911/iall2_normal.jpg</t>
  </si>
  <si>
    <t>http://pbs.twimg.com/profile_images/807907286844903424/S-5pI1NM_normal.jpg</t>
  </si>
  <si>
    <t>http://pbs.twimg.com/profile_images/806936320077688832/LyXanSgX_normal.jpg</t>
  </si>
  <si>
    <t>http://pbs.twimg.com/profile_images/570559516899422208/xNzH12OX_normal.png</t>
  </si>
  <si>
    <t>http://pbs.twimg.com/profile_images/802252476049223689/UlDpB1oa_normal.jpg</t>
  </si>
  <si>
    <t>http://pbs.twimg.com/profile_images/807007947096293376/rVofEgNr_normal.jpg</t>
  </si>
  <si>
    <t>http://pbs.twimg.com/profile_images/440452480606826496/0kajqynd_normal.jpeg</t>
  </si>
  <si>
    <t>http://pbs.twimg.com/profile_images/3047048604/860e74803e07979c0e7c87fb9ef6e967_normal.jpeg</t>
  </si>
  <si>
    <t>http://pbs.twimg.com/profile_images/536527988041347072/OBElcleD_normal.jpeg</t>
  </si>
  <si>
    <t>http://pbs.twimg.com/profile_images/807341924508200960/v0F6KUbe_normal.jpg</t>
  </si>
  <si>
    <t>http://pbs.twimg.com/profile_images/799631787488145408/XXaYcsp6_normal.jpg</t>
  </si>
  <si>
    <t>http://pbs.twimg.com/profile_images/768232498920845316/ZBE0y7_c_normal.jpg</t>
  </si>
  <si>
    <t>http://pbs.twimg.com/profile_images/1219807521/twitter-avatar_normal.png</t>
  </si>
  <si>
    <t>http://pbs.twimg.com/profile_images/806111304272543745/G2IiC1Zl_normal.jpg</t>
  </si>
  <si>
    <t>http://pbs.twimg.com/profile_images/807632249877364736/KnIGaI-Q_normal.jpg</t>
  </si>
  <si>
    <t>http://pbs.twimg.com/profile_images/808065709272076290/c3yCJ_i8_normal.jpg</t>
  </si>
  <si>
    <t>http://pbs.twimg.com/profile_images/805547648371585026/V7xH8y9d_normal.jpg</t>
  </si>
  <si>
    <t>http://pbs.twimg.com/profile_images/806803105023045642/ukhdD3si_normal.jpg</t>
  </si>
  <si>
    <t>http://pbs.twimg.com/profile_images/805805225357561857/VF3ECodC_normal.jpg</t>
  </si>
  <si>
    <t>http://pbs.twimg.com/profile_images/808459759477260288/YBhLgCg6_normal.jpg</t>
  </si>
  <si>
    <t>http://pbs.twimg.com/profile_images/806594563225845760/c__Y9Xlv_normal.jpg</t>
  </si>
  <si>
    <t>http://pbs.twimg.com/profile_images/806291708044541954/Jv-xeLk0_normal.jpg</t>
  </si>
  <si>
    <t>http://pbs.twimg.com/profile_images/807492911541747712/77dey4vm_normal.jpg</t>
  </si>
  <si>
    <t>http://pbs.twimg.com/profile_images/801421151562072064/oImr6Yhf_normal.jpg</t>
  </si>
  <si>
    <t>http://pbs.twimg.com/profile_images/807590710488821760/5q_oP-mG_normal.jpg</t>
  </si>
  <si>
    <t>http://pbs.twimg.com/profile_images/378800000091019173/956cb049b331a676384837a0c1e4b038_normal.jpeg</t>
  </si>
  <si>
    <t>http://pbs.twimg.com/profile_images/796745142585716736/fNmJ9vVd_normal.jpg</t>
  </si>
  <si>
    <t>http://pbs.twimg.com/profile_images/799037570239840256/iHUTyWfw_normal.jpg</t>
  </si>
  <si>
    <t>http://pbs.twimg.com/profile_images/1418169143/logo_empregos_pti_twitter_normal.png</t>
  </si>
  <si>
    <t>http://pbs.twimg.com/profile_images/660694340214329344/6xl6whMb_normal.jpg</t>
  </si>
  <si>
    <t>http://pbs.twimg.com/profile_images/793775655758524416/D1gQ5MZf_normal.jpg</t>
  </si>
  <si>
    <t>http://pbs.twimg.com/profile_images/808352043870130179/BvTH6XQq_normal.jpg</t>
  </si>
  <si>
    <t>http://pbs.twimg.com/profile_images/807377920939479040/c7oBen8V_normal.jpg</t>
  </si>
  <si>
    <t>http://pbs.twimg.com/profile_images/705041965897916420/FwAdATu1_normal.jpg</t>
  </si>
  <si>
    <t>http://pbs.twimg.com/profile_images/804764866389168130/-S_XnasG_normal.jpg</t>
  </si>
  <si>
    <t>http://pbs.twimg.com/profile_images/738796516714942464/cF-stZjM_normal.jpg</t>
  </si>
  <si>
    <t>http://pbs.twimg.com/profile_images/793575223052337152/XhvrFNDg_normal.jpg</t>
  </si>
  <si>
    <t>http://pbs.twimg.com/profile_images/767416549435174913/kG7K_m-a_normal.jpg</t>
  </si>
  <si>
    <t>http://pbs.twimg.com/profile_images/805645393434464256/Fi1ANP3i_normal.jpg</t>
  </si>
  <si>
    <t>http://pbs.twimg.com/profile_images/807409152125530114/rA2GPFx5_normal.jpg</t>
  </si>
  <si>
    <t>http://pbs.twimg.com/profile_images/803227438218088448/oknbpoqt_normal.jpg</t>
  </si>
  <si>
    <t>http://pbs.twimg.com/profile_images/806342122467168258/Rkq-D26t_normal.jpg</t>
  </si>
  <si>
    <t>http://pbs.twimg.com/profile_images/806666614275981322/Fg2QDE3S_normal.jpg</t>
  </si>
  <si>
    <t>http://pbs.twimg.com/profile_images/758742250822131712/urk3e1eE_normal.jpg</t>
  </si>
  <si>
    <t>http://pbs.twimg.com/profile_images/797592561133219840/HHr-79ER_normal.jpg</t>
  </si>
  <si>
    <t>http://pbs.twimg.com/profile_images/804482121574346752/AyTNjhKS_normal.jpg</t>
  </si>
  <si>
    <t>http://pbs.twimg.com/profile_images/778551004258336773/kZRhuSYG_normal.jpg</t>
  </si>
  <si>
    <t>http://pbs.twimg.com/profile_images/785777353666560000/CNJM9IkG_normal.jpg</t>
  </si>
  <si>
    <t>http://pbs.twimg.com/profile_images/597566688167624704/yC4F1gnv_normal.jpg</t>
  </si>
  <si>
    <t>http://pbs.twimg.com/profile_images/807725065353785345/Bf2i2Vpj_normal.jpg</t>
  </si>
  <si>
    <t>http://pbs.twimg.com/profile_images/798670883254636544/HQrXTe2O_normal.jpg</t>
  </si>
  <si>
    <t>Open Twitter Page for This Person</t>
  </si>
  <si>
    <t>https://twitter.com/ze1947</t>
  </si>
  <si>
    <t>https://twitter.com/youtube</t>
  </si>
  <si>
    <t>https://twitter.com/willegreg</t>
  </si>
  <si>
    <t>https://twitter.com/petrovacrl</t>
  </si>
  <si>
    <t>https://twitter.com/rafa_oliveira99</t>
  </si>
  <si>
    <t>https://twitter.com/workplaceadvise</t>
  </si>
  <si>
    <t>https://twitter.com/whatconcursos</t>
  </si>
  <si>
    <t>https://twitter.com/luduvicu</t>
  </si>
  <si>
    <t>https://twitter.com/itamishin</t>
  </si>
  <si>
    <t>https://twitter.com/_dark_star</t>
  </si>
  <si>
    <t>https://twitter.com/lucianosam19</t>
  </si>
  <si>
    <t>https://twitter.com/lucas_willianm</t>
  </si>
  <si>
    <t>https://twitter.com/brunalochee</t>
  </si>
  <si>
    <t>https://twitter.com/fehwinckler</t>
  </si>
  <si>
    <t>https://twitter.com/marciomtc</t>
  </si>
  <si>
    <t>https://twitter.com/luciano_ger</t>
  </si>
  <si>
    <t>https://twitter.com/fabianemilani</t>
  </si>
  <si>
    <t>https://twitter.com/ilca_barbie</t>
  </si>
  <si>
    <t>https://twitter.com/amosbatista</t>
  </si>
  <si>
    <t>https://twitter.com/gilbertocampos</t>
  </si>
  <si>
    <t>https://twitter.com/valoragregadotv</t>
  </si>
  <si>
    <t>https://twitter.com/curitibatech</t>
  </si>
  <si>
    <t>https://twitter.com/curitibait</t>
  </si>
  <si>
    <t>https://twitter.com/paranatech</t>
  </si>
  <si>
    <t>https://twitter.com/mocaladefora_</t>
  </si>
  <si>
    <t>https://twitter.com/_bobaa</t>
  </si>
  <si>
    <t>https://twitter.com/augustosvm</t>
  </si>
  <si>
    <t>https://twitter.com/tiespecialistas</t>
  </si>
  <si>
    <t>https://twitter.com/annye_tessaro</t>
  </si>
  <si>
    <t>https://twitter.com/marcasistemas</t>
  </si>
  <si>
    <t>https://twitter.com/minafaceira</t>
  </si>
  <si>
    <t>https://twitter.com/ciscodobrasil</t>
  </si>
  <si>
    <t>https://twitter.com/vg_urg</t>
  </si>
  <si>
    <t>https://twitter.com/sectrj</t>
  </si>
  <si>
    <t>https://twitter.com/pichajdb</t>
  </si>
  <si>
    <t>https://twitter.com/dileyg0mez</t>
  </si>
  <si>
    <t>https://twitter.com/igorpaniguel</t>
  </si>
  <si>
    <t>https://twitter.com/mcello_santanna</t>
  </si>
  <si>
    <t>https://twitter.com/kevinleallm</t>
  </si>
  <si>
    <t>https://twitter.com/aecarpes</t>
  </si>
  <si>
    <t>https://twitter.com/isanuneees</t>
  </si>
  <si>
    <t>https://twitter.com/kih_hawler</t>
  </si>
  <si>
    <t>https://twitter.com/_brendaquadross</t>
  </si>
  <si>
    <t>https://twitter.com/hdibrasil</t>
  </si>
  <si>
    <t>https://twitter.com/ariananmartins</t>
  </si>
  <si>
    <t>https://twitter.com/annelling</t>
  </si>
  <si>
    <t>https://twitter.com/ecorebr</t>
  </si>
  <si>
    <t>https://twitter.com/ti_colatina</t>
  </si>
  <si>
    <t>https://twitter.com/bleaders_</t>
  </si>
  <si>
    <t>https://twitter.com/fh_tecnologia</t>
  </si>
  <si>
    <t>https://twitter.com/kelioromario</t>
  </si>
  <si>
    <t>https://twitter.com/samialag</t>
  </si>
  <si>
    <t>https://twitter.com/nuitblanche6</t>
  </si>
  <si>
    <t>https://twitter.com/mod_gad</t>
  </si>
  <si>
    <t>https://twitter.com/jornalismowando</t>
  </si>
  <si>
    <t>https://twitter.com/pqpfrancieli</t>
  </si>
  <si>
    <t>https://twitter.com/luisfel99227874</t>
  </si>
  <si>
    <t>https://twitter.com/wtf_bangtan</t>
  </si>
  <si>
    <t>https://twitter.com/olacarochosads</t>
  </si>
  <si>
    <t>https://twitter.com/camiladfsilva</t>
  </si>
  <si>
    <t>https://twitter.com/i4mbg</t>
  </si>
  <si>
    <t>https://twitter.com/riojaneirojob</t>
  </si>
  <si>
    <t>https://twitter.com/dvdrbr</t>
  </si>
  <si>
    <t>https://twitter.com/ricsanto</t>
  </si>
  <si>
    <t>https://twitter.com/teluricool</t>
  </si>
  <si>
    <t>https://twitter.com/jannins_</t>
  </si>
  <si>
    <t>https://twitter.com/custodioalemao</t>
  </si>
  <si>
    <t>https://twitter.com/swdezerbelles</t>
  </si>
  <si>
    <t>https://twitter.com/thatununes</t>
  </si>
  <si>
    <t>https://twitter.com/byebyeblimps</t>
  </si>
  <si>
    <t>https://twitter.com/leo_renato</t>
  </si>
  <si>
    <t>https://twitter.com/brunancosta13</t>
  </si>
  <si>
    <t>https://twitter.com/_somethingreatt</t>
  </si>
  <si>
    <t>https://twitter.com/shawnh0nest</t>
  </si>
  <si>
    <t>https://twitter.com/eexponewsall</t>
  </si>
  <si>
    <t>https://twitter.com/tinobrasil</t>
  </si>
  <si>
    <t>https://twitter.com/anitaborg_org</t>
  </si>
  <si>
    <t>https://twitter.com/fernandessjuu93</t>
  </si>
  <si>
    <t>https://twitter.com/erivansr</t>
  </si>
  <si>
    <t>https://twitter.com/tribunaceara</t>
  </si>
  <si>
    <t>https://twitter.com/jailson_tenorio</t>
  </si>
  <si>
    <t>https://twitter.com/accenture_vagas</t>
  </si>
  <si>
    <t>https://twitter.com/sidbney</t>
  </si>
  <si>
    <t>https://twitter.com/samodev</t>
  </si>
  <si>
    <t>https://twitter.com/will_cec</t>
  </si>
  <si>
    <t>https://twitter.com/_oilary</t>
  </si>
  <si>
    <t>https://twitter.com/tchellybala</t>
  </si>
  <si>
    <t>https://twitter.com/_iall</t>
  </si>
  <si>
    <t>https://twitter.com/lix_ti</t>
  </si>
  <si>
    <t>https://twitter.com/paulo__frota</t>
  </si>
  <si>
    <t>https://twitter.com/actiocet</t>
  </si>
  <si>
    <t>https://twitter.com/quelmeliima</t>
  </si>
  <si>
    <t>https://twitter.com/larianibrito</t>
  </si>
  <si>
    <t>https://twitter.com/buscandoemprego</t>
  </si>
  <si>
    <t>https://twitter.com/vagasrio</t>
  </si>
  <si>
    <t>https://twitter.com/arianeamof</t>
  </si>
  <si>
    <t>https://twitter.com/actseokjin</t>
  </si>
  <si>
    <t>https://twitter.com/mariajnc16</t>
  </si>
  <si>
    <t>https://twitter.com/tatthasiq</t>
  </si>
  <si>
    <t>https://twitter.com/gisa</t>
  </si>
  <si>
    <t>https://twitter.com/_sabrisss_</t>
  </si>
  <si>
    <t>https://twitter.com/malkovichmari_</t>
  </si>
  <si>
    <t>https://twitter.com/mozart_sousa</t>
  </si>
  <si>
    <t>https://twitter.com/giseliacristin_</t>
  </si>
  <si>
    <t>https://twitter.com/icandiotto</t>
  </si>
  <si>
    <t>https://twitter.com/zedroguinha800</t>
  </si>
  <si>
    <t>https://twitter.com/sr_cardoso_</t>
  </si>
  <si>
    <t>https://twitter.com/caiodarolt</t>
  </si>
  <si>
    <t>https://twitter.com/nesseup</t>
  </si>
  <si>
    <t>https://twitter.com/michaeldogas</t>
  </si>
  <si>
    <t>https://twitter.com/laumonteiroh</t>
  </si>
  <si>
    <t>https://twitter.com/kika_rocha13</t>
  </si>
  <si>
    <t>https://twitter.com/tiozimfave</t>
  </si>
  <si>
    <t>https://twitter.com/iamfakesorry</t>
  </si>
  <si>
    <t>https://twitter.com/erica_madruga</t>
  </si>
  <si>
    <t>https://twitter.com/empregosti</t>
  </si>
  <si>
    <t>https://twitter.com/jarluziaherqui</t>
  </si>
  <si>
    <t>https://twitter.com/kinhajoao</t>
  </si>
  <si>
    <t>https://twitter.com/taelegal</t>
  </si>
  <si>
    <t>https://twitter.com/ayuseok</t>
  </si>
  <si>
    <t>https://twitter.com/caarmsssss</t>
  </si>
  <si>
    <t>https://twitter.com/oandersonvieira</t>
  </si>
  <si>
    <t>https://twitter.com/melkyfb</t>
  </si>
  <si>
    <t>https://twitter.com/escritalit</t>
  </si>
  <si>
    <t>https://twitter.com/alexandre_menin</t>
  </si>
  <si>
    <t>https://twitter.com/luciane_garcia_</t>
  </si>
  <si>
    <t>https://twitter.com/mandifdc</t>
  </si>
  <si>
    <t>https://twitter.com/brunorucy</t>
  </si>
  <si>
    <t>https://twitter.com/rievertf</t>
  </si>
  <si>
    <t>https://twitter.com/jheniferloise</t>
  </si>
  <si>
    <t>https://twitter.com/cylonbru</t>
  </si>
  <si>
    <t>https://twitter.com/mamedebr</t>
  </si>
  <si>
    <t>https://twitter.com/cahhmm</t>
  </si>
  <si>
    <t>https://twitter.com/_guttu</t>
  </si>
  <si>
    <t>https://twitter.com/fabianobaldasso</t>
  </si>
  <si>
    <t>https://twitter.com/tiagoooliveira</t>
  </si>
  <si>
    <t>https://twitter.com/claudiaisilvap</t>
  </si>
  <si>
    <t>https://twitter.com/asofiasilvaa</t>
  </si>
  <si>
    <t>ze1947
RT @willegreg: Adicionei um vídeo
a uma playlist @YouTube https://t.co/dLHmfFrUIA
CONSEGUI MEU EMPREGO EM TI NO CANADÁ
| Salário | Inglês |</t>
  </si>
  <si>
    <t xml:space="preserve">youtube
</t>
  </si>
  <si>
    <t xml:space="preserve">willegreg
</t>
  </si>
  <si>
    <t>petrovacrl
RT @rafa_oliveira99: @eduardgmonteiro
dizes que dás 1€ a quem não se
rir. Se fosse a ti, pensava em
arranjar um emprego, tens muita
dívida</t>
  </si>
  <si>
    <t xml:space="preserve">rafa_oliveira99
</t>
  </si>
  <si>
    <t>workplaceadvise
#jobs #pt:Gestor de Projetos TI
https://t.co/vOH3d3Pmfy</t>
  </si>
  <si>
    <t>whatconcursos
Empresas de TI abrem Novas Vagas
de Estágio • Vaga Emprego... (https://t.co/oXP1mFuu23)</t>
  </si>
  <si>
    <t>luduvicu
Hospital em lugar sem sinal da
VIVO e TI bloqueou TUDO no wifi,
exceto WhatsApp. Não vai ter jeito:
terei que procurar outro emprego.</t>
  </si>
  <si>
    <t>itamishin
@_Dark_Star Você nem começou a
trabalhar ainda moça, o lucro vem
com o tempo rsrsrs Já já arranjo
um emprego pra ti jsidj</t>
  </si>
  <si>
    <t xml:space="preserve">_dark_star
</t>
  </si>
  <si>
    <t>lucianosam19
RT @Lucas_WillianM: Obrigado Deus
por meus amigos, família, emprego
e demais coisas que o senhor me
concedeu. Toda gratidão á ti</t>
  </si>
  <si>
    <t>lucas_willianm
Obrigado Deus por meus amigos,
família, emprego e demais coisas
que o senhor me concedeu. Toda
gratidão á ti</t>
  </si>
  <si>
    <t>brunalochee
RT @Lucas_WillianM: Obrigado Deus
por meus amigos, família, emprego
e demais coisas que o senhor me
concedeu. Toda gratidão á ti</t>
  </si>
  <si>
    <t>fehwinckler
RT @Lucas_WillianM: Obrigado Deus
por meus amigos, família, emprego
e demais coisas que o senhor me
concedeu. Toda gratidão á ti</t>
  </si>
  <si>
    <t>marciomtc
Emprego Analista suprimentos ti
guarulhos, são paulo https://t.co/hVUb9Ycd2P</t>
  </si>
  <si>
    <t>luciano_ger
Vai lá então fera, acha emprego
pra mim. Eu saio da faculdade as
12:20. As empresa de TI quer de
8h até as 18h.</t>
  </si>
  <si>
    <t>fabianemilani
RT @Lucas_WillianM: Obrigado Deus
por meus amigos, família, emprego
e demais coisas que o senhor me
concedeu. Toda gratidão á ti</t>
  </si>
  <si>
    <t>ilca_barbie
Sabe as pessoas querem emprego
não querem trabalhar, chegas num
estabelecimento ninguém ti atende
estão a si contar finstemana* 😕😟</t>
  </si>
  <si>
    <t>amosbatista
Vagas de Infra. #VagasTI #TI #emprego
https://t.co/tRiDhfQOTV</t>
  </si>
  <si>
    <t>gilbertocampos
RT @valoragregadotv: Computação
Cognitiva: nem tudo é TI, e não,
você não vai perder o seu emprego.
https://t.co/a3UWxMxs8N #cognitivecomp…</t>
  </si>
  <si>
    <t>valoragregadotv
Computação Cognitiva: nem tudo
é TI, e não, você não vai perder
o seu emprego. https://t.co/a3UWxMxs8N
#cognitivecomputing</t>
  </si>
  <si>
    <t>curitibatech
RT @valoragregadotv: Computação
Cognitiva: nem tudo é TI, e não,
você não vai perder o seu emprego.
https://t.co/a3UWxMxs8N #cognitivecomp…</t>
  </si>
  <si>
    <t>curitibait
RT @valoragregadotv: Computação
Cognitiva: nem tudo é TI, e não,
você não vai perder o seu emprego.
https://t.co/a3UWxMxs8N #cognitivecomp…</t>
  </si>
  <si>
    <t>paranatech
RT @valoragregadotv: Computação
Cognitiva: nem tudo é TI, e não,
você não vai perder o seu emprego.
https://t.co/a3UWxMxs8N #cognitivecomp…</t>
  </si>
  <si>
    <t>mocaladefora_
@_Bobaa PARABÉNS GAROTA! Desejo
mt coisa boa p ti, contas em dia,
pele hidratada, franja comportada,
emprego digno, saúde mental, amor
etc 💞</t>
  </si>
  <si>
    <t xml:space="preserve">_bobaa
</t>
  </si>
  <si>
    <t>augustosvm
RT @tiespecialistas: Empresas catarinenses
de TI têm 76 vagas abertas para
todo o Brasil - https://t.co/xMaSa1wv1e
#emprego #vagas</t>
  </si>
  <si>
    <t>tiespecialistas
Empresas catarinenses de TI têm
76 vagas abertas para todo o Brasil
- https://t.co/xMaSa1wv1e #emprego
#vagas</t>
  </si>
  <si>
    <t>annye_tessaro
RT @valoragregadotv: Computação
Cognitiva: nem tudo é TI, e não,
você não vai perder o seu emprego.
https://t.co/a3UWxMxs8N #cognitivecomp…</t>
  </si>
  <si>
    <t>marcasistemas
RT @tiespecialistas: Empresas catarinenses
de TI têm 76 vagas abertas para
todo o Brasil - https://t.co/xMaSa1wv1e
#emprego #vagas</t>
  </si>
  <si>
    <t>minafaceira
Vixi se eu ficar falando, ai que
não consigo um emprego mesmo...Cala
ti Boca Nicole =P</t>
  </si>
  <si>
    <t>ciscodobrasil
Investir em capacitação é saída
em #TI. Pesquisa da Cisco aponta
lacuna de profissionais capacitados
no Brasil:… https://t.co/oxH6luUuSN</t>
  </si>
  <si>
    <t>vg_urg
#vaga #emprego TI – Técnico em
informática - #INDAIATUBA - 1 VAGA
https://t.co/eNVVnJAIN1 #sp</t>
  </si>
  <si>
    <t>sectrj
Meu primeiro emprego em TI: 59
jovens carentes se formam em programação
de computadores no… https://t.co/m8IFISwsOg
https://t.co/gRkQE4ynTg</t>
  </si>
  <si>
    <t>pichajdb
@dileyg0mez quando tu se formar
vamos fazer uma cartinha pra netflix
pedindo um emprego de produtor
pra ti</t>
  </si>
  <si>
    <t xml:space="preserve">dileyg0mez
</t>
  </si>
  <si>
    <t>igorpaniguel
Gostei de um vídeo @YouTube de
@willegreg https://t.co/jbWvE7UUNh
COMO CONSEGUI MEU EMPREGO EM TI
NO CANADÁ | Salário | Inglês |</t>
  </si>
  <si>
    <t>mcello_santanna
Ti precisando arrumar um emprego
pra ocupar a cabeça</t>
  </si>
  <si>
    <t>kevinleallm
RT @aecarpes: n corro atrás nem
de emprego imagina de ti</t>
  </si>
  <si>
    <t>aecarpes
n corro atrás nem de emprego imagina
de ti</t>
  </si>
  <si>
    <t>isanuneees
RT @aecarpes: n corro atrás nem
de emprego imagina de ti</t>
  </si>
  <si>
    <t>kih_hawler
RT @aecarpes: n corro atrás nem
de emprego imagina de ti</t>
  </si>
  <si>
    <t>_brendaquadross
RT @aecarpes: n corro atrás nem
de emprego imagina de ti</t>
  </si>
  <si>
    <t>hdibrasil
Agora às 09:00, Marco Enes estará
no HDI Online 2016 com a palestra:
Como conseguir um melhor emprego
em TI mesmo... https://t.co/ac8LEFVXCL</t>
  </si>
  <si>
    <t>ariananmartins
@annelling ohh :( o cabelo era
algo mesmo importante para ti linda..é
triste termos de mudar pcausa de
um emprego. Mas continuas linda!
💕</t>
  </si>
  <si>
    <t xml:space="preserve">annelling
</t>
  </si>
  <si>
    <t>ecorebr
Quer trabalhar em uma empresa #GPTW?
Temos vaga para Back-end Java Developer.
Requisitos: https://t.co/N95OoLx1lA…
https://t.co/3u64U2fXcv</t>
  </si>
  <si>
    <t>ti_colatina
RT @tiespecialistas: Empresas catarinenses
de TI têm 76 vagas abertas para
todo o Brasil - https://t.co/xMaSa1wv1e
#emprego #vagas</t>
  </si>
  <si>
    <t>bleaders_
Nem tudo é TI, e não, você não
vai perder o seu emprego #computaçao
#cognitiva https://t.co/FrAjcYAJ3x</t>
  </si>
  <si>
    <t>fh_tecnologia
A FH está em busca de novos talentos.
Envie CV com a vaga no título para
curriculo@fh.com.br #vagas #TI
#trabalho… https://t.co/H2g0s4DlYj</t>
  </si>
  <si>
    <t>kelioromario
Olhar para Ti devia ser O meu emprego
Tas Sempre nas vistas Até para
Os Cegos.</t>
  </si>
  <si>
    <t>samialag
@nuitblanche6 pra ti passar o resto
da vida com o mesmo emprego e nunca
sair de Manaus e ter filhos e não
se desviar do caminho tradicional</t>
  </si>
  <si>
    <t xml:space="preserve">nuitblanche6
</t>
  </si>
  <si>
    <t>mod_gad
@JornalismoWando Convenhamos que
é uma forma de simplificar a coisa.
Todo mundo que discorda de ti muda
o emprego pra esquerdista. Pronto.</t>
  </si>
  <si>
    <t xml:space="preserve">jornalismowando
</t>
  </si>
  <si>
    <t>pqpfrancieli
"O único emprego que eu posso arrumar
pra ti na real eu nem posso" https://t.co/4B133NrHfx</t>
  </si>
  <si>
    <t>luisfel99227874
#SoVemIngressoTalentFM ti prescisando
de uns ingressos sabe que sabe
até um emprego no @wtf_bangtan
Tenho 16 anos kkkk..beijos adoro
vcs 😍</t>
  </si>
  <si>
    <t xml:space="preserve">wtf_bangtan
</t>
  </si>
  <si>
    <t>olacarochosads
@camiladfsilva se nao tiver emprego
junto-me a ti</t>
  </si>
  <si>
    <t>camiladfsilva
RT @olacarochosads: @camiladfsilva
se nao tiver emprego junto-me a
ti</t>
  </si>
  <si>
    <t>i4mbg
"Quero te conhecer, fala de ti
um pouco" ?????? É entrevista pra
emprego agora de certo</t>
  </si>
  <si>
    <t>riojaneirojob
Oferta Emprego: Gerente de TI -
RIO DE JANEIRO - 1 VAGA https://t.co/v1RmYWrf0N
#trabalho #emprego</t>
  </si>
  <si>
    <t>dvdrbr
RT @ricsanto: Dvd Roubando o emprego
dos meninos de TI. RT até chegar
em Embu das Artes.</t>
  </si>
  <si>
    <t>ricsanto
Dvd Roubando o emprego dos meninos
de TI. RT até chegar em Embu das
Artes.</t>
  </si>
  <si>
    <t>teluricool
RT @ricsanto: Dvd Roubando o emprego
dos meninos de TI. RT até chegar
em Embu das Artes.</t>
  </si>
  <si>
    <t>jannins_
RT @ricsanto: Dvd Roubando o emprego
dos meninos de TI. RT até chegar
em Embu das Artes.</t>
  </si>
  <si>
    <t>custodioalemao
Pedir emprego é facil, quero ver
ir atrás e fazer por ti</t>
  </si>
  <si>
    <t>swdezerbelles
@ThatuNunes Me ajuda a arrumar
um emprego na área de projetos/sistema/processo/TI
no RJ Thatu kkkkk</t>
  </si>
  <si>
    <t xml:space="preserve">thatununes
</t>
  </si>
  <si>
    <t>byebyeblimps
@leo_renato Como TI é bem amplo
eu to mandando currículo pra outras
atividades já, mas ninguém chama
esse 2016 ta td bugado pra emprego
:C</t>
  </si>
  <si>
    <t xml:space="preserve">leo_renato
</t>
  </si>
  <si>
    <t>brunancosta13
" Dad eu não tenho cacife " Conhecendo
papai ele me responderia " te entendo
mana...toma aq os classificados
, tem uns emprego firme pra ti"</t>
  </si>
  <si>
    <t>_somethingreatt
@shawnh0nest E obrigada!! Boa sorte
pra ti também! Logo você arranja
um emprego, sério. Só vai tentando
e não desanima!</t>
  </si>
  <si>
    <t xml:space="preserve">shawnh0nest
</t>
  </si>
  <si>
    <t>eexponewsall
https://t.co/6VqAl5ExgZ - Nem tudo
é TI, e não, você não vai perder
o seu emprego https://t.co/5sRBhhSLyf</t>
  </si>
  <si>
    <t>tinobrasil
The latest Diário TI no Brasil
! https://t.co/Kk0DdZJI97 Thanks
to @anitaborg_org #ti #emprego</t>
  </si>
  <si>
    <t xml:space="preserve">anitaborg_org
</t>
  </si>
  <si>
    <t>fernandessjuu93
qnj q me da desses sites de emprego,
colocam uma coisa e quando ti ligam
p marca entrevista n tem nd a ve
com a vaga ... sfd</t>
  </si>
  <si>
    <t>erivansr
The latest The Erivas News! https://t.co/nyNlSNEgyx
Thanks to @tribunaceara @tiespecialistas
#emprego #ti</t>
  </si>
  <si>
    <t xml:space="preserve">tribunaceara
</t>
  </si>
  <si>
    <t>jailson_tenorio
RT @accenture_vagas: #Emprego em
#PortoAlegre, Rio Grande do Sul:
Sr. Analyst . NET Porto Alegre
na Accenture https://t.co/i78sI886uo
#TI #…</t>
  </si>
  <si>
    <t>accenture_vagas
Accenture #Emprego: Sr. Analyst
/ Java / NET (#Recife, PE) https://t.co/y2fdxghCLT
#TI #Empregos #Contratar</t>
  </si>
  <si>
    <t>sidbney
@SamOdev tudo se resolverá, mesmo
que leve um tempo e sabe, hj prefiro
ir para Manaus com um emprego do
q em uma pós, aí faço um pudim
p/ ti</t>
  </si>
  <si>
    <t xml:space="preserve">samodev
</t>
  </si>
  <si>
    <t>will_cec
RT @will_cec: Oi gata é que eu
ti vi passando e achei muito linda
será se você pode me dar um emprego?</t>
  </si>
  <si>
    <t>_oilary
@tchellybala se prepara que as
8 to ti acordando. Vc compra roupa
e eu arrumo emprego, chega de chorar</t>
  </si>
  <si>
    <t xml:space="preserve">tchellybala
</t>
  </si>
  <si>
    <t>_iall
Vagas de Emprego - Auxiliar de
TI https://t.co/5BKpuiP0tA</t>
  </si>
  <si>
    <t>lix_ti
RT @Paulo__Frota: ''Bao tarde procuro
emprego de proteção pessoal bato
rapido e bunito.Más infurmaçào
vem no chat'' 😂😂😂😂😂😂😂 https://t.co/4Y…</t>
  </si>
  <si>
    <t xml:space="preserve">paulo__frota
</t>
  </si>
  <si>
    <t>actiocet
OPORTUNIDADE DE EMPREGO PARA SOUSA
PB (Apenas repassando) Coordenador
de TI. Disponível para morar em
Sousa.... https://t.co/fsobIupHVG</t>
  </si>
  <si>
    <t>quelmeliima
Ontem no culto a tia disse q me
via em um bon emprego .. e que
tudo q houve Deus tem um propósito,
entrego minha vida a ti senhor!</t>
  </si>
  <si>
    <t>larianibrito
Como não amar teu emprego quando
tua colega de trabalho vai p uma
operação policial e traz chocolate
de gramado p ti na volta? &amp;lt;3</t>
  </si>
  <si>
    <t>buscandoemprego
Vaga no RJ: DIVERSAS VAGAS TI -
Freelancer - #rj https://t.co/IsuDWdamSd
. #morsbach #emprego</t>
  </si>
  <si>
    <t>vagasrio
Vaga: DIVERSAS VAGAS TI - Freelancer
- #rj https://t.co/XCLgeofuMy .
#morsbach #emprego</t>
  </si>
  <si>
    <t>arianeamof
Preciso de um emprego! . . . .
. . PS: descobri que Papai Noel
não existe! #desempregada #ti #Universitario
#querointercambio</t>
  </si>
  <si>
    <t>actseokjin
EU PASSEI EU CONSEGUI O EMPREGO
PUTA MERDA EU TI MT FELIZ MDS DO
CÉU</t>
  </si>
  <si>
    <t>mariajnc16
Qual é para ti uma vida perfeita?
— Ter uma boa casa, um bom emprego
e aventuras com bo... https://t.co/9PfpRMY8kh</t>
  </si>
  <si>
    <t>tatthasiq
@GiseliaCristin_ @Mozart_Sousa
@malkovichmari_ @_sabrisss_ @gisa
MIGA TI É MUITO CHIQUE EU PRECISANDO
DE EMPREGO E TU COM UM GESTÃO KKKKKKKK</t>
  </si>
  <si>
    <t xml:space="preserve">gisa
</t>
  </si>
  <si>
    <t xml:space="preserve">_sabrisss_
</t>
  </si>
  <si>
    <t xml:space="preserve">malkovichmari_
</t>
  </si>
  <si>
    <t xml:space="preserve">mozart_sousa
</t>
  </si>
  <si>
    <t xml:space="preserve">giseliacristin_
</t>
  </si>
  <si>
    <t>icandiotto
@Sr_Cardoso_ @michaeldogas @NesseUP
@ZeDroguinha800 emprego p ti</t>
  </si>
  <si>
    <t xml:space="preserve">zedroguinha800
</t>
  </si>
  <si>
    <t>sr_cardoso_
RT @ICandiotto: @Sr_Cardoso_ @michaeldogas
@NesseUP @ZeDroguinha800 emprego
p ti</t>
  </si>
  <si>
    <t>caiodarolt
RT @ICandiotto: @Sr_Cardoso_ @michaeldogas
@NesseUP @ZeDroguinha800 emprego
p ti</t>
  </si>
  <si>
    <t xml:space="preserve">nesseup
</t>
  </si>
  <si>
    <t xml:space="preserve">michaeldogas
</t>
  </si>
  <si>
    <t>laumonteiroh
@kika_rocha13 Vou procurar emprego
para ti baby</t>
  </si>
  <si>
    <t xml:space="preserve">kika_rocha13
</t>
  </si>
  <si>
    <t>tiozimfave
#AUXILIAR DE TI (#SãoPauloSãoPauloBrazil)
https://t.co/GaoLIDk4hY #emprego
https://t.co/K7tSGmneDv</t>
  </si>
  <si>
    <t>iamfakesorry
Mas isso depende bué de ti tmb
mas aquilo era um exemplo no geral
, se tiveres uma boa faculdade
tens mais probabil… https://t.co/IfWVZpSFtx</t>
  </si>
  <si>
    <t>erica_madruga
BC - Grande amiga e empregada,
ja sabes q tenho emprego p ti no
futuro 😂 Ninguém cuida melhor
d mim q tu, adoro-te 😆😚</t>
  </si>
  <si>
    <t>empregosti
Programador/Desenvolvedor JAVA
- Rio Branco/AC https://t.co/yrOaoczMyl
#emprego #ti</t>
  </si>
  <si>
    <t>jarluziaherqui
RT @empregosti: Arquiteto .NET
- Rio Branco/AC https://t.co/N5hD60jfCy
#emprego #ti</t>
  </si>
  <si>
    <t>kinhajoao
Emprego em TI então 💙</t>
  </si>
  <si>
    <t>taelegal
@ayuseok elatinha se atrasado hahaha
eu ti contei que ela arrumou um
novo emprego ? então ela arrumou
nkkasdkadkada</t>
  </si>
  <si>
    <t xml:space="preserve">ayuseok
</t>
  </si>
  <si>
    <t>caarmsssss
@oandersonvieira Que triste viu...
mas se bora fazendo promessa pra
St Jude padroeiro das causas perdidas
arrumar um emprego pra ti hahaha</t>
  </si>
  <si>
    <t xml:space="preserve">oandersonvieira
</t>
  </si>
  <si>
    <t>melkyfb
Vaga de Emprego: SUPORTE TI VOLANTE
- Goiânia 06:00 às 14:00 - Goiânia,
GO https://t.co/dEFQDDgvS0</t>
  </si>
  <si>
    <t>escritalit
Gostei de um vídeo @YouTube de
@willegreg https://t.co/COrOd7m6N4
COMO CONSEGUI MEU EMPREGO EM TI
NO CANADÁ | Salário | Inglês |</t>
  </si>
  <si>
    <t>alexandre_menin
Não importa se é um relacionamento,
um emprego ou um estilo de vida.
Se não está ti fazendo bem, mude!</t>
  </si>
  <si>
    <t>luciane_garcia_
Quando tu tem 16 anos as pessoas
já começam a jogar umas indiretinhas
p ti decidir a faculdade, arrumar
um namorado, arrumar um emprego
etc.</t>
  </si>
  <si>
    <t>mandifdc
Direto alguém diz nossa tenho um
emprego p ti Amanda......até agr
desempregada</t>
  </si>
  <si>
    <t>brunorucy
RT @RievertF: Vamos começar semana
fé que vai tudo melhorar emprego
eu ti quero aparecer pra mim</t>
  </si>
  <si>
    <t>rievertf
Vamos começar semana fé que vai
tudo melhorar emprego eu ti quero
aparecer pra mim</t>
  </si>
  <si>
    <t>jheniferloise
RT @RievertF: Vamos começar semana
fé que vai tudo melhorar emprego
eu ti quero aparecer pra mim</t>
  </si>
  <si>
    <t>cylonbru
o mais engraçado da possibilidade
de so poder me aposentar aos 65
é dar como garantido que eu ainda
vou ter emprego na TI aos 65 anos
kkkkkk</t>
  </si>
  <si>
    <t>mamedebr
@Cahhmm um novo emprego caso TI
não de certo https://t.co/RyRVXctrwi</t>
  </si>
  <si>
    <t xml:space="preserve">cahhmm
</t>
  </si>
  <si>
    <t>_guttu
@FabianoBaldasso serio cara, procura
um outro emprego pra ti, tu não
nos representa veio, se tu é colorado
mesmo faz isso pelo teu clube!</t>
  </si>
  <si>
    <t xml:space="preserve">fabianobaldasso
</t>
  </si>
  <si>
    <t>tiagoooliveira
RT @accenture_vagas: Consultant
/ NET - Porto Alegre - Accenture:
(#PortoAlegre, Rio Grande do Sul)
https://t.co/CG5XAnkvpj #TI #Emprego
#E…</t>
  </si>
  <si>
    <t>claudiaisilvap
Oh Miguel este emprego é bom p
ti https://t.co/FwSENjIvqw</t>
  </si>
  <si>
    <t>asofiasilvaa
RT @claudiaisilvap: Oh Miguel este
emprego é bom p ti https://t.co/FwSENjIvqw</t>
  </si>
  <si>
    <t>GraphSource░TwitterSearch▓GraphTerm░EMPREGO TI</t>
  </si>
  <si>
    <t>Directed</t>
  </si>
  <si>
    <t>&lt;?xml version="1.0" encoding="utf-8"?&gt;_x000D_
&lt;configuration&gt;_x000D_
  &lt;configSections&gt;_x000D_
    &lt;sectionGroup name="userSettings" type="System.Configuration.UserSettingsGroup, System, Version=2.0.0.0, Culture=neutral, PublicKeyToken=b77a5c561934e089"&gt;_x000D_
      &lt;section name="GraphZoomAndScaleUserSettings"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&lt;/sectionGroup&gt;_x000D_
  &lt;/configSections&gt;_x000D_
  &lt;userSettings&gt;_x000D_
    &lt;GraphZoomAndScaleUserSettings&gt;_x000D_
      &lt;setting name="GraphScale" serializeAs="String"&gt;_x000D_
        &lt;value&gt;1&lt;/value&gt;_x000D_
      &lt;/setting&gt;_x000D_
    &lt;/GraphZoomAndScaleUserSettings&gt;_x000D_
    &lt;GeneralUserSettings4&gt;_x000D_
      &lt;setting name="NewWorkbookGraphDirectedness" serializeAs="String"&gt;_x000D_
        &lt;value&gt;Directed&lt;/value&gt;_x000D_
      &lt;/setting&gt;_x000D_
      &lt;setting name="ReadGroupLabels" serializeAs="String"&gt;_x000D_
        &lt;value&gt;True&lt;/value&gt;_x000D_
      &lt;/setting&gt;_x000D_
      &lt;setting name="ReadVertexLabels" serializeAs="String"&gt;_x000D_
        &lt;value&gt;True&lt;/value&gt;_x000D_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&lt;/GeneralUserSettings4&gt;_x000D_
  &lt;/userSettings&gt;_x000D_
&lt;/configuration&gt;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</si>
</sst>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
    <numFmt numFmtId="166" formatCode="#,##0.000"/>
    <numFmt numFmtId="167" formatCode="0.000"/>
  </numFmts>
  <fonts count="14"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
      <u/>
      <sz val="11"/>
      <color theme="10"/>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10">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xf numFmtId="0" fontId="13" fillId="0" borderId="0" applyNumberFormat="0" applyFill="0" applyBorder="0" applyAlignment="0" applyProtection="0"/>
  </cellStyleXfs>
  <cellXfs count="106">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1" fontId="5" fillId="4" borderId="1" xfId="5" applyNumberFormat="1" applyAlignment="1"/>
    <xf numFmtId="167" fontId="5" fillId="4" borderId="1" xfId="5" applyNumberFormat="1" applyAlignment="1"/>
    <xf numFmtId="167" fontId="11" fillId="4" borderId="1" xfId="5" applyNumberFormat="1" applyFont="1" applyAlignment="1"/>
    <xf numFmtId="0" fontId="5" fillId="2" borderId="1" xfId="1" applyNumberFormat="1"/>
    <xf numFmtId="0" fontId="6" fillId="6" borderId="1" xfId="6"/>
    <xf numFmtId="0" fontId="6" fillId="6" borderId="1" xfId="6" applyNumberFormat="1"/>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49" fontId="0" fillId="0" borderId="0" xfId="3" applyNumberFormat="1" applyFont="1" applyAlignment="1"/>
    <xf numFmtId="0" fontId="0" fillId="5" borderId="1" xfId="4" applyNumberFormat="1" applyFont="1" applyAlignment="1"/>
    <xf numFmtId="164" fontId="0" fillId="5" borderId="1" xfId="4" applyNumberFormat="1" applyFont="1" applyAlignment="1"/>
    <xf numFmtId="0" fontId="11" fillId="5" borderId="1" xfId="4" applyNumberFormat="1" applyFont="1" applyAlignment="1"/>
    <xf numFmtId="1" fontId="0" fillId="5" borderId="1" xfId="4" applyNumberFormat="1" applyFont="1" applyAlignment="1"/>
    <xf numFmtId="49" fontId="6" fillId="6" borderId="1" xfId="6" applyNumberFormat="1" applyAlignment="1"/>
    <xf numFmtId="0" fontId="6" fillId="6" borderId="1" xfId="6" applyNumberFormat="1" applyAlignment="1"/>
    <xf numFmtId="0" fontId="0" fillId="2" borderId="1" xfId="1" applyNumberFormat="1" applyFont="1" applyAlignment="1"/>
    <xf numFmtId="0" fontId="0" fillId="0" borderId="0" xfId="2" applyNumberFormat="1" applyFont="1" applyAlignment="1"/>
    <xf numFmtId="164" fontId="0" fillId="3" borderId="1" xfId="7" applyNumberFormat="1" applyFont="1" applyAlignment="1"/>
    <xf numFmtId="165" fontId="0" fillId="3" borderId="1" xfId="7" applyNumberFormat="1" applyFont="1" applyAlignment="1"/>
    <xf numFmtId="0" fontId="0" fillId="3" borderId="1" xfId="7" applyNumberFormat="1" applyFont="1" applyAlignment="1"/>
    <xf numFmtId="166" fontId="0" fillId="3" borderId="1" xfId="7" applyNumberFormat="1" applyFont="1" applyAlignment="1"/>
    <xf numFmtId="0" fontId="11" fillId="2" borderId="1" xfId="1" applyNumberFormat="1" applyFont="1" applyAlignment="1"/>
    <xf numFmtId="0" fontId="0" fillId="0" borderId="0" xfId="0" applyAlignment="1"/>
    <xf numFmtId="0" fontId="0" fillId="0" borderId="0" xfId="0" applyFill="1" applyAlignment="1"/>
    <xf numFmtId="22" fontId="0" fillId="0" borderId="0" xfId="0" applyNumberFormat="1" applyAlignment="1"/>
    <xf numFmtId="22" fontId="0" fillId="0" borderId="0" xfId="0" applyNumberFormat="1" applyFill="1" applyAlignment="1"/>
    <xf numFmtId="0" fontId="13" fillId="0" borderId="0" xfId="9" applyAlignment="1"/>
    <xf numFmtId="0" fontId="13" fillId="0" borderId="0" xfId="9" applyFill="1" applyAlignment="1"/>
    <xf numFmtId="0" fontId="0" fillId="0" borderId="0" xfId="0" quotePrefix="1" applyAlignment="1"/>
    <xf numFmtId="0" fontId="0" fillId="0" borderId="0" xfId="0" quotePrefix="1" applyFill="1" applyAlignment="1"/>
    <xf numFmtId="1" fontId="11" fillId="4" borderId="1" xfId="5" applyNumberFormat="1" applyFont="1" applyAlignment="1"/>
    <xf numFmtId="49" fontId="0" fillId="0" borderId="0" xfId="3" applyNumberFormat="1" applyFont="1" applyBorder="1" applyAlignment="1"/>
    <xf numFmtId="0" fontId="0" fillId="5" borderId="11" xfId="4" applyNumberFormat="1" applyFont="1" applyBorder="1" applyAlignment="1"/>
    <xf numFmtId="164" fontId="0" fillId="5" borderId="11" xfId="4" applyNumberFormat="1" applyFont="1" applyBorder="1" applyAlignment="1"/>
    <xf numFmtId="1" fontId="0" fillId="5" borderId="11" xfId="4" applyNumberFormat="1" applyFont="1" applyBorder="1" applyAlignment="1"/>
    <xf numFmtId="49" fontId="6" fillId="6" borderId="11" xfId="6" applyNumberFormat="1" applyBorder="1" applyAlignment="1"/>
    <xf numFmtId="0" fontId="6" fillId="6" borderId="11" xfId="6" applyNumberFormat="1" applyBorder="1" applyAlignment="1"/>
    <xf numFmtId="164" fontId="0" fillId="3" borderId="11" xfId="7" applyNumberFormat="1" applyFont="1" applyBorder="1" applyAlignment="1"/>
    <xf numFmtId="165" fontId="0" fillId="3" borderId="11" xfId="7" applyNumberFormat="1" applyFont="1" applyBorder="1" applyAlignment="1"/>
    <xf numFmtId="0" fontId="0" fillId="3" borderId="11" xfId="7" applyNumberFormat="1" applyFont="1" applyBorder="1" applyAlignment="1"/>
    <xf numFmtId="166" fontId="0" fillId="3" borderId="11" xfId="7" applyNumberFormat="1" applyFont="1" applyBorder="1" applyAlignment="1"/>
    <xf numFmtId="1" fontId="11" fillId="4" borderId="11" xfId="5" applyNumberFormat="1" applyFont="1" applyBorder="1" applyAlignment="1"/>
    <xf numFmtId="167" fontId="11" fillId="4" borderId="11" xfId="5" applyNumberFormat="1" applyFont="1" applyBorder="1" applyAlignment="1"/>
    <xf numFmtId="167" fontId="5" fillId="4" borderId="11" xfId="5" applyNumberFormat="1" applyBorder="1" applyAlignment="1"/>
    <xf numFmtId="0" fontId="0" fillId="2" borderId="11" xfId="1" applyNumberFormat="1" applyFont="1" applyBorder="1" applyAlignment="1"/>
    <xf numFmtId="0" fontId="0" fillId="0" borderId="0" xfId="2" applyNumberFormat="1" applyFont="1" applyBorder="1" applyAlignment="1"/>
    <xf numFmtId="0" fontId="13" fillId="5" borderId="1" xfId="9" applyNumberFormat="1" applyFill="1" applyBorder="1" applyAlignment="1"/>
    <xf numFmtId="0" fontId="13" fillId="5" borderId="11" xfId="9" applyNumberFormat="1" applyFill="1" applyBorder="1" applyAlignment="1"/>
  </cellXfs>
  <cellStyles count="10">
    <cellStyle name="Hiperlink" xfId="9" builtinId="8"/>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s>
  <dxfs count="124">
    <dxf>
      <numFmt numFmtId="30" formatCode="@"/>
      <alignment horizontal="general" vertical="bottom" textRotation="0" wrapText="0" indent="0" justifyLastLine="0" shrinkToFit="0" readingOrder="0"/>
    </dxf>
    <dxf>
      <numFmt numFmtId="164" formatCode="0.0"/>
      <alignment horizontal="general" vertical="bottom" textRotation="0" wrapText="0" indent="0" justifyLastLine="0" shrinkToFit="0" readingOrder="0"/>
      <border outline="0">
        <left style="thin">
          <color theme="0"/>
        </left>
      </border>
    </dxf>
    <dxf>
      <numFmt numFmtId="0" formatCode="General"/>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left style="thin">
          <color theme="0"/>
        </left>
      </border>
    </dxf>
    <dxf>
      <numFmt numFmtId="1" formatCode="0"/>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tableStyleElement type="wholeTable" dxfId="123"/>
      <tableStyleElement type="headerRow" dxfId="122"/>
    </tableStyle>
    <tableStyle name="NodeXL Table" pivot="0" count="1">
      <tableStyleElement type="headerRow" dxfId="12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752912176"/>
        <c:axId val="-752908368"/>
      </c:barChart>
      <c:catAx>
        <c:axId val="-752912176"/>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752908368"/>
        <c:crosses val="autoZero"/>
        <c:auto val="1"/>
        <c:lblAlgn val="ctr"/>
        <c:lblOffset val="100"/>
        <c:noMultiLvlLbl val="0"/>
      </c:catAx>
      <c:valAx>
        <c:axId val="-75290836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7529121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Metrics'!$G$2:$G$45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752918160"/>
        <c:axId val="-752906192"/>
      </c:barChart>
      <c:catAx>
        <c:axId val="-752918160"/>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752906192"/>
        <c:crosses val="autoZero"/>
        <c:auto val="1"/>
        <c:lblAlgn val="ctr"/>
        <c:lblOffset val="100"/>
        <c:noMultiLvlLbl val="0"/>
      </c:catAx>
      <c:valAx>
        <c:axId val="-75290619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75291816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Metrics'!$I$2:$I$45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752907824"/>
        <c:axId val="-752907280"/>
      </c:barChart>
      <c:catAx>
        <c:axId val="-752907824"/>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752907280"/>
        <c:crosses val="autoZero"/>
        <c:auto val="1"/>
        <c:lblAlgn val="ctr"/>
        <c:lblOffset val="100"/>
        <c:noMultiLvlLbl val="0"/>
      </c:catAx>
      <c:valAx>
        <c:axId val="-75290728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7529078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Metrics'!$K$2:$K$45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752904016"/>
        <c:axId val="-752913808"/>
      </c:barChart>
      <c:catAx>
        <c:axId val="-752904016"/>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752913808"/>
        <c:crosses val="autoZero"/>
        <c:auto val="1"/>
        <c:lblAlgn val="ctr"/>
        <c:lblOffset val="100"/>
        <c:noMultiLvlLbl val="0"/>
      </c:catAx>
      <c:valAx>
        <c:axId val="-75291380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75290401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Metrics'!$M$2:$M$45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752914352"/>
        <c:axId val="-752915984"/>
      </c:barChart>
      <c:catAx>
        <c:axId val="-752914352"/>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752915984"/>
        <c:crosses val="autoZero"/>
        <c:auto val="1"/>
        <c:lblAlgn val="ctr"/>
        <c:lblOffset val="100"/>
        <c:noMultiLvlLbl val="0"/>
      </c:catAx>
      <c:valAx>
        <c:axId val="-75291598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75291435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Metrics'!$O$2:$O$45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749823840"/>
        <c:axId val="-749832000"/>
      </c:barChart>
      <c:catAx>
        <c:axId val="-749823840"/>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749832000"/>
        <c:crosses val="autoZero"/>
        <c:auto val="1"/>
        <c:lblAlgn val="ctr"/>
        <c:lblOffset val="100"/>
        <c:noMultiLvlLbl val="0"/>
      </c:catAx>
      <c:valAx>
        <c:axId val="-74983200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74982384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Metrics'!$S$2:$S$45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749823296"/>
        <c:axId val="-749821664"/>
      </c:barChart>
      <c:catAx>
        <c:axId val="-749823296"/>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749821664"/>
        <c:crosses val="autoZero"/>
        <c:auto val="1"/>
        <c:lblAlgn val="ctr"/>
        <c:lblOffset val="100"/>
        <c:noMultiLvlLbl val="0"/>
      </c:catAx>
      <c:valAx>
        <c:axId val="-74982166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74982329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Metrics'!$Q$2:$Q$45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749822208"/>
        <c:axId val="-749822752"/>
      </c:barChart>
      <c:catAx>
        <c:axId val="-749822208"/>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749822752"/>
        <c:crosses val="autoZero"/>
        <c:auto val="1"/>
        <c:lblAlgn val="ctr"/>
        <c:lblOffset val="100"/>
        <c:noMultiLvlLbl val="0"/>
      </c:catAx>
      <c:valAx>
        <c:axId val="-74982275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74982220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Metrics'!$U$2:$U$45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749828736"/>
        <c:axId val="-749821120"/>
      </c:barChart>
      <c:catAx>
        <c:axId val="-749828736"/>
        <c:scaling>
          <c:orientation val="minMax"/>
        </c:scaling>
        <c:delete val="1"/>
        <c:axPos val="b"/>
        <c:numFmt formatCode="#,##0.00" sourceLinked="1"/>
        <c:majorTickMark val="out"/>
        <c:minorTickMark val="none"/>
        <c:tickLblPos val="none"/>
        <c:crossAx val="-749821120"/>
        <c:crosses val="autoZero"/>
        <c:auto val="1"/>
        <c:lblAlgn val="ctr"/>
        <c:lblOffset val="100"/>
        <c:noMultiLvlLbl val="0"/>
      </c:catAx>
      <c:valAx>
        <c:axId val="-749821120"/>
        <c:scaling>
          <c:orientation val="minMax"/>
        </c:scaling>
        <c:delete val="1"/>
        <c:axPos val="l"/>
        <c:numFmt formatCode="General" sourceLinked="1"/>
        <c:majorTickMark val="out"/>
        <c:minorTickMark val="none"/>
        <c:tickLblPos val="none"/>
        <c:crossAx val="-749828736"/>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Z196" totalsRowShown="0" headerRowDxfId="120" dataDxfId="59">
  <autoFilter ref="A2:Z196"/>
  <tableColumns count="26">
    <tableColumn id="1" name="Vertex 1" dataDxfId="35" dataCellStyle="NodeXL Required"/>
    <tableColumn id="2" name="Vertex 2" dataDxfId="33" dataCellStyle="NodeXL Required"/>
    <tableColumn id="3" name="Color" dataDxfId="34" dataCellStyle="NodeXL Visual Property"/>
    <tableColumn id="4" name="Width" dataDxfId="69" dataCellStyle="NodeXL Visual Property"/>
    <tableColumn id="11" name="Style" dataDxfId="68" dataCellStyle="NodeXL Visual Property"/>
    <tableColumn id="5" name="Opacity" dataDxfId="67" dataCellStyle="NodeXL Visual Property"/>
    <tableColumn id="6" name="Visibility" dataDxfId="66" dataCellStyle="NodeXL Visual Property"/>
    <tableColumn id="10" name="Label" dataDxfId="65" dataCellStyle="NodeXL Label"/>
    <tableColumn id="12" name="Label Text Color" dataDxfId="64" dataCellStyle="NodeXL Label"/>
    <tableColumn id="13" name="Label Font Size" dataDxfId="63" dataCellStyle="NodeXL Label"/>
    <tableColumn id="14" name="Reciprocated?" dataDxfId="62" dataCellStyle="NodeXL Graph Metric"/>
    <tableColumn id="7" name="ID" dataDxfId="61" dataCellStyle="NodeXL Do Not Edit"/>
    <tableColumn id="9" name="Dynamic Filter" dataDxfId="60" dataCellStyle="NodeXL Do Not Edit"/>
    <tableColumn id="8" name="Add Your Own Columns Here" dataDxfId="32" dataCellStyle="NodeXL Other Column"/>
    <tableColumn id="15" name="Relationship" dataDxfId="31" dataCellStyle="Normal"/>
    <tableColumn id="16" name="Relationship Date (UTC)" dataDxfId="30" dataCellStyle="Normal"/>
    <tableColumn id="17" name="Tweet" dataDxfId="29" dataCellStyle="Normal"/>
    <tableColumn id="18" name="URLs in Tweet" dataDxfId="28" dataCellStyle="Normal"/>
    <tableColumn id="19" name="Domains in Tweet" dataDxfId="27" dataCellStyle="Normal"/>
    <tableColumn id="20" name="Hashtags in Tweet" dataDxfId="26" dataCellStyle="Normal"/>
    <tableColumn id="21" name="Tweet Date (UTC)" dataDxfId="25" dataCellStyle="Normal"/>
    <tableColumn id="22" name="Twitter Page for Tweet" dataDxfId="24" dataCellStyle="Normal"/>
    <tableColumn id="23" name="Latitude" dataDxfId="23" dataCellStyle="Normal"/>
    <tableColumn id="24" name="Longitude" dataDxfId="22" dataCellStyle="Normal"/>
    <tableColumn id="25" name="Imported ID" dataDxfId="21" dataCellStyle="Normal"/>
    <tableColumn id="26" name="In-Reply-To Tweet ID" dataDxfId="20" dataCellStyle="Normal"/>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2" totalsRowShown="0" headerRowDxfId="70">
  <autoFilter ref="M1:P2"/>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2.xml><?xml version="1.0" encoding="utf-8"?>
<table xmlns="http://schemas.openxmlformats.org/spreadsheetml/2006/main" id="2" name="Vertices" displayName="Vertices" ref="A2:AP140" totalsRowShown="0" headerRowDxfId="119" dataDxfId="36">
  <autoFilter ref="A2:AP140"/>
  <tableColumns count="42">
    <tableColumn id="1" name="Vertex" dataDxfId="58" dataCellStyle="NodeXL Required"/>
    <tableColumn id="2" name="Color" dataDxfId="57" dataCellStyle="NodeXL Visual Property"/>
    <tableColumn id="5" name="Shape" dataDxfId="56" dataCellStyle="NodeXL Visual Property"/>
    <tableColumn id="6" name="Size" dataDxfId="55" dataCellStyle="NodeXL Visual Property"/>
    <tableColumn id="4" name="Opacity" dataDxfId="9" dataCellStyle="NodeXL Visual Property"/>
    <tableColumn id="7" name="Image File" dataDxfId="7" dataCellStyle="NodeXL Visual Property"/>
    <tableColumn id="3" name="Visibility" dataDxfId="8" dataCellStyle="NodeXL Visual Property"/>
    <tableColumn id="10" name="Label" dataDxfId="54" dataCellStyle="NodeXL Label"/>
    <tableColumn id="16" name="Label Fill Color" dataDxfId="53" dataCellStyle="NodeXL Label"/>
    <tableColumn id="9" name="Label Position" dataDxfId="2" dataCellStyle="NodeXL Label"/>
    <tableColumn id="8" name="Tooltip" dataDxfId="0" dataCellStyle="NodeXL Label"/>
    <tableColumn id="18" name="Layout Order" dataDxfId="1" dataCellStyle="NodeXL Layout"/>
    <tableColumn id="13" name="X" dataDxfId="52" dataCellStyle="NodeXL Layout"/>
    <tableColumn id="14" name="Y" dataDxfId="51" dataCellStyle="NodeXL Layout"/>
    <tableColumn id="12" name="Locked?" dataDxfId="50" dataCellStyle="NodeXL Layout"/>
    <tableColumn id="19" name="Polar R" dataDxfId="49" dataCellStyle="NodeXL Layout"/>
    <tableColumn id="20" name="Polar Angle" dataDxfId="48" dataCellStyle="NodeXL Layout"/>
    <tableColumn id="21" name="Degree" dataDxfId="47" dataCellStyle="NodeXL Graph Metric"/>
    <tableColumn id="22" name="In-Degree" dataDxfId="46" dataCellStyle="NodeXL Graph Metric"/>
    <tableColumn id="23" name="Out-Degree" dataDxfId="45" dataCellStyle="NodeXL Graph Metric"/>
    <tableColumn id="24" name="Betweenness Centrality" dataDxfId="44" dataCellStyle="NodeXL Graph Metric"/>
    <tableColumn id="25" name="Closeness Centrality" dataDxfId="43" dataCellStyle="NodeXL Graph Metric"/>
    <tableColumn id="26" name="Eigenvector Centrality" dataDxfId="42" dataCellStyle="NodeXL Graph Metric"/>
    <tableColumn id="15" name="PageRank" dataDxfId="41" dataCellStyle="NodeXL Graph Metric"/>
    <tableColumn id="27" name="Clustering Coefficient" dataDxfId="40" dataCellStyle="NodeXL Graph Metric"/>
    <tableColumn id="29" name="Reciprocated Vertex Pair Ratio" dataDxfId="39" dataCellStyle="NodeXL Graph Metric"/>
    <tableColumn id="11" name="ID" dataDxfId="38" dataCellStyle="NodeXL Do Not Edit"/>
    <tableColumn id="28" name="Dynamic Filter" dataDxfId="37" dataCellStyle="NodeXL Do Not Edit"/>
    <tableColumn id="17" name="Add Your Own Columns Here" dataDxfId="19" dataCellStyle="NodeXL Other Column"/>
    <tableColumn id="30" name="Followed" dataDxfId="18" dataCellStyle="Normal"/>
    <tableColumn id="31" name="Followers" dataDxfId="17" dataCellStyle="Normal"/>
    <tableColumn id="32" name="Tweets" dataDxfId="16" dataCellStyle="Normal"/>
    <tableColumn id="33" name="Favorites" dataDxfId="15" dataCellStyle="Normal"/>
    <tableColumn id="34" name="Time Zone UTC Offset (Seconds)" dataDxfId="14" dataCellStyle="Normal"/>
    <tableColumn id="35" name="Description" dataDxfId="13" dataCellStyle="Normal"/>
    <tableColumn id="36" name="Location" dataDxfId="12" dataCellStyle="Normal"/>
    <tableColumn id="37" name="Web" dataDxfId="11" dataCellStyle="Normal"/>
    <tableColumn id="38" name="Time Zone" dataDxfId="10" dataCellStyle="Normal"/>
    <tableColumn id="39" name="Joined Twitter Date (UTC)" dataDxfId="6" dataCellStyle="Normal"/>
    <tableColumn id="40" name="Custom Menu Item Text" dataDxfId="5" dataCellStyle="Normal"/>
    <tableColumn id="41" name="Custom Menu Item Action" dataDxfId="4" dataCellStyle="Normal"/>
    <tableColumn id="42" name="Tweeted Search Term?" dataDxfId="3" dataCellStyle="Normal"/>
  </tableColumns>
  <tableStyleInfo name="NodeXL Table" showFirstColumn="0" showLastColumn="0" showRowStripes="0" showColumnStripes="0"/>
</table>
</file>

<file path=xl/tables/table3.xml><?xml version="1.0" encoding="utf-8"?>
<table xmlns="http://schemas.openxmlformats.org/spreadsheetml/2006/main" id="4" name="Groups" displayName="Groups" ref="A2:X3" insertRow="1" totalsRowShown="0" headerRowDxfId="118">
  <autoFilter ref="A2:X3"/>
  <tableColumns count="24">
    <tableColumn id="1" name="Group" dataDxfId="117" dataCellStyle="NodeXL Required"/>
    <tableColumn id="2" name="Vertex Color" dataDxfId="116" dataCellStyle="NodeXL Visual Property"/>
    <tableColumn id="3" name="Vertex Shape" dataDxfId="115" dataCellStyle="NodeXL Visual Property"/>
    <tableColumn id="22" name="Visibility" dataDxfId="114" dataCellStyle="NodeXL Visual Property"/>
    <tableColumn id="4" name="Collapsed?" dataCellStyle="NodeXL Visual Property"/>
    <tableColumn id="18" name="Label" dataDxfId="113" dataCellStyle="NodeXL Label"/>
    <tableColumn id="20" name="Collapsed X" dataCellStyle="NodeXL Layout"/>
    <tableColumn id="21" name="Collapsed Y" dataCellStyle="NodeXL Layout"/>
    <tableColumn id="6" name="ID" dataDxfId="112" dataCellStyle="NodeXL Do Not Edit"/>
    <tableColumn id="19" name="Collapsed Properties" dataDxfId="111" dataCellStyle="NodeXL Do Not Edit"/>
    <tableColumn id="5" name="Vertices" dataDxfId="110" dataCellStyle="NodeXL Graph Metric"/>
    <tableColumn id="7" name="Unique Edges" dataDxfId="109" dataCellStyle="NodeXL Graph Metric"/>
    <tableColumn id="8" name="Edges With Duplicates" dataDxfId="108" dataCellStyle="NodeXL Graph Metric"/>
    <tableColumn id="9" name="Total Edges" dataDxfId="107" dataCellStyle="NodeXL Graph Metric"/>
    <tableColumn id="10" name="Self-Loops" dataDxfId="106" dataCellStyle="NodeXL Graph Metric"/>
    <tableColumn id="24" name="Reciprocated Vertex Pair Ratio" dataDxfId="105" dataCellStyle="NodeXL Graph Metric"/>
    <tableColumn id="25" name="Reciprocated Edge Ratio" dataDxfId="104" dataCellStyle="NodeXL Graph Metric"/>
    <tableColumn id="11" name="Connected Components" dataDxfId="103" dataCellStyle="NodeXL Graph Metric"/>
    <tableColumn id="12" name="Single-Vertex Connected Components" dataDxfId="102" dataCellStyle="NodeXL Graph Metric"/>
    <tableColumn id="13" name="Maximum Vertices in a Connected Component" dataDxfId="101" dataCellStyle="NodeXL Graph Metric"/>
    <tableColumn id="14" name="Maximum Edges in a Connected Component" dataDxfId="100" dataCellStyle="NodeXL Graph Metric"/>
    <tableColumn id="15" name="Maximum Geodesic Distance (Diameter)" dataDxfId="99" dataCellStyle="NodeXL Graph Metric"/>
    <tableColumn id="16" name="Average Geodesic Distance" dataDxfId="98" dataCellStyle="NodeXL Graph Metric"/>
    <tableColumn id="17" name="Graph Density" dataDxfId="97" dataCellStyle="NodeXL Graph Metric"/>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2" totalsRowShown="0" headerRowDxfId="96" dataDxfId="95">
  <autoFilter ref="A1:C2"/>
  <tableColumns count="3">
    <tableColumn id="1" name="Group" dataDxfId="94"/>
    <tableColumn id="2" name="Vertex" dataDxfId="93"/>
    <tableColumn id="3" name="Vertex ID" dataDxfId="92"/>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 insertRow="1" totalsRowShown="0" dataCellStyle="NodeXL Graph Metric">
  <autoFilter ref="A1:B2"/>
  <tableColumns count="2">
    <tableColumn id="1" name="Graph Metric" dataDxfId="91" dataCellStyle="NodeXL Graph Metric"/>
    <tableColumn id="2" name="Value" dataDxfId="90"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45" totalsRowShown="0">
  <autoFilter ref="D1:U45"/>
  <tableColumns count="18">
    <tableColumn id="1" name="Degree Bin" dataDxfId="89"/>
    <tableColumn id="2" name="Degree Frequency" dataDxfId="88">
      <calculatedColumnFormula>COUNTIF(Vertices[Degree], "&gt;= " &amp; D2) - COUNTIF(Vertices[Degree], "&gt;=" &amp; D3)</calculatedColumnFormula>
    </tableColumn>
    <tableColumn id="3" name="In-Degree Bin" dataDxfId="87"/>
    <tableColumn id="4" name="In-Degree Frequency" dataDxfId="86">
      <calculatedColumnFormula>COUNTIF(Vertices[In-Degree], "&gt;= " &amp; F2) - COUNTIF(Vertices[In-Degree], "&gt;=" &amp; F3)</calculatedColumnFormula>
    </tableColumn>
    <tableColumn id="5" name="Out-Degree Bin" dataDxfId="85"/>
    <tableColumn id="6" name="Out-Degree Frequency" dataDxfId="84">
      <calculatedColumnFormula>COUNTIF(Vertices[Out-Degree], "&gt;= " &amp; H2) - COUNTIF(Vertices[Out-Degree], "&gt;=" &amp; H3)</calculatedColumnFormula>
    </tableColumn>
    <tableColumn id="7" name="Betweenness Centrality Bin" dataDxfId="83"/>
    <tableColumn id="8" name="Betweenness Centrality Frequency" dataDxfId="82">
      <calculatedColumnFormula>COUNTIF(Vertices[Betweenness Centrality], "&gt;= " &amp; J2) - COUNTIF(Vertices[Betweenness Centrality], "&gt;=" &amp; J3)</calculatedColumnFormula>
    </tableColumn>
    <tableColumn id="9" name="Closeness Centrality Bin" dataDxfId="81"/>
    <tableColumn id="10" name="Closeness Centrality Frequency" dataDxfId="80">
      <calculatedColumnFormula>COUNTIF(Vertices[Closeness Centrality], "&gt;= " &amp; L2) - COUNTIF(Vertices[Closeness Centrality], "&gt;=" &amp; L3)</calculatedColumnFormula>
    </tableColumn>
    <tableColumn id="11" name="Eigenvector Centrality Bin" dataDxfId="79"/>
    <tableColumn id="12" name="Eigenvector Centrality Frequency" dataDxfId="78">
      <calculatedColumnFormula>COUNTIF(Vertices[Eigenvector Centrality], "&gt;= " &amp; N2) - COUNTIF(Vertices[Eigenvector Centrality], "&gt;=" &amp; N3)</calculatedColumnFormula>
    </tableColumn>
    <tableColumn id="18" name="PageRank Bin" dataDxfId="77"/>
    <tableColumn id="17" name="PageRank Frequency" dataDxfId="76">
      <calculatedColumnFormula>COUNTIF(Vertices[Eigenvector Centrality], "&gt;= " &amp; P2) - COUNTIF(Vertices[Eigenvector Centrality], "&gt;=" &amp; P3)</calculatedColumnFormula>
    </tableColumn>
    <tableColumn id="13" name="Clustering Coefficient Bin" dataDxfId="75"/>
    <tableColumn id="14" name="Clustering Coefficient Frequency" dataDxfId="74">
      <calculatedColumnFormula>COUNTIF(Vertices[Clustering Coefficient], "&gt;= " &amp; R2) - COUNTIF(Vertices[Clustering Coefficient], "&gt;=" &amp; R3)</calculatedColumnFormula>
    </tableColumn>
    <tableColumn id="15" name="Dynamic Filter Bin" dataDxfId="73"/>
    <tableColumn id="16" name="Dynamic Filter Frequency" dataDxfId="72">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29:B30" insertRow="1" totalsRowShown="0" dataCellStyle="NodeXL Graph Metric">
  <autoFilter ref="A29:B30"/>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8" totalsRowShown="0" headerRowDxfId="71">
  <autoFilter ref="J1:K8"/>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twitter.com/" TargetMode="External"/><Relationship Id="rId299" Type="http://schemas.openxmlformats.org/officeDocument/2006/relationships/hyperlink" Target="https://twitter.com/" TargetMode="External"/><Relationship Id="rId21" Type="http://schemas.openxmlformats.org/officeDocument/2006/relationships/hyperlink" Target="http://www.facebook.com/photo.php?fbid=1189416757803373" TargetMode="External"/><Relationship Id="rId63" Type="http://schemas.openxmlformats.org/officeDocument/2006/relationships/hyperlink" Target="http://feeds.feedburner.com/~r/empregosti/~3/A5onShF2Y3o/analista-de-suporte-sao-paulo-sp-490389?utm_source=feedburner&amp;utm_medium=twitter&amp;utm_campaign=empregosti" TargetMode="External"/><Relationship Id="rId159" Type="http://schemas.openxmlformats.org/officeDocument/2006/relationships/hyperlink" Target="https://twitter.com/" TargetMode="External"/><Relationship Id="rId170" Type="http://schemas.openxmlformats.org/officeDocument/2006/relationships/hyperlink" Target="https://twitter.com/" TargetMode="External"/><Relationship Id="rId226" Type="http://schemas.openxmlformats.org/officeDocument/2006/relationships/hyperlink" Target="https://twitter.com/" TargetMode="External"/><Relationship Id="rId268" Type="http://schemas.openxmlformats.org/officeDocument/2006/relationships/hyperlink" Target="https://twitter.com/" TargetMode="External"/><Relationship Id="rId32" Type="http://schemas.openxmlformats.org/officeDocument/2006/relationships/hyperlink" Target="http://bancodevagas.net/index.php/vagas-recentes/job-detail/job-auxiliar-de-ti-21215/nav-15" TargetMode="External"/><Relationship Id="rId74" Type="http://schemas.openxmlformats.org/officeDocument/2006/relationships/hyperlink" Target="http://feeds.feedburner.com/~r/empregosti/~3/FZySg9gJ5eE/desenvolvedor-de-integracao-soa-rio-branco-ac-490510?utm_source=feedburner&amp;utm_medium=twitter&amp;utm_campaign=empregosti" TargetMode="External"/><Relationship Id="rId128" Type="http://schemas.openxmlformats.org/officeDocument/2006/relationships/hyperlink" Target="https://twitter.com/" TargetMode="External"/><Relationship Id="rId5" Type="http://schemas.openxmlformats.org/officeDocument/2006/relationships/hyperlink" Target="https://www.google.com/url?rct=j&amp;sa=t&amp;url=https%3A%2F%2Fbr.jooble.org%2Fvagas-de-emprego-analista-de-ti%2FCravinhos%2C-SP&amp;ct=ga&amp;cd=CAIyHWYwY2ZlNTI2MGQzYmM2OWU6Y29tLmJyOnB0OkJS&amp;usg=AFQjCNGlBWbncY5tJpoMQ-VMYC5Amf4vYA&amp;utm_source=dlvr.it&amp;utm_medium=twitter&amp;utm_campaign=marciomtc" TargetMode="External"/><Relationship Id="rId181" Type="http://schemas.openxmlformats.org/officeDocument/2006/relationships/hyperlink" Target="https://twitter.com/" TargetMode="External"/><Relationship Id="rId237" Type="http://schemas.openxmlformats.org/officeDocument/2006/relationships/hyperlink" Target="https://twitter.com/" TargetMode="External"/><Relationship Id="rId279" Type="http://schemas.openxmlformats.org/officeDocument/2006/relationships/hyperlink" Target="https://twitter.com/" TargetMode="External"/><Relationship Id="rId43" Type="http://schemas.openxmlformats.org/officeDocument/2006/relationships/hyperlink" Target="http://feeds.feedburner.com/~r/empregosti/~3/OedDv5bh-WU/tecnico-de-suporte-caxias-do-sul-rs-490179?utm_source=feedburner&amp;utm_medium=twitter&amp;utm_campaign=empregosti" TargetMode="External"/><Relationship Id="rId139" Type="http://schemas.openxmlformats.org/officeDocument/2006/relationships/hyperlink" Target="https://twitter.com/" TargetMode="External"/><Relationship Id="rId290" Type="http://schemas.openxmlformats.org/officeDocument/2006/relationships/hyperlink" Target="https://twitter.com/" TargetMode="External"/><Relationship Id="rId304" Type="http://schemas.openxmlformats.org/officeDocument/2006/relationships/hyperlink" Target="https://twitter.com/" TargetMode="External"/><Relationship Id="rId85" Type="http://schemas.openxmlformats.org/officeDocument/2006/relationships/hyperlink" Target="http://www.careerarc.com/pt_br/job-listing/accenture-jobs-consultant-net-porto-alegre-20951069?campaign_id=15525&amp;src=1&amp;utm_campaign=TW01&amp;utm_medium=TW&amp;utm_source=JC" TargetMode="External"/><Relationship Id="rId150" Type="http://schemas.openxmlformats.org/officeDocument/2006/relationships/hyperlink" Target="https://twitter.com/" TargetMode="External"/><Relationship Id="rId192" Type="http://schemas.openxmlformats.org/officeDocument/2006/relationships/hyperlink" Target="https://twitter.com/" TargetMode="External"/><Relationship Id="rId206" Type="http://schemas.openxmlformats.org/officeDocument/2006/relationships/hyperlink" Target="https://twitter.com/" TargetMode="External"/><Relationship Id="rId248" Type="http://schemas.openxmlformats.org/officeDocument/2006/relationships/hyperlink" Target="https://twitter.com/" TargetMode="External"/><Relationship Id="rId12" Type="http://schemas.openxmlformats.org/officeDocument/2006/relationships/hyperlink" Target="http://ir.shareaholic.com/e?a=1&amp;u=http://www.tiespecialistas.com.br/review/empresas-catarinenses-de-ti-tem-76-vagas-abertas-para-todo-o-brasil/%3Futm_campaign%3Dshare_tiespecialistas%26utm_medium%3Dtwitter%26utm_source%3Dsocialnetwork&amp;r=1" TargetMode="External"/><Relationship Id="rId108" Type="http://schemas.openxmlformats.org/officeDocument/2006/relationships/hyperlink" Target="http://www.careerarc.com/pt_br/job-listing/accenture-jobs-senior-analyst-_-p-sql-20942696?campaign_id=15525&amp;src=1&amp;utm_campaign=TW01&amp;utm_medium=TW&amp;utm_source=JC" TargetMode="External"/><Relationship Id="rId54" Type="http://schemas.openxmlformats.org/officeDocument/2006/relationships/hyperlink" Target="http://feeds.feedburner.com/~r/empregosti/~3/yISJsMrRFjE/estagio-em-web-design-uberlandia-mg-490142?utm_source=feedburner&amp;utm_medium=twitter&amp;utm_campaign=empregosti" TargetMode="External"/><Relationship Id="rId96" Type="http://schemas.openxmlformats.org/officeDocument/2006/relationships/hyperlink" Target="http://www.careerarc.com/pt_br/job-listing/accenture-jobs-analyst-ti-gapso-mg-20451629?campaign_id=15525&amp;src=1&amp;utm_campaign=TW01&amp;utm_medium=TW&amp;utm_source=JC" TargetMode="External"/><Relationship Id="rId161" Type="http://schemas.openxmlformats.org/officeDocument/2006/relationships/hyperlink" Target="https://twitter.com/" TargetMode="External"/><Relationship Id="rId217" Type="http://schemas.openxmlformats.org/officeDocument/2006/relationships/hyperlink" Target="https://twitter.com/" TargetMode="External"/><Relationship Id="rId259" Type="http://schemas.openxmlformats.org/officeDocument/2006/relationships/hyperlink" Target="https://twitter.com/" TargetMode="External"/><Relationship Id="rId23" Type="http://schemas.openxmlformats.org/officeDocument/2006/relationships/hyperlink" Target="http://www.businessleaders.com.br/categoria/tecnologia/computacao-cognitiva" TargetMode="External"/><Relationship Id="rId119" Type="http://schemas.openxmlformats.org/officeDocument/2006/relationships/hyperlink" Target="https://twitter.com/" TargetMode="External"/><Relationship Id="rId270" Type="http://schemas.openxmlformats.org/officeDocument/2006/relationships/hyperlink" Target="https://twitter.com/" TargetMode="External"/><Relationship Id="rId65" Type="http://schemas.openxmlformats.org/officeDocument/2006/relationships/hyperlink" Target="http://feeds.feedburner.com/~r/empregosti/~3/-o0bUp791BM/consultor-de-vendas-belo-horizontemg-belo-horizonte-mg-490388?utm_source=feedburner&amp;utm_medium=twitter&amp;utm_campaign=empregosti" TargetMode="External"/><Relationship Id="rId130" Type="http://schemas.openxmlformats.org/officeDocument/2006/relationships/hyperlink" Target="https://twitter.com/" TargetMode="External"/><Relationship Id="rId172" Type="http://schemas.openxmlformats.org/officeDocument/2006/relationships/hyperlink" Target="https://twitter.com/" TargetMode="External"/><Relationship Id="rId193" Type="http://schemas.openxmlformats.org/officeDocument/2006/relationships/hyperlink" Target="https://twitter.com/" TargetMode="External"/><Relationship Id="rId207" Type="http://schemas.openxmlformats.org/officeDocument/2006/relationships/hyperlink" Target="https://twitter.com/" TargetMode="External"/><Relationship Id="rId228" Type="http://schemas.openxmlformats.org/officeDocument/2006/relationships/hyperlink" Target="https://twitter.com/" TargetMode="External"/><Relationship Id="rId249" Type="http://schemas.openxmlformats.org/officeDocument/2006/relationships/hyperlink" Target="https://twitter.com/" TargetMode="External"/><Relationship Id="rId13" Type="http://schemas.openxmlformats.org/officeDocument/2006/relationships/hyperlink" Target="http://valoragregado.com/2016/12/05/computacao-cognitiva-nem-tudo-e-ti-e-nao-voce-nao-vai-perder-o-seu-emprego/" TargetMode="External"/><Relationship Id="rId109" Type="http://schemas.openxmlformats.org/officeDocument/2006/relationships/hyperlink" Target="http://www.careerarc.com/pt_br/job-listing/accenture-jobs-analistas-e-consultores-front-end-20828933?campaign_id=15525&amp;src=1&amp;utm_campaign=TW01&amp;utm_medium=TW&amp;utm_source=JC" TargetMode="External"/><Relationship Id="rId260" Type="http://schemas.openxmlformats.org/officeDocument/2006/relationships/hyperlink" Target="https://twitter.com/" TargetMode="External"/><Relationship Id="rId281" Type="http://schemas.openxmlformats.org/officeDocument/2006/relationships/hyperlink" Target="https://twitter.com/" TargetMode="External"/><Relationship Id="rId34" Type="http://schemas.openxmlformats.org/officeDocument/2006/relationships/hyperlink" Target="http://www.vagasrio.com.br/diversas-vagas-ti-freelancer-rj/" TargetMode="External"/><Relationship Id="rId55" Type="http://schemas.openxmlformats.org/officeDocument/2006/relationships/hyperlink" Target="http://feeds.feedburner.com/~r/empregosti/~3/6TQyLnCgH28/analista-de-negocios-sumare-sp-490263?utm_source=feedburner&amp;utm_medium=twitter&amp;utm_campaign=empregosti" TargetMode="External"/><Relationship Id="rId76" Type="http://schemas.openxmlformats.org/officeDocument/2006/relationships/hyperlink" Target="http://feeds.feedburner.com/~r/empregosti/~3/U-3msnHSjlw/analista-de-integracao-soa-rio-branco-ac-490509?utm_source=feedburner&amp;utm_medium=twitter&amp;utm_campaign=empregosti" TargetMode="External"/><Relationship Id="rId97" Type="http://schemas.openxmlformats.org/officeDocument/2006/relationships/hyperlink" Target="http://www.careerarc.com/pt_br/job-listing/accenture-jobs-pl-analyst-test-20437546?campaign_id=15525&amp;src=1&amp;utm_campaign=TW01&amp;utm_medium=TW&amp;utm_source=JC" TargetMode="External"/><Relationship Id="rId120" Type="http://schemas.openxmlformats.org/officeDocument/2006/relationships/hyperlink" Target="https://twitter.com/" TargetMode="External"/><Relationship Id="rId141" Type="http://schemas.openxmlformats.org/officeDocument/2006/relationships/hyperlink" Target="https://twitter.com/" TargetMode="External"/><Relationship Id="rId7" Type="http://schemas.openxmlformats.org/officeDocument/2006/relationships/hyperlink" Target="https://www.linkedin.com/slink?code=edVXdsw" TargetMode="External"/><Relationship Id="rId162" Type="http://schemas.openxmlformats.org/officeDocument/2006/relationships/hyperlink" Target="https://twitter.com/" TargetMode="External"/><Relationship Id="rId183" Type="http://schemas.openxmlformats.org/officeDocument/2006/relationships/hyperlink" Target="https://twitter.com/" TargetMode="External"/><Relationship Id="rId218" Type="http://schemas.openxmlformats.org/officeDocument/2006/relationships/hyperlink" Target="https://twitter.com/" TargetMode="External"/><Relationship Id="rId239" Type="http://schemas.openxmlformats.org/officeDocument/2006/relationships/hyperlink" Target="https://twitter.com/" TargetMode="External"/><Relationship Id="rId250" Type="http://schemas.openxmlformats.org/officeDocument/2006/relationships/hyperlink" Target="https://twitter.com/" TargetMode="External"/><Relationship Id="rId271" Type="http://schemas.openxmlformats.org/officeDocument/2006/relationships/hyperlink" Target="https://twitter.com/" TargetMode="External"/><Relationship Id="rId292" Type="http://schemas.openxmlformats.org/officeDocument/2006/relationships/hyperlink" Target="https://twitter.com/" TargetMode="External"/><Relationship Id="rId306" Type="http://schemas.openxmlformats.org/officeDocument/2006/relationships/hyperlink" Target="https://twitter.com/" TargetMode="External"/><Relationship Id="rId24" Type="http://schemas.openxmlformats.org/officeDocument/2006/relationships/hyperlink" Target="https://twitter.com/i/web/status/806172682765107201" TargetMode="External"/><Relationship Id="rId45" Type="http://schemas.openxmlformats.org/officeDocument/2006/relationships/hyperlink" Target="http://feeds.feedburner.com/~r/empregosti/~3/2wJ9yoJsDxo/desenvolvedor-sap-abap-senior-belo-horizonte-mg-490161?utm_source=feedburner&amp;utm_medium=twitter&amp;utm_campaign=empregosti" TargetMode="External"/><Relationship Id="rId66" Type="http://schemas.openxmlformats.org/officeDocument/2006/relationships/hyperlink" Target="http://feeds.feedburner.com/~r/empregosti/~3/mJ3_NUUV5hU/analista-de-sistemas-sr-porto-alegre-porto-alegre-rs-490387?utm_source=feedburner&amp;utm_medium=twitter&amp;utm_campaign=empregosti" TargetMode="External"/><Relationship Id="rId87" Type="http://schemas.openxmlformats.org/officeDocument/2006/relationships/hyperlink" Target="https://twitter.com/tesourostuga/status/807963644873113600" TargetMode="External"/><Relationship Id="rId110" Type="http://schemas.openxmlformats.org/officeDocument/2006/relationships/hyperlink" Target="http://www.careerarc.com/pt_br/job-listing/accenture-jobs-analistas-e-consultores-mobile-20828932?campaign_id=15525&amp;src=1&amp;utm_campaign=TW01&amp;utm_medium=TW&amp;utm_source=JC" TargetMode="External"/><Relationship Id="rId131" Type="http://schemas.openxmlformats.org/officeDocument/2006/relationships/hyperlink" Target="https://twitter.com/" TargetMode="External"/><Relationship Id="rId152" Type="http://schemas.openxmlformats.org/officeDocument/2006/relationships/hyperlink" Target="https://twitter.com/" TargetMode="External"/><Relationship Id="rId173" Type="http://schemas.openxmlformats.org/officeDocument/2006/relationships/hyperlink" Target="https://twitter.com/" TargetMode="External"/><Relationship Id="rId194" Type="http://schemas.openxmlformats.org/officeDocument/2006/relationships/hyperlink" Target="https://twitter.com/" TargetMode="External"/><Relationship Id="rId208" Type="http://schemas.openxmlformats.org/officeDocument/2006/relationships/hyperlink" Target="https://twitter.com/" TargetMode="External"/><Relationship Id="rId229" Type="http://schemas.openxmlformats.org/officeDocument/2006/relationships/hyperlink" Target="https://twitter.com/" TargetMode="External"/><Relationship Id="rId240" Type="http://schemas.openxmlformats.org/officeDocument/2006/relationships/hyperlink" Target="https://twitter.com/" TargetMode="External"/><Relationship Id="rId261" Type="http://schemas.openxmlformats.org/officeDocument/2006/relationships/hyperlink" Target="https://twitter.com/" TargetMode="External"/><Relationship Id="rId14" Type="http://schemas.openxmlformats.org/officeDocument/2006/relationships/hyperlink" Target="http://valoragregado.com/2016/12/05/computacao-cognitiva-nem-tudo-e-ti-e-nao-voce-nao-vai-perder-o-seu-emprego/" TargetMode="External"/><Relationship Id="rId35" Type="http://schemas.openxmlformats.org/officeDocument/2006/relationships/hyperlink" Target="http://www.vagasrio.com.br/diversas-vagas-ti-freelancer-rj/" TargetMode="External"/><Relationship Id="rId56" Type="http://schemas.openxmlformats.org/officeDocument/2006/relationships/hyperlink" Target="http://feeds.feedburner.com/~r/empregosti/~3/RB30a0Xw1S8/gerente-de-projetos-sap-curitiba-pr-490262?utm_source=feedburner&amp;utm_medium=twitter&amp;utm_campaign=empregosti" TargetMode="External"/><Relationship Id="rId77" Type="http://schemas.openxmlformats.org/officeDocument/2006/relationships/hyperlink" Target="http://feeds.feedburner.com/~r/empregosti/~3/ercRd7I8zmw/programadordesenvolvedor-java-maceio-al-490508?utm_source=feedburner&amp;utm_medium=twitter&amp;utm_campaign=empregosti" TargetMode="External"/><Relationship Id="rId100" Type="http://schemas.openxmlformats.org/officeDocument/2006/relationships/hyperlink" Target="http://www.careerarc.com/pt_br/job-listing/accenture-jobs-pl-analyst-clipper-21105293?campaign_id=15525&amp;src=1&amp;utm_campaign=TW01&amp;utm_medium=TW&amp;utm_source=JC" TargetMode="External"/><Relationship Id="rId282" Type="http://schemas.openxmlformats.org/officeDocument/2006/relationships/hyperlink" Target="https://twitter.com/" TargetMode="External"/><Relationship Id="rId8" Type="http://schemas.openxmlformats.org/officeDocument/2006/relationships/hyperlink" Target="http://valoragregado.com/2016/12/05/computacao-cognitiva-nem-tudo-e-ti-e-nao-voce-nao-vai-perder-o-seu-emprego/" TargetMode="External"/><Relationship Id="rId98" Type="http://schemas.openxmlformats.org/officeDocument/2006/relationships/hyperlink" Target="http://www.careerarc.com/pt_br/job-listing/accenture-jobs-analyst-pl-devops-20632783?campaign_id=15525&amp;src=1&amp;utm_campaign=TW01&amp;utm_medium=TW&amp;utm_source=JC" TargetMode="External"/><Relationship Id="rId121" Type="http://schemas.openxmlformats.org/officeDocument/2006/relationships/hyperlink" Target="https://twitter.com/" TargetMode="External"/><Relationship Id="rId142" Type="http://schemas.openxmlformats.org/officeDocument/2006/relationships/hyperlink" Target="https://twitter.com/" TargetMode="External"/><Relationship Id="rId163" Type="http://schemas.openxmlformats.org/officeDocument/2006/relationships/hyperlink" Target="https://twitter.com/" TargetMode="External"/><Relationship Id="rId184" Type="http://schemas.openxmlformats.org/officeDocument/2006/relationships/hyperlink" Target="https://twitter.com/" TargetMode="External"/><Relationship Id="rId219" Type="http://schemas.openxmlformats.org/officeDocument/2006/relationships/hyperlink" Target="https://twitter.com/" TargetMode="External"/><Relationship Id="rId230" Type="http://schemas.openxmlformats.org/officeDocument/2006/relationships/hyperlink" Target="https://twitter.com/" TargetMode="External"/><Relationship Id="rId251" Type="http://schemas.openxmlformats.org/officeDocument/2006/relationships/hyperlink" Target="https://twitter.com/" TargetMode="External"/><Relationship Id="rId25" Type="http://schemas.openxmlformats.org/officeDocument/2006/relationships/hyperlink" Target="http://www.vagasurgentes.net/2016/12/gerente-de-ti-rio-de-janeiro-1-vaga.html?utm_source=dlvr.it&amp;utm_medium=twitter" TargetMode="External"/><Relationship Id="rId46" Type="http://schemas.openxmlformats.org/officeDocument/2006/relationships/hyperlink" Target="http://feeds.feedburner.com/~r/empregosti/~3/WUCg-ImiHvc/analista-desenvolvedor-net-belo-horizonte-mg-490158?utm_source=feedburner&amp;utm_medium=twitter&amp;utm_campaign=empregosti" TargetMode="External"/><Relationship Id="rId67" Type="http://schemas.openxmlformats.org/officeDocument/2006/relationships/hyperlink" Target="http://feeds.feedburner.com/~r/empregosti/~3/xs679pbysm0/consultor-de-vendas-curitibapr-curitiba-pr-490386?utm_source=feedburner&amp;utm_medium=twitter&amp;utm_campaign=empregosti" TargetMode="External"/><Relationship Id="rId272" Type="http://schemas.openxmlformats.org/officeDocument/2006/relationships/hyperlink" Target="https://twitter.com/" TargetMode="External"/><Relationship Id="rId293" Type="http://schemas.openxmlformats.org/officeDocument/2006/relationships/hyperlink" Target="https://twitter.com/" TargetMode="External"/><Relationship Id="rId307" Type="http://schemas.openxmlformats.org/officeDocument/2006/relationships/hyperlink" Target="https://twitter.com/" TargetMode="External"/><Relationship Id="rId88" Type="http://schemas.openxmlformats.org/officeDocument/2006/relationships/hyperlink" Target="http://www.careerarc.com/pt_br/job-listing/accenture-jobs-mobile-consultant-dc-20244165?campaign_id=15525&amp;src=1&amp;utm_campaign=TW01&amp;utm_medium=TW&amp;utm_source=JC" TargetMode="External"/><Relationship Id="rId111" Type="http://schemas.openxmlformats.org/officeDocument/2006/relationships/hyperlink" Target="http://www.careerarc.com/pt_br/job-listing/accenture-jobs-analyst-devops-recife-18975996?campaign_id=15525&amp;src=1&amp;utm_campaign=TW01&amp;utm_medium=TW&amp;utm_source=JC" TargetMode="External"/><Relationship Id="rId132" Type="http://schemas.openxmlformats.org/officeDocument/2006/relationships/hyperlink" Target="https://twitter.com/" TargetMode="External"/><Relationship Id="rId153" Type="http://schemas.openxmlformats.org/officeDocument/2006/relationships/hyperlink" Target="https://twitter.com/" TargetMode="External"/><Relationship Id="rId174" Type="http://schemas.openxmlformats.org/officeDocument/2006/relationships/hyperlink" Target="https://twitter.com/" TargetMode="External"/><Relationship Id="rId195" Type="http://schemas.openxmlformats.org/officeDocument/2006/relationships/hyperlink" Target="https://twitter.com/" TargetMode="External"/><Relationship Id="rId209" Type="http://schemas.openxmlformats.org/officeDocument/2006/relationships/hyperlink" Target="https://twitter.com/" TargetMode="External"/><Relationship Id="rId220" Type="http://schemas.openxmlformats.org/officeDocument/2006/relationships/hyperlink" Target="https://twitter.com/" TargetMode="External"/><Relationship Id="rId241" Type="http://schemas.openxmlformats.org/officeDocument/2006/relationships/hyperlink" Target="https://twitter.com/" TargetMode="External"/><Relationship Id="rId15" Type="http://schemas.openxmlformats.org/officeDocument/2006/relationships/hyperlink" Target="http://ir.shareaholic.com/e?a=1&amp;u=http://www.tiespecialistas.com.br/review/empresas-catarinenses-de-ti-tem-76-vagas-abertas-para-todo-o-brasil/%3Futm_campaign%3Dshare_tiespecialistas%26utm_medium%3Dtwitter%26utm_source%3Dsocialnetwork&amp;r=1" TargetMode="External"/><Relationship Id="rId36" Type="http://schemas.openxmlformats.org/officeDocument/2006/relationships/hyperlink" Target="https://curiouscat.me/486703945/post/53261682" TargetMode="External"/><Relationship Id="rId57" Type="http://schemas.openxmlformats.org/officeDocument/2006/relationships/hyperlink" Target="http://feeds.feedburner.com/~r/empregosti/~3/SzPs4lW3704/analista-de-sistemas-passo-fundo-rs-490261?utm_source=feedburner&amp;utm_medium=twitter&amp;utm_campaign=empregosti" TargetMode="External"/><Relationship Id="rId262" Type="http://schemas.openxmlformats.org/officeDocument/2006/relationships/hyperlink" Target="https://twitter.com/" TargetMode="External"/><Relationship Id="rId283" Type="http://schemas.openxmlformats.org/officeDocument/2006/relationships/hyperlink" Target="https://twitter.com/" TargetMode="External"/><Relationship Id="rId78" Type="http://schemas.openxmlformats.org/officeDocument/2006/relationships/hyperlink" Target="http://feeds.feedburner.com/~r/empregosti/~3/LvgZvUudltg/programadordesenvolvedor-java-rio-branco-ac-490508?utm_source=feedburner&amp;utm_medium=twitter&amp;utm_campaign=empregosti" TargetMode="External"/><Relationship Id="rId99" Type="http://schemas.openxmlformats.org/officeDocument/2006/relationships/hyperlink" Target="http://www.careerarc.com/pt_br/job-listing/accenture-jobs-oracle-siebel-developer-21105294?campaign_id=15525&amp;src=1&amp;utm_campaign=TW01&amp;utm_medium=TW&amp;utm_source=JC" TargetMode="External"/><Relationship Id="rId101" Type="http://schemas.openxmlformats.org/officeDocument/2006/relationships/hyperlink" Target="http://www.careerarc.com/pt_br/job-listing/accenture-jobs-mobile-analyst-dc-20244167?campaign_id=15525&amp;src=1&amp;utm_campaign=TW01&amp;utm_medium=TW&amp;utm_source=JC" TargetMode="External"/><Relationship Id="rId122" Type="http://schemas.openxmlformats.org/officeDocument/2006/relationships/hyperlink" Target="https://twitter.com/" TargetMode="External"/><Relationship Id="rId143" Type="http://schemas.openxmlformats.org/officeDocument/2006/relationships/hyperlink" Target="https://twitter.com/" TargetMode="External"/><Relationship Id="rId164" Type="http://schemas.openxmlformats.org/officeDocument/2006/relationships/hyperlink" Target="https://twitter.com/" TargetMode="External"/><Relationship Id="rId185" Type="http://schemas.openxmlformats.org/officeDocument/2006/relationships/hyperlink" Target="https://twitter.com/" TargetMode="External"/><Relationship Id="rId9" Type="http://schemas.openxmlformats.org/officeDocument/2006/relationships/hyperlink" Target="http://valoragregado.com/2016/12/05/computacao-cognitiva-nem-tudo-e-ti-e-nao-voce-nao-vai-perder-o-seu-emprego/" TargetMode="External"/><Relationship Id="rId210" Type="http://schemas.openxmlformats.org/officeDocument/2006/relationships/hyperlink" Target="https://twitter.com/" TargetMode="External"/><Relationship Id="rId26" Type="http://schemas.openxmlformats.org/officeDocument/2006/relationships/hyperlink" Target="http://eexponews.com/nem-tudo-e-ti-e-nao-voce-nao-vai-perder-o-seu-emprego_5114348925091840" TargetMode="External"/><Relationship Id="rId231" Type="http://schemas.openxmlformats.org/officeDocument/2006/relationships/hyperlink" Target="https://twitter.com/" TargetMode="External"/><Relationship Id="rId252" Type="http://schemas.openxmlformats.org/officeDocument/2006/relationships/hyperlink" Target="https://twitter.com/" TargetMode="External"/><Relationship Id="rId273" Type="http://schemas.openxmlformats.org/officeDocument/2006/relationships/hyperlink" Target="https://twitter.com/" TargetMode="External"/><Relationship Id="rId294" Type="http://schemas.openxmlformats.org/officeDocument/2006/relationships/hyperlink" Target="https://twitter.com/" TargetMode="External"/><Relationship Id="rId308" Type="http://schemas.openxmlformats.org/officeDocument/2006/relationships/hyperlink" Target="https://twitter.com/" TargetMode="External"/><Relationship Id="rId47" Type="http://schemas.openxmlformats.org/officeDocument/2006/relationships/hyperlink" Target="http://feeds.feedburner.com/~r/empregosti/~3/zsyJGbZEUMc/analista-de-suporte-valinhos-sp-490146?utm_source=feedburner&amp;utm_medium=twitter&amp;utm_campaign=empregosti" TargetMode="External"/><Relationship Id="rId68" Type="http://schemas.openxmlformats.org/officeDocument/2006/relationships/hyperlink" Target="http://feeds.feedburner.com/~r/empregosti/~3/OtxgB5fN-qM/arquiteto-de-solucao-big-data-sao-paulo-sp-490384?utm_source=feedburner&amp;utm_medium=twitter&amp;utm_campaign=empregosti" TargetMode="External"/><Relationship Id="rId89" Type="http://schemas.openxmlformats.org/officeDocument/2006/relationships/hyperlink" Target="http://www.careerarc.com/pt_br/job-listing/accenture-jobs-senior-mobile-analyst-dc-20244164?campaign_id=15525&amp;src=1&amp;utm_campaign=TW01&amp;utm_medium=TW&amp;utm_source=JC" TargetMode="External"/><Relationship Id="rId112" Type="http://schemas.openxmlformats.org/officeDocument/2006/relationships/hyperlink" Target="http://www.careerarc.com/pt_br/job-listing/accenture-jobs-web-developer-angular-20230834?campaign_id=15525&amp;src=1&amp;utm_campaign=TW01&amp;utm_medium=TW&amp;utm_source=JC" TargetMode="External"/><Relationship Id="rId133" Type="http://schemas.openxmlformats.org/officeDocument/2006/relationships/hyperlink" Target="https://twitter.com/" TargetMode="External"/><Relationship Id="rId154" Type="http://schemas.openxmlformats.org/officeDocument/2006/relationships/hyperlink" Target="https://twitter.com/" TargetMode="External"/><Relationship Id="rId175" Type="http://schemas.openxmlformats.org/officeDocument/2006/relationships/hyperlink" Target="https://twitter.com/" TargetMode="External"/><Relationship Id="rId196" Type="http://schemas.openxmlformats.org/officeDocument/2006/relationships/hyperlink" Target="https://twitter.com/" TargetMode="External"/><Relationship Id="rId200" Type="http://schemas.openxmlformats.org/officeDocument/2006/relationships/hyperlink" Target="https://twitter.com/" TargetMode="External"/><Relationship Id="rId16" Type="http://schemas.openxmlformats.org/officeDocument/2006/relationships/hyperlink" Target="https://twitter.com/i/web/status/805840038147870720" TargetMode="External"/><Relationship Id="rId221" Type="http://schemas.openxmlformats.org/officeDocument/2006/relationships/hyperlink" Target="https://twitter.com/" TargetMode="External"/><Relationship Id="rId242" Type="http://schemas.openxmlformats.org/officeDocument/2006/relationships/hyperlink" Target="https://twitter.com/" TargetMode="External"/><Relationship Id="rId263" Type="http://schemas.openxmlformats.org/officeDocument/2006/relationships/hyperlink" Target="https://twitter.com/" TargetMode="External"/><Relationship Id="rId284" Type="http://schemas.openxmlformats.org/officeDocument/2006/relationships/hyperlink" Target="https://twitter.com/" TargetMode="External"/><Relationship Id="rId37" Type="http://schemas.openxmlformats.org/officeDocument/2006/relationships/hyperlink" Target="https://app.work4labs.com/w4d/job-redirect/251268968303122/93768509?data=slashref___network%2Ftwitter%2Flanguage%2Fpt%2Fpost_id%2Fd4620eca571706fe67f34076c16c3d25159674b2%2Fjob_distributor_id%2F48290%2Fmethod%2Ffront_office%2Fuid%2F890292494353971&amp;ref=distributor_share&amp;no_card=1" TargetMode="External"/><Relationship Id="rId58" Type="http://schemas.openxmlformats.org/officeDocument/2006/relationships/hyperlink" Target="http://feeds.feedburner.com/~r/empregosti/~3/1u6zCISyn88/consultor-mm-vitoria-es-490259?utm_source=feedburner&amp;utm_medium=twitter&amp;utm_campaign=empregosti" TargetMode="External"/><Relationship Id="rId79" Type="http://schemas.openxmlformats.org/officeDocument/2006/relationships/hyperlink" Target="http://feeds.feedburner.com/~r/empregosti/~3/xofLrGVy2Qo/arquiteto-net-rio-branco-ac-490512?utm_source=feedburner&amp;utm_medium=twitter&amp;utm_campaign=empregosti" TargetMode="External"/><Relationship Id="rId102" Type="http://schemas.openxmlformats.org/officeDocument/2006/relationships/hyperlink" Target="http://www.careerarc.com/pt_br/job-listing/accenture-jobs-pl-analyst-net-java-20464538?campaign_id=15525&amp;src=1&amp;utm_campaign=TW01&amp;utm_medium=TW&amp;utm_source=JC" TargetMode="External"/><Relationship Id="rId123" Type="http://schemas.openxmlformats.org/officeDocument/2006/relationships/hyperlink" Target="https://twitter.com/" TargetMode="External"/><Relationship Id="rId144" Type="http://schemas.openxmlformats.org/officeDocument/2006/relationships/hyperlink" Target="https://twitter.com/" TargetMode="External"/><Relationship Id="rId90" Type="http://schemas.openxmlformats.org/officeDocument/2006/relationships/hyperlink" Target="http://www.careerarc.com/pt_br/job-listing/accenture-jobs-consultant-ti-gapso-mg-20451617?campaign_id=15525&amp;src=1&amp;utm_campaign=TW01&amp;utm_medium=TW&amp;utm_source=JC" TargetMode="External"/><Relationship Id="rId165" Type="http://schemas.openxmlformats.org/officeDocument/2006/relationships/hyperlink" Target="https://twitter.com/" TargetMode="External"/><Relationship Id="rId186" Type="http://schemas.openxmlformats.org/officeDocument/2006/relationships/hyperlink" Target="https://twitter.com/" TargetMode="External"/><Relationship Id="rId211" Type="http://schemas.openxmlformats.org/officeDocument/2006/relationships/hyperlink" Target="https://twitter.com/" TargetMode="External"/><Relationship Id="rId232" Type="http://schemas.openxmlformats.org/officeDocument/2006/relationships/hyperlink" Target="https://twitter.com/" TargetMode="External"/><Relationship Id="rId253" Type="http://schemas.openxmlformats.org/officeDocument/2006/relationships/hyperlink" Target="https://twitter.com/" TargetMode="External"/><Relationship Id="rId274" Type="http://schemas.openxmlformats.org/officeDocument/2006/relationships/hyperlink" Target="https://twitter.com/" TargetMode="External"/><Relationship Id="rId295" Type="http://schemas.openxmlformats.org/officeDocument/2006/relationships/hyperlink" Target="https://twitter.com/" TargetMode="External"/><Relationship Id="rId309" Type="http://schemas.openxmlformats.org/officeDocument/2006/relationships/hyperlink" Target="https://twitter.com/" TargetMode="External"/><Relationship Id="rId27" Type="http://schemas.openxmlformats.org/officeDocument/2006/relationships/hyperlink" Target="http://paper.li/tinobrasil?edition_id=72ef48d0-bd70-11e6-ac14-0cc47a0d164b" TargetMode="External"/><Relationship Id="rId48" Type="http://schemas.openxmlformats.org/officeDocument/2006/relationships/hyperlink" Target="http://feeds.feedburner.com/~r/empregosti/~3/EUB_jcfQr7g/analista-de-sistemas-rio-de-janeiro-rj-490150?utm_source=feedburner&amp;utm_medium=twitter&amp;utm_campaign=empregosti" TargetMode="External"/><Relationship Id="rId69" Type="http://schemas.openxmlformats.org/officeDocument/2006/relationships/hyperlink" Target="http://feeds.feedburner.com/~r/empregosti/~3/ud9GZGLVu-E/cientista-de-dados-sao-paulo-sp-490383?utm_source=feedburner&amp;utm_medium=twitter&amp;utm_campaign=empregosti" TargetMode="External"/><Relationship Id="rId113" Type="http://schemas.openxmlformats.org/officeDocument/2006/relationships/hyperlink" Target="http://www.careerarc.com/pt_br/job-listing/accenture-jobs-analyst-java-20464537?campaign_id=15525&amp;src=1&amp;utm_campaign=TW01&amp;utm_medium=TW&amp;utm_source=JC" TargetMode="External"/><Relationship Id="rId134" Type="http://schemas.openxmlformats.org/officeDocument/2006/relationships/hyperlink" Target="https://twitter.com/" TargetMode="External"/><Relationship Id="rId80" Type="http://schemas.openxmlformats.org/officeDocument/2006/relationships/hyperlink" Target="http://www.indeed.com.br/emprego/Auxiliar-Ti-de-Olimpo-em-Goi%C3%A2nia,-GO-c3a781ca2196d1f0" TargetMode="External"/><Relationship Id="rId155" Type="http://schemas.openxmlformats.org/officeDocument/2006/relationships/hyperlink" Target="https://twitter.com/" TargetMode="External"/><Relationship Id="rId176" Type="http://schemas.openxmlformats.org/officeDocument/2006/relationships/hyperlink" Target="https://twitter.com/" TargetMode="External"/><Relationship Id="rId197" Type="http://schemas.openxmlformats.org/officeDocument/2006/relationships/hyperlink" Target="https://twitter.com/" TargetMode="External"/><Relationship Id="rId201" Type="http://schemas.openxmlformats.org/officeDocument/2006/relationships/hyperlink" Target="https://twitter.com/" TargetMode="External"/><Relationship Id="rId222" Type="http://schemas.openxmlformats.org/officeDocument/2006/relationships/hyperlink" Target="https://twitter.com/" TargetMode="External"/><Relationship Id="rId243" Type="http://schemas.openxmlformats.org/officeDocument/2006/relationships/hyperlink" Target="https://twitter.com/" TargetMode="External"/><Relationship Id="rId264" Type="http://schemas.openxmlformats.org/officeDocument/2006/relationships/hyperlink" Target="https://twitter.com/" TargetMode="External"/><Relationship Id="rId285" Type="http://schemas.openxmlformats.org/officeDocument/2006/relationships/hyperlink" Target="https://twitter.com/" TargetMode="External"/><Relationship Id="rId17" Type="http://schemas.openxmlformats.org/officeDocument/2006/relationships/hyperlink" Target="http://feeds.feedburner.com/~r/VagasUrgentesSp/~3/Ruox7c3FQYw/ti-tecnico-em-informatica-indaiatuba-1.html?utm_source=feedburner&amp;utm_medium=twitter&amp;utm_campaign=vg_urg" TargetMode="External"/><Relationship Id="rId38" Type="http://schemas.openxmlformats.org/officeDocument/2006/relationships/hyperlink" Target="https://twitter.com/i/web/status/807682042095869952" TargetMode="External"/><Relationship Id="rId59" Type="http://schemas.openxmlformats.org/officeDocument/2006/relationships/hyperlink" Target="http://feeds.feedburner.com/~r/empregosti/~3/_E5zzKVgIlA/vaga-para-coordenador-de-ecommerce-sao-paulo-sp-490258?utm_source=feedburner&amp;utm_medium=twitter&amp;utm_campaign=empregosti" TargetMode="External"/><Relationship Id="rId103" Type="http://schemas.openxmlformats.org/officeDocument/2006/relationships/hyperlink" Target="http://www.careerarc.com/pt_br/job-listing/accenture-jobs-test-analyst-20814743?campaign_id=15525&amp;src=1&amp;utm_campaign=TW01&amp;utm_medium=TW&amp;utm_source=JC" TargetMode="External"/><Relationship Id="rId124" Type="http://schemas.openxmlformats.org/officeDocument/2006/relationships/hyperlink" Target="https://twitter.com/" TargetMode="External"/><Relationship Id="rId310" Type="http://schemas.openxmlformats.org/officeDocument/2006/relationships/hyperlink" Target="https://twitter.com/" TargetMode="External"/><Relationship Id="rId70" Type="http://schemas.openxmlformats.org/officeDocument/2006/relationships/hyperlink" Target="http://feeds.feedburner.com/~r/empregosti/~3/Zvn2e-NP1k8/desenvolvedor-hadoop-jr-sao-paulo-sp-490382?utm_source=feedburner&amp;utm_medium=twitter&amp;utm_campaign=empregosti" TargetMode="External"/><Relationship Id="rId91" Type="http://schemas.openxmlformats.org/officeDocument/2006/relationships/hyperlink" Target="http://www.careerarc.com/pt_br/job-listing/accenture-jobs-senior-consultant-engenheiro-de-analytics-senior-21010546?campaign_id=15525&amp;src=1&amp;utm_campaign=TW01&amp;utm_medium=TW&amp;utm_source=JC" TargetMode="External"/><Relationship Id="rId145" Type="http://schemas.openxmlformats.org/officeDocument/2006/relationships/hyperlink" Target="https://twitter.com/" TargetMode="External"/><Relationship Id="rId166" Type="http://schemas.openxmlformats.org/officeDocument/2006/relationships/hyperlink" Target="https://twitter.com/" TargetMode="External"/><Relationship Id="rId187" Type="http://schemas.openxmlformats.org/officeDocument/2006/relationships/hyperlink" Target="https://twitter.com/" TargetMode="External"/><Relationship Id="rId1" Type="http://schemas.openxmlformats.org/officeDocument/2006/relationships/hyperlink" Target="https://www.youtube.com/watch?v=6gXkQsUT8l0&amp;feature=youtu.be&amp;aCOMO" TargetMode="External"/><Relationship Id="rId212" Type="http://schemas.openxmlformats.org/officeDocument/2006/relationships/hyperlink" Target="https://twitter.com/" TargetMode="External"/><Relationship Id="rId233" Type="http://schemas.openxmlformats.org/officeDocument/2006/relationships/hyperlink" Target="https://twitter.com/" TargetMode="External"/><Relationship Id="rId254" Type="http://schemas.openxmlformats.org/officeDocument/2006/relationships/hyperlink" Target="https://twitter.com/" TargetMode="External"/><Relationship Id="rId28" Type="http://schemas.openxmlformats.org/officeDocument/2006/relationships/hyperlink" Target="http://ir.shareaholic.com/e?a=1&amp;u=http://www.tiespecialistas.com.br/review/empresas-catarinenses-de-ti-tem-76-vagas-abertas-para-todo-o-brasil/%3Futm_campaign%3Dshare_tiespecialistas%26utm_medium%3Dtwitter%26utm_source%3Dsocialnetwork&amp;r=1" TargetMode="External"/><Relationship Id="rId49" Type="http://schemas.openxmlformats.org/officeDocument/2006/relationships/hyperlink" Target="http://feeds.feedburner.com/~r/empregosti/~3/dPtmZjICXso/analista-ti-curitiba-pr-490144?utm_source=feedburner&amp;utm_medium=twitter&amp;utm_campaign=empregosti" TargetMode="External"/><Relationship Id="rId114" Type="http://schemas.openxmlformats.org/officeDocument/2006/relationships/hyperlink" Target="http://www.careerarc.com/pt_br/job-listing/accenture-jobs-consultant-net-porto-alegre-20951069?campaign_id=15525&amp;src=1&amp;utm_campaign=TW01&amp;utm_medium=TW&amp;utm_source=JC" TargetMode="External"/><Relationship Id="rId275" Type="http://schemas.openxmlformats.org/officeDocument/2006/relationships/hyperlink" Target="https://twitter.com/" TargetMode="External"/><Relationship Id="rId296" Type="http://schemas.openxmlformats.org/officeDocument/2006/relationships/hyperlink" Target="https://twitter.com/" TargetMode="External"/><Relationship Id="rId300" Type="http://schemas.openxmlformats.org/officeDocument/2006/relationships/hyperlink" Target="https://twitter.com/" TargetMode="External"/><Relationship Id="rId60" Type="http://schemas.openxmlformats.org/officeDocument/2006/relationships/hyperlink" Target="http://feeds.feedburner.com/~r/empregosti/~3/XEnDkV2eNRQ/gerente-de-projetos-sao-paulo-sp-490256?utm_source=feedburner&amp;utm_medium=twitter&amp;utm_campaign=empregosti" TargetMode="External"/><Relationship Id="rId81" Type="http://schemas.openxmlformats.org/officeDocument/2006/relationships/hyperlink" Target="http://www.indeed.com.br/emprego/Suporte-Ti-Volante-em-Goi%C3%A2nia,-GO-691058d9e84367ee" TargetMode="External"/><Relationship Id="rId135" Type="http://schemas.openxmlformats.org/officeDocument/2006/relationships/hyperlink" Target="https://twitter.com/" TargetMode="External"/><Relationship Id="rId156" Type="http://schemas.openxmlformats.org/officeDocument/2006/relationships/hyperlink" Target="https://twitter.com/" TargetMode="External"/><Relationship Id="rId177" Type="http://schemas.openxmlformats.org/officeDocument/2006/relationships/hyperlink" Target="https://twitter.com/" TargetMode="External"/><Relationship Id="rId198" Type="http://schemas.openxmlformats.org/officeDocument/2006/relationships/hyperlink" Target="https://twitter.com/" TargetMode="External"/><Relationship Id="rId202" Type="http://schemas.openxmlformats.org/officeDocument/2006/relationships/hyperlink" Target="https://twitter.com/" TargetMode="External"/><Relationship Id="rId223" Type="http://schemas.openxmlformats.org/officeDocument/2006/relationships/hyperlink" Target="https://twitter.com/" TargetMode="External"/><Relationship Id="rId244" Type="http://schemas.openxmlformats.org/officeDocument/2006/relationships/hyperlink" Target="https://twitter.com/" TargetMode="External"/><Relationship Id="rId18" Type="http://schemas.openxmlformats.org/officeDocument/2006/relationships/hyperlink" Target="https://sectrj.wordpress.com/2016/12/05/meu-primeiro-emprego-em-ti-59-jovens-carentes-se-formam-em-programacao-de-computadores-no-palacio-da-cidade/" TargetMode="External"/><Relationship Id="rId39" Type="http://schemas.openxmlformats.org/officeDocument/2006/relationships/hyperlink" Target="http://feeds.feedburner.com/~r/empregosti/~3/k_mDUi_f600/analista-de-suporte-jr-fortaleza-ce-490181?utm_source=feedburner&amp;utm_medium=twitter&amp;utm_campaign=empregosti" TargetMode="External"/><Relationship Id="rId265" Type="http://schemas.openxmlformats.org/officeDocument/2006/relationships/hyperlink" Target="https://twitter.com/" TargetMode="External"/><Relationship Id="rId286" Type="http://schemas.openxmlformats.org/officeDocument/2006/relationships/hyperlink" Target="https://twitter.com/" TargetMode="External"/><Relationship Id="rId50" Type="http://schemas.openxmlformats.org/officeDocument/2006/relationships/hyperlink" Target="http://feeds.feedburner.com/~r/empregosti/~3/plJ2z9EbliM/dba-oracle-sao-paulo-sp-490193?utm_source=feedburner&amp;utm_medium=twitter&amp;utm_campaign=empregosti" TargetMode="External"/><Relationship Id="rId104" Type="http://schemas.openxmlformats.org/officeDocument/2006/relationships/hyperlink" Target="http://www.careerarc.com/pt_br/job-listing/accenture-jobs-sr-consultant-sap-trm-20476332?campaign_id=15525&amp;src=1&amp;utm_campaign=TW01&amp;utm_medium=TW&amp;utm_source=JC" TargetMode="External"/><Relationship Id="rId125" Type="http://schemas.openxmlformats.org/officeDocument/2006/relationships/hyperlink" Target="https://twitter.com/" TargetMode="External"/><Relationship Id="rId146" Type="http://schemas.openxmlformats.org/officeDocument/2006/relationships/hyperlink" Target="https://twitter.com/" TargetMode="External"/><Relationship Id="rId167" Type="http://schemas.openxmlformats.org/officeDocument/2006/relationships/hyperlink" Target="https://twitter.com/" TargetMode="External"/><Relationship Id="rId188" Type="http://schemas.openxmlformats.org/officeDocument/2006/relationships/hyperlink" Target="https://twitter.com/" TargetMode="External"/><Relationship Id="rId311" Type="http://schemas.openxmlformats.org/officeDocument/2006/relationships/printerSettings" Target="../printerSettings/printerSettings1.bin"/><Relationship Id="rId71" Type="http://schemas.openxmlformats.org/officeDocument/2006/relationships/hyperlink" Target="http://feeds.feedburner.com/~r/empregosti/~3/BnCtjvFY_60/arquiteto-net-maceio-al-490512?utm_source=feedburner&amp;utm_medium=twitter&amp;utm_campaign=empregosti" TargetMode="External"/><Relationship Id="rId92" Type="http://schemas.openxmlformats.org/officeDocument/2006/relationships/hyperlink" Target="http://www.careerarc.com/pt_br/job-listing/accenture-jobs-senior-consultant-arquiteto-de-desenvolvimento-e-implementacao-senior-21010548?campaign_id=15525&amp;src=1&amp;utm_campaign=TW01&amp;utm_medium=TW&amp;utm_source=JC" TargetMode="External"/><Relationship Id="rId213" Type="http://schemas.openxmlformats.org/officeDocument/2006/relationships/hyperlink" Target="https://twitter.com/" TargetMode="External"/><Relationship Id="rId234" Type="http://schemas.openxmlformats.org/officeDocument/2006/relationships/hyperlink" Target="https://twitter.com/" TargetMode="External"/><Relationship Id="rId2" Type="http://schemas.openxmlformats.org/officeDocument/2006/relationships/hyperlink" Target="https://www.youtube.com/watch?v=6gXkQsUT8l0&amp;feature=youtu.be&amp;aCOMO" TargetMode="External"/><Relationship Id="rId29" Type="http://schemas.openxmlformats.org/officeDocument/2006/relationships/hyperlink" Target="http://paper.li/erivansr?edition_id=20026b90-bd7d-11e6-ac6a-0cc47a0d1609" TargetMode="External"/><Relationship Id="rId255" Type="http://schemas.openxmlformats.org/officeDocument/2006/relationships/hyperlink" Target="https://twitter.com/" TargetMode="External"/><Relationship Id="rId276" Type="http://schemas.openxmlformats.org/officeDocument/2006/relationships/hyperlink" Target="https://twitter.com/" TargetMode="External"/><Relationship Id="rId297" Type="http://schemas.openxmlformats.org/officeDocument/2006/relationships/hyperlink" Target="https://twitter.com/" TargetMode="External"/><Relationship Id="rId40" Type="http://schemas.openxmlformats.org/officeDocument/2006/relationships/hyperlink" Target="http://feeds.feedburner.com/~r/empregosti/~3/tRC3Z7g3too/desenvolvedor-net-senior-mvc-webforms-e-oracle-plsql-piracicaba-sp-490167?utm_source=feedburner&amp;utm_medium=twitter&amp;utm_campaign=empregosti" TargetMode="External"/><Relationship Id="rId115" Type="http://schemas.openxmlformats.org/officeDocument/2006/relationships/hyperlink" Target="http://www.careerarc.com/pt_br/job-listing/accenture-jobs-senior-analyst-devops-recife-19814840?campaign_id=15525&amp;src=1&amp;utm_campaign=TW01&amp;utm_medium=TW&amp;utm_source=JC" TargetMode="External"/><Relationship Id="rId136" Type="http://schemas.openxmlformats.org/officeDocument/2006/relationships/hyperlink" Target="https://twitter.com/" TargetMode="External"/><Relationship Id="rId157" Type="http://schemas.openxmlformats.org/officeDocument/2006/relationships/hyperlink" Target="https://twitter.com/" TargetMode="External"/><Relationship Id="rId178" Type="http://schemas.openxmlformats.org/officeDocument/2006/relationships/hyperlink" Target="https://twitter.com/" TargetMode="External"/><Relationship Id="rId301" Type="http://schemas.openxmlformats.org/officeDocument/2006/relationships/hyperlink" Target="https://twitter.com/" TargetMode="External"/><Relationship Id="rId61" Type="http://schemas.openxmlformats.org/officeDocument/2006/relationships/hyperlink" Target="http://feeds.feedburner.com/~r/empregosti/~3/jHdrT5hQJQk/analista-de-negocios-sao-paulo-sp-490255?utm_source=feedburner&amp;utm_medium=twitter&amp;utm_campaign=empregosti" TargetMode="External"/><Relationship Id="rId82" Type="http://schemas.openxmlformats.org/officeDocument/2006/relationships/hyperlink" Target="https://www.youtube.com/watch?v=6gXkQsUT8l0&amp;feature=youtu.be&amp;a" TargetMode="External"/><Relationship Id="rId199" Type="http://schemas.openxmlformats.org/officeDocument/2006/relationships/hyperlink" Target="https://twitter.com/" TargetMode="External"/><Relationship Id="rId203" Type="http://schemas.openxmlformats.org/officeDocument/2006/relationships/hyperlink" Target="https://twitter.com/" TargetMode="External"/><Relationship Id="rId19" Type="http://schemas.openxmlformats.org/officeDocument/2006/relationships/hyperlink" Target="https://www.youtube.com/watch?v=6gXkQsUT8l0&amp;feature=youtu.be&amp;a" TargetMode="External"/><Relationship Id="rId224" Type="http://schemas.openxmlformats.org/officeDocument/2006/relationships/hyperlink" Target="https://twitter.com/" TargetMode="External"/><Relationship Id="rId245" Type="http://schemas.openxmlformats.org/officeDocument/2006/relationships/hyperlink" Target="https://twitter.com/" TargetMode="External"/><Relationship Id="rId266" Type="http://schemas.openxmlformats.org/officeDocument/2006/relationships/hyperlink" Target="https://twitter.com/" TargetMode="External"/><Relationship Id="rId287" Type="http://schemas.openxmlformats.org/officeDocument/2006/relationships/hyperlink" Target="https://twitter.com/" TargetMode="External"/><Relationship Id="rId30" Type="http://schemas.openxmlformats.org/officeDocument/2006/relationships/hyperlink" Target="http://paper.li/erivansr?edition_id=20026b90-bd7d-11e6-ac6a-0cc47a0d1609" TargetMode="External"/><Relationship Id="rId105" Type="http://schemas.openxmlformats.org/officeDocument/2006/relationships/hyperlink" Target="http://www.careerarc.com/pt_br/job-listing/accenture-jobs-technician-java-20762969?campaign_id=15525&amp;src=1&amp;utm_campaign=TW01&amp;utm_medium=TW&amp;utm_source=JC" TargetMode="External"/><Relationship Id="rId126" Type="http://schemas.openxmlformats.org/officeDocument/2006/relationships/hyperlink" Target="https://twitter.com/" TargetMode="External"/><Relationship Id="rId147" Type="http://schemas.openxmlformats.org/officeDocument/2006/relationships/hyperlink" Target="https://twitter.com/" TargetMode="External"/><Relationship Id="rId168" Type="http://schemas.openxmlformats.org/officeDocument/2006/relationships/hyperlink" Target="https://twitter.com/" TargetMode="External"/><Relationship Id="rId312" Type="http://schemas.openxmlformats.org/officeDocument/2006/relationships/vmlDrawing" Target="../drawings/vmlDrawing1.vml"/><Relationship Id="rId51" Type="http://schemas.openxmlformats.org/officeDocument/2006/relationships/hyperlink" Target="http://feeds.feedburner.com/~r/empregosti/~3/YCMyJQM5Bi8/desenvolvedor-php-indaial-sc-490192?utm_source=feedburner&amp;utm_medium=twitter&amp;utm_campaign=empregosti" TargetMode="External"/><Relationship Id="rId72" Type="http://schemas.openxmlformats.org/officeDocument/2006/relationships/hyperlink" Target="http://feeds.feedburner.com/~r/empregosti/~3/xofLrGVy2Qo/arquiteto-net-rio-branco-ac-490512?utm_source=feedburner&amp;utm_medium=twitter&amp;utm_campaign=empregosti" TargetMode="External"/><Relationship Id="rId93" Type="http://schemas.openxmlformats.org/officeDocument/2006/relationships/hyperlink" Target="http://www.careerarc.com/pt_br/job-listing/accenture-jobs-manager-agile-coaches-21010547?campaign_id=15525&amp;src=1&amp;utm_campaign=TW01&amp;utm_medium=TW&amp;utm_source=JC" TargetMode="External"/><Relationship Id="rId189" Type="http://schemas.openxmlformats.org/officeDocument/2006/relationships/hyperlink" Target="https://twitter.com/" TargetMode="External"/><Relationship Id="rId3" Type="http://schemas.openxmlformats.org/officeDocument/2006/relationships/hyperlink" Target="http://expressoemprego.pt/emprego/gestor-de-projetos-ti/1832165" TargetMode="External"/><Relationship Id="rId214" Type="http://schemas.openxmlformats.org/officeDocument/2006/relationships/hyperlink" Target="https://twitter.com/" TargetMode="External"/><Relationship Id="rId235" Type="http://schemas.openxmlformats.org/officeDocument/2006/relationships/hyperlink" Target="https://twitter.com/" TargetMode="External"/><Relationship Id="rId256" Type="http://schemas.openxmlformats.org/officeDocument/2006/relationships/hyperlink" Target="https://twitter.com/" TargetMode="External"/><Relationship Id="rId277" Type="http://schemas.openxmlformats.org/officeDocument/2006/relationships/hyperlink" Target="https://twitter.com/" TargetMode="External"/><Relationship Id="rId298" Type="http://schemas.openxmlformats.org/officeDocument/2006/relationships/hyperlink" Target="https://twitter.com/" TargetMode="External"/><Relationship Id="rId116" Type="http://schemas.openxmlformats.org/officeDocument/2006/relationships/hyperlink" Target="http://www.careerarc.com/pt_br/job-listing/accenture-jobs-sr-analyst-java-net-20464539?campaign_id=15525&amp;src=1&amp;utm_campaign=TW01&amp;utm_medium=TW&amp;utm_source=JC" TargetMode="External"/><Relationship Id="rId137" Type="http://schemas.openxmlformats.org/officeDocument/2006/relationships/hyperlink" Target="https://twitter.com/" TargetMode="External"/><Relationship Id="rId158" Type="http://schemas.openxmlformats.org/officeDocument/2006/relationships/hyperlink" Target="https://twitter.com/" TargetMode="External"/><Relationship Id="rId302" Type="http://schemas.openxmlformats.org/officeDocument/2006/relationships/hyperlink" Target="https://twitter.com/" TargetMode="External"/><Relationship Id="rId20" Type="http://schemas.openxmlformats.org/officeDocument/2006/relationships/hyperlink" Target="https://www.youtube.com/watch?v=6gXkQsUT8l0&amp;feature=youtu.be&amp;a" TargetMode="External"/><Relationship Id="rId41" Type="http://schemas.openxmlformats.org/officeDocument/2006/relationships/hyperlink" Target="http://feeds.feedburner.com/~r/empregosti/~3/6mskV8q-uhU/analista-desenvolvedor-java-belo-horizonte-mg-490160?utm_source=feedburner&amp;utm_medium=twitter&amp;utm_campaign=empregosti" TargetMode="External"/><Relationship Id="rId62" Type="http://schemas.openxmlformats.org/officeDocument/2006/relationships/hyperlink" Target="http://feeds.feedburner.com/~r/empregosti/~3/D7gzkiN-da4/analista-de-redes-sr-uberlandiamg-uberlandia-mg-490412?utm_source=feedburner&amp;utm_medium=twitter&amp;utm_campaign=empregosti" TargetMode="External"/><Relationship Id="rId83" Type="http://schemas.openxmlformats.org/officeDocument/2006/relationships/hyperlink" Target="https://www.youtube.com/watch?v=6gXkQsUT8l0&amp;feature=youtu.be&amp;a" TargetMode="External"/><Relationship Id="rId179" Type="http://schemas.openxmlformats.org/officeDocument/2006/relationships/hyperlink" Target="https://twitter.com/" TargetMode="External"/><Relationship Id="rId190" Type="http://schemas.openxmlformats.org/officeDocument/2006/relationships/hyperlink" Target="https://twitter.com/" TargetMode="External"/><Relationship Id="rId204" Type="http://schemas.openxmlformats.org/officeDocument/2006/relationships/hyperlink" Target="https://twitter.com/" TargetMode="External"/><Relationship Id="rId225" Type="http://schemas.openxmlformats.org/officeDocument/2006/relationships/hyperlink" Target="https://twitter.com/" TargetMode="External"/><Relationship Id="rId246" Type="http://schemas.openxmlformats.org/officeDocument/2006/relationships/hyperlink" Target="https://twitter.com/" TargetMode="External"/><Relationship Id="rId267" Type="http://schemas.openxmlformats.org/officeDocument/2006/relationships/hyperlink" Target="https://twitter.com/" TargetMode="External"/><Relationship Id="rId288" Type="http://schemas.openxmlformats.org/officeDocument/2006/relationships/hyperlink" Target="https://twitter.com/" TargetMode="External"/><Relationship Id="rId106" Type="http://schemas.openxmlformats.org/officeDocument/2006/relationships/hyperlink" Target="http://www.careerarc.com/pt_br/job-listing/accenture-jobs-senior-mobile-analyst-dc-20244166?campaign_id=15525&amp;src=1&amp;utm_campaign=TW01&amp;utm_medium=TW&amp;utm_source=JC" TargetMode="External"/><Relationship Id="rId127" Type="http://schemas.openxmlformats.org/officeDocument/2006/relationships/hyperlink" Target="https://twitter.com/" TargetMode="External"/><Relationship Id="rId313" Type="http://schemas.openxmlformats.org/officeDocument/2006/relationships/table" Target="../tables/table1.xml"/><Relationship Id="rId10" Type="http://schemas.openxmlformats.org/officeDocument/2006/relationships/hyperlink" Target="http://valoragregado.com/2016/12/05/computacao-cognitiva-nem-tudo-e-ti-e-nao-voce-nao-vai-perder-o-seu-emprego/" TargetMode="External"/><Relationship Id="rId31" Type="http://schemas.openxmlformats.org/officeDocument/2006/relationships/hyperlink" Target="http://www.careerarc.com/pt_br/job-listing/accenture-jobs-sr-analyst-net-porto-alegre-19627807?campaign_id=15525&amp;src=1&amp;utm_campaign=TW01&amp;utm_medium=TW&amp;utm_source=JC" TargetMode="External"/><Relationship Id="rId52" Type="http://schemas.openxmlformats.org/officeDocument/2006/relationships/hyperlink" Target="http://feeds.feedburner.com/~r/empregosti/~3/ZsJuQGtvh9k/multi-i-instalador-multi-servicos-uberlandia-mg-490198?utm_source=feedburner&amp;utm_medium=twitter&amp;utm_campaign=empregosti" TargetMode="External"/><Relationship Id="rId73" Type="http://schemas.openxmlformats.org/officeDocument/2006/relationships/hyperlink" Target="http://feeds.feedburner.com/~r/empregosti/~3/S2p5WC1E_4w/desenvolvedor-de-integracao-soa-maceio-al-490510?utm_source=feedburner&amp;utm_medium=twitter&amp;utm_campaign=empregosti" TargetMode="External"/><Relationship Id="rId94" Type="http://schemas.openxmlformats.org/officeDocument/2006/relationships/hyperlink" Target="http://www.careerarc.com/pt_br/job-listing/accenture-jobs-sr-analyst-net-porto-alegre-19627807?campaign_id=15525&amp;src=1&amp;utm_campaign=TW01&amp;utm_medium=TW&amp;utm_source=JC" TargetMode="External"/><Relationship Id="rId148" Type="http://schemas.openxmlformats.org/officeDocument/2006/relationships/hyperlink" Target="https://twitter.com/" TargetMode="External"/><Relationship Id="rId169" Type="http://schemas.openxmlformats.org/officeDocument/2006/relationships/hyperlink" Target="https://twitter.com/" TargetMode="External"/><Relationship Id="rId4" Type="http://schemas.openxmlformats.org/officeDocument/2006/relationships/hyperlink" Target="http://www.vagaemprego.com.br/2016/12/03/empresas-de-ti-abrem-novas-vagas-de-estagio/" TargetMode="External"/><Relationship Id="rId180" Type="http://schemas.openxmlformats.org/officeDocument/2006/relationships/hyperlink" Target="https://twitter.com/" TargetMode="External"/><Relationship Id="rId215" Type="http://schemas.openxmlformats.org/officeDocument/2006/relationships/hyperlink" Target="https://twitter.com/" TargetMode="External"/><Relationship Id="rId236" Type="http://schemas.openxmlformats.org/officeDocument/2006/relationships/hyperlink" Target="https://twitter.com/" TargetMode="External"/><Relationship Id="rId257" Type="http://schemas.openxmlformats.org/officeDocument/2006/relationships/hyperlink" Target="https://twitter.com/" TargetMode="External"/><Relationship Id="rId278" Type="http://schemas.openxmlformats.org/officeDocument/2006/relationships/hyperlink" Target="https://twitter.com/" TargetMode="External"/><Relationship Id="rId303" Type="http://schemas.openxmlformats.org/officeDocument/2006/relationships/hyperlink" Target="https://twitter.com/" TargetMode="External"/><Relationship Id="rId42" Type="http://schemas.openxmlformats.org/officeDocument/2006/relationships/hyperlink" Target="http://feeds.feedburner.com/~r/empregosti/~3/0Lil4bXyTgk/analista-de-suporte-sap-hr-sao-paulo-sp-490149?utm_source=feedburner&amp;utm_medium=twitter&amp;utm_campaign=empregosti" TargetMode="External"/><Relationship Id="rId84" Type="http://schemas.openxmlformats.org/officeDocument/2006/relationships/hyperlink" Target="http://smokebuddies.com.br/jovem-ganha-vida-bolando-baseados-que-mais-parecem-obras-de-arte/" TargetMode="External"/><Relationship Id="rId138" Type="http://schemas.openxmlformats.org/officeDocument/2006/relationships/hyperlink" Target="https://twitter.com/" TargetMode="External"/><Relationship Id="rId191" Type="http://schemas.openxmlformats.org/officeDocument/2006/relationships/hyperlink" Target="https://twitter.com/" TargetMode="External"/><Relationship Id="rId205" Type="http://schemas.openxmlformats.org/officeDocument/2006/relationships/hyperlink" Target="https://twitter.com/" TargetMode="External"/><Relationship Id="rId247" Type="http://schemas.openxmlformats.org/officeDocument/2006/relationships/hyperlink" Target="https://twitter.com/" TargetMode="External"/><Relationship Id="rId107" Type="http://schemas.openxmlformats.org/officeDocument/2006/relationships/hyperlink" Target="http://www.careerarc.com/pt_br/job-listing/accenture-jobs-digital-manager-mobility-20529806?campaign_id=15525&amp;src=1&amp;utm_campaign=TW01&amp;utm_medium=TW&amp;utm_source=JC" TargetMode="External"/><Relationship Id="rId289" Type="http://schemas.openxmlformats.org/officeDocument/2006/relationships/hyperlink" Target="https://twitter.com/" TargetMode="External"/><Relationship Id="rId11" Type="http://schemas.openxmlformats.org/officeDocument/2006/relationships/hyperlink" Target="http://valoragregado.com/2016/12/05/computacao-cognitiva-nem-tudo-e-ti-e-nao-voce-nao-vai-perder-o-seu-emprego/" TargetMode="External"/><Relationship Id="rId53" Type="http://schemas.openxmlformats.org/officeDocument/2006/relationships/hyperlink" Target="http://feeds.feedburner.com/~r/empregosti/~3/FnU_XmDph5g/analista-microsoft-infraestrutura-de-servidores-porto-alegre-rs-490194?utm_source=feedburner&amp;utm_medium=twitter&amp;utm_campaign=empregosti" TargetMode="External"/><Relationship Id="rId149" Type="http://schemas.openxmlformats.org/officeDocument/2006/relationships/hyperlink" Target="https://twitter.com/" TargetMode="External"/><Relationship Id="rId314" Type="http://schemas.openxmlformats.org/officeDocument/2006/relationships/comments" Target="../comments1.xml"/><Relationship Id="rId95" Type="http://schemas.openxmlformats.org/officeDocument/2006/relationships/hyperlink" Target="http://www.careerarc.com/pt_br/job-listing/accenture-jobs-analyst-ti-gapso-mg-20451631?campaign_id=15525&amp;src=1&amp;utm_campaign=TW01&amp;utm_medium=TW&amp;utm_source=JC" TargetMode="External"/><Relationship Id="rId160" Type="http://schemas.openxmlformats.org/officeDocument/2006/relationships/hyperlink" Target="https://twitter.com/" TargetMode="External"/><Relationship Id="rId216" Type="http://schemas.openxmlformats.org/officeDocument/2006/relationships/hyperlink" Target="https://twitter.com/" TargetMode="External"/><Relationship Id="rId258" Type="http://schemas.openxmlformats.org/officeDocument/2006/relationships/hyperlink" Target="https://twitter.com/" TargetMode="External"/><Relationship Id="rId22" Type="http://schemas.openxmlformats.org/officeDocument/2006/relationships/hyperlink" Target="http://ir.shareaholic.com/e?a=1&amp;u=http://www.tiespecialistas.com.br/review/empresas-catarinenses-de-ti-tem-76-vagas-abertas-para-todo-o-brasil/%3Futm_campaign%3Dshare_tiespecialistas%26utm_medium%3Dtwitter%26utm_source%3Dsocialnetwork&amp;r=1" TargetMode="External"/><Relationship Id="rId64" Type="http://schemas.openxmlformats.org/officeDocument/2006/relationships/hyperlink" Target="http://feeds.feedburner.com/~r/empregosti/~3/8RynH6mAazM/programador-javascript-webmaster-sao-paulo-sp-490385?utm_source=feedburner&amp;utm_medium=twitter&amp;utm_campaign=empregosti" TargetMode="External"/><Relationship Id="rId118" Type="http://schemas.openxmlformats.org/officeDocument/2006/relationships/hyperlink" Target="https://twitter.com/" TargetMode="External"/><Relationship Id="rId171" Type="http://schemas.openxmlformats.org/officeDocument/2006/relationships/hyperlink" Target="https://twitter.com/" TargetMode="External"/><Relationship Id="rId227" Type="http://schemas.openxmlformats.org/officeDocument/2006/relationships/hyperlink" Target="https://twitter.com/" TargetMode="External"/><Relationship Id="rId269" Type="http://schemas.openxmlformats.org/officeDocument/2006/relationships/hyperlink" Target="https://twitter.com/" TargetMode="External"/><Relationship Id="rId33" Type="http://schemas.openxmlformats.org/officeDocument/2006/relationships/hyperlink" Target="https://www.facebook.com/ACTIOConsultoria/posts/1159657220815712" TargetMode="External"/><Relationship Id="rId129" Type="http://schemas.openxmlformats.org/officeDocument/2006/relationships/hyperlink" Target="https://twitter.com/" TargetMode="External"/><Relationship Id="rId280" Type="http://schemas.openxmlformats.org/officeDocument/2006/relationships/hyperlink" Target="https://twitter.com/" TargetMode="External"/><Relationship Id="rId75" Type="http://schemas.openxmlformats.org/officeDocument/2006/relationships/hyperlink" Target="http://feeds.feedburner.com/~r/empregosti/~3/oSBYvjUp7tk/analista-de-integracao-soa-maceio-al-490509?utm_source=feedburner&amp;utm_medium=twitter&amp;utm_campaign=empregosti" TargetMode="External"/><Relationship Id="rId140" Type="http://schemas.openxmlformats.org/officeDocument/2006/relationships/hyperlink" Target="https://twitter.com/" TargetMode="External"/><Relationship Id="rId182" Type="http://schemas.openxmlformats.org/officeDocument/2006/relationships/hyperlink" Target="https://twitter.com/" TargetMode="External"/><Relationship Id="rId6" Type="http://schemas.openxmlformats.org/officeDocument/2006/relationships/hyperlink" Target="https://www.google.com/url?rct=j&amp;sa=t&amp;url=http%3A%2F%2Fwww.jobatus.com.br%2Femprego-analista-suprimentos-ti-em-guarulhos%2C-s%25C3%25A3o-paulo&amp;ct=ga&amp;cd=CAIyHWYwY2ZlNTI2MGQzYmM2OWU6Y29tLmJyOnB0OkJS&amp;usg=AFQjCNFZdyzVLhISibwz0EMqmzEgOaht4g&amp;utm_source=dlvr.it&amp;utm_medium=twitter&amp;utm_campaign=marciomtc" TargetMode="External"/><Relationship Id="rId238" Type="http://schemas.openxmlformats.org/officeDocument/2006/relationships/hyperlink" Target="https://twitter.com/" TargetMode="External"/><Relationship Id="rId291" Type="http://schemas.openxmlformats.org/officeDocument/2006/relationships/hyperlink" Target="https://twitter.com/" TargetMode="External"/><Relationship Id="rId305" Type="http://schemas.openxmlformats.org/officeDocument/2006/relationships/hyperlink" Target="https://twitter.com/" TargetMode="External"/><Relationship Id="rId44" Type="http://schemas.openxmlformats.org/officeDocument/2006/relationships/hyperlink" Target="http://feeds.feedburner.com/~r/empregosti/~3/G16CS_EhcVk/analista-de-requisitos-bi-rio-de-janeiro-rj-490178?utm_source=feedburner&amp;utm_medium=twitter&amp;utm_campaign=empregosti" TargetMode="External"/><Relationship Id="rId86" Type="http://schemas.openxmlformats.org/officeDocument/2006/relationships/hyperlink" Target="https://twitter.com/tesourostuga/status/807963644873113600" TargetMode="External"/><Relationship Id="rId151" Type="http://schemas.openxmlformats.org/officeDocument/2006/relationships/hyperlink" Target="https://twitter.com/"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pbs.twimg.com/profile_images/559676976345001984/mFqkL0ah_normal.jpeg" TargetMode="External"/><Relationship Id="rId299" Type="http://schemas.openxmlformats.org/officeDocument/2006/relationships/hyperlink" Target="https://twitter.com/quelmeliima" TargetMode="External"/><Relationship Id="rId21" Type="http://schemas.openxmlformats.org/officeDocument/2006/relationships/hyperlink" Target="http://t.co/6OG9qi7mCs" TargetMode="External"/><Relationship Id="rId63" Type="http://schemas.openxmlformats.org/officeDocument/2006/relationships/hyperlink" Target="https://t.co/6CdJL2usLH" TargetMode="External"/><Relationship Id="rId159" Type="http://schemas.openxmlformats.org/officeDocument/2006/relationships/hyperlink" Target="http://pbs.twimg.com/profile_images/806936320077688832/LyXanSgX_normal.jpg" TargetMode="External"/><Relationship Id="rId324" Type="http://schemas.openxmlformats.org/officeDocument/2006/relationships/hyperlink" Target="https://twitter.com/jarluziaherqui" TargetMode="External"/><Relationship Id="rId170" Type="http://schemas.openxmlformats.org/officeDocument/2006/relationships/hyperlink" Target="http://pbs.twimg.com/profile_images/806111304272543745/G2IiC1Zl_normal.jpg" TargetMode="External"/><Relationship Id="rId226" Type="http://schemas.openxmlformats.org/officeDocument/2006/relationships/hyperlink" Target="https://twitter.com/amosbatista" TargetMode="External"/><Relationship Id="rId268" Type="http://schemas.openxmlformats.org/officeDocument/2006/relationships/hyperlink" Target="https://twitter.com/i4mbg" TargetMode="External"/><Relationship Id="rId32" Type="http://schemas.openxmlformats.org/officeDocument/2006/relationships/hyperlink" Target="https://t.co/1WfwkhxGZ1" TargetMode="External"/><Relationship Id="rId74" Type="http://schemas.openxmlformats.org/officeDocument/2006/relationships/hyperlink" Target="http://pbs.twimg.com/profile_images/804444287056355328/yRUN_4El_normal.jpg" TargetMode="External"/><Relationship Id="rId128" Type="http://schemas.openxmlformats.org/officeDocument/2006/relationships/hyperlink" Target="http://pbs.twimg.com/profile_images/807764084292784133/Dc8CgFHX_normal.jpg" TargetMode="External"/><Relationship Id="rId335" Type="http://schemas.openxmlformats.org/officeDocument/2006/relationships/hyperlink" Target="https://twitter.com/brunorucy" TargetMode="External"/><Relationship Id="rId5" Type="http://schemas.openxmlformats.org/officeDocument/2006/relationships/hyperlink" Target="https://t.co/8SrQpq2oCX" TargetMode="External"/><Relationship Id="rId181" Type="http://schemas.openxmlformats.org/officeDocument/2006/relationships/hyperlink" Target="http://pbs.twimg.com/profile_images/807590710488821760/5q_oP-mG_normal.jpg" TargetMode="External"/><Relationship Id="rId237" Type="http://schemas.openxmlformats.org/officeDocument/2006/relationships/hyperlink" Target="https://twitter.com/marcasistemas" TargetMode="External"/><Relationship Id="rId279" Type="http://schemas.openxmlformats.org/officeDocument/2006/relationships/hyperlink" Target="https://twitter.com/brunancosta13" TargetMode="External"/><Relationship Id="rId43" Type="http://schemas.openxmlformats.org/officeDocument/2006/relationships/hyperlink" Target="http://t.co/a2Gw7pDXhr" TargetMode="External"/><Relationship Id="rId139" Type="http://schemas.openxmlformats.org/officeDocument/2006/relationships/hyperlink" Target="http://pbs.twimg.com/profile_images/808075298747121664/HL8FqFKw_normal.jpg" TargetMode="External"/><Relationship Id="rId290" Type="http://schemas.openxmlformats.org/officeDocument/2006/relationships/hyperlink" Target="https://twitter.com/sidbney" TargetMode="External"/><Relationship Id="rId304" Type="http://schemas.openxmlformats.org/officeDocument/2006/relationships/hyperlink" Target="https://twitter.com/actseokjin" TargetMode="External"/><Relationship Id="rId346" Type="http://schemas.openxmlformats.org/officeDocument/2006/relationships/printerSettings" Target="../printerSettings/printerSettings2.bin"/><Relationship Id="rId85" Type="http://schemas.openxmlformats.org/officeDocument/2006/relationships/hyperlink" Target="http://pbs.twimg.com/profile_images/785297361484541952/NvuG2bG6_normal.jpg" TargetMode="External"/><Relationship Id="rId150" Type="http://schemas.openxmlformats.org/officeDocument/2006/relationships/hyperlink" Target="http://pbs.twimg.com/profile_images/735264877661593600/kAiolxLr_normal.jpg" TargetMode="External"/><Relationship Id="rId192" Type="http://schemas.openxmlformats.org/officeDocument/2006/relationships/hyperlink" Target="http://pbs.twimg.com/profile_images/738796516714942464/cF-stZjM_normal.jpg" TargetMode="External"/><Relationship Id="rId206" Type="http://schemas.openxmlformats.org/officeDocument/2006/relationships/hyperlink" Target="http://pbs.twimg.com/profile_images/807725065353785345/Bf2i2Vpj_normal.jpg" TargetMode="External"/><Relationship Id="rId248" Type="http://schemas.openxmlformats.org/officeDocument/2006/relationships/hyperlink" Target="https://twitter.com/isanuneees" TargetMode="External"/><Relationship Id="rId12" Type="http://schemas.openxmlformats.org/officeDocument/2006/relationships/hyperlink" Target="http://t.co/Jmys9XVxid" TargetMode="External"/><Relationship Id="rId108" Type="http://schemas.openxmlformats.org/officeDocument/2006/relationships/hyperlink" Target="http://pbs.twimg.com/profile_images/803392990907629568/-D_YstYe_normal.jpg" TargetMode="External"/><Relationship Id="rId315" Type="http://schemas.openxmlformats.org/officeDocument/2006/relationships/hyperlink" Target="https://twitter.com/caiodarolt" TargetMode="External"/><Relationship Id="rId54" Type="http://schemas.openxmlformats.org/officeDocument/2006/relationships/hyperlink" Target="http://t.co/f4XBSbptFj" TargetMode="External"/><Relationship Id="rId96" Type="http://schemas.openxmlformats.org/officeDocument/2006/relationships/hyperlink" Target="http://pbs.twimg.com/profile_images/623884744741257216/jyfWo_Hh_normal.jpg" TargetMode="External"/><Relationship Id="rId161" Type="http://schemas.openxmlformats.org/officeDocument/2006/relationships/hyperlink" Target="http://pbs.twimg.com/profile_images/802252476049223689/UlDpB1oa_normal.jpg" TargetMode="External"/><Relationship Id="rId217" Type="http://schemas.openxmlformats.org/officeDocument/2006/relationships/hyperlink" Target="https://twitter.com/_dark_star" TargetMode="External"/><Relationship Id="rId259" Type="http://schemas.openxmlformats.org/officeDocument/2006/relationships/hyperlink" Target="https://twitter.com/samialag" TargetMode="External"/><Relationship Id="rId23" Type="http://schemas.openxmlformats.org/officeDocument/2006/relationships/hyperlink" Target="https://t.co/dcvRhfjKPh" TargetMode="External"/><Relationship Id="rId119" Type="http://schemas.openxmlformats.org/officeDocument/2006/relationships/hyperlink" Target="http://pbs.twimg.com/profile_images/699209779453906944/-xdrxFYu_normal.png" TargetMode="External"/><Relationship Id="rId270" Type="http://schemas.openxmlformats.org/officeDocument/2006/relationships/hyperlink" Target="https://twitter.com/dvdrbr" TargetMode="External"/><Relationship Id="rId326" Type="http://schemas.openxmlformats.org/officeDocument/2006/relationships/hyperlink" Target="https://twitter.com/taelegal" TargetMode="External"/><Relationship Id="rId65" Type="http://schemas.openxmlformats.org/officeDocument/2006/relationships/hyperlink" Target="https://t.co/Tf6IgJyR6n" TargetMode="External"/><Relationship Id="rId130" Type="http://schemas.openxmlformats.org/officeDocument/2006/relationships/hyperlink" Target="http://pbs.twimg.com/profile_images/806983528172978176/T-vAcjnl_normal.jpg" TargetMode="External"/><Relationship Id="rId172" Type="http://schemas.openxmlformats.org/officeDocument/2006/relationships/hyperlink" Target="http://pbs.twimg.com/profile_images/808065709272076290/c3yCJ_i8_normal.jpg" TargetMode="External"/><Relationship Id="rId228" Type="http://schemas.openxmlformats.org/officeDocument/2006/relationships/hyperlink" Target="https://twitter.com/valoragregadotv" TargetMode="External"/><Relationship Id="rId281" Type="http://schemas.openxmlformats.org/officeDocument/2006/relationships/hyperlink" Target="https://twitter.com/shawnh0nest" TargetMode="External"/><Relationship Id="rId337" Type="http://schemas.openxmlformats.org/officeDocument/2006/relationships/hyperlink" Target="https://twitter.com/jheniferloise" TargetMode="External"/><Relationship Id="rId34" Type="http://schemas.openxmlformats.org/officeDocument/2006/relationships/hyperlink" Target="http://t.co/UWhmkIlOoq" TargetMode="External"/><Relationship Id="rId76" Type="http://schemas.openxmlformats.org/officeDocument/2006/relationships/hyperlink" Target="http://pbs.twimg.com/profile_images/378800000761279786/e1fc71be9e8838213a08c71123201683_normal.png" TargetMode="External"/><Relationship Id="rId141" Type="http://schemas.openxmlformats.org/officeDocument/2006/relationships/hyperlink" Target="http://pbs.twimg.com/profile_images/749340674114351104/68U_I4E__normal.jpg" TargetMode="External"/><Relationship Id="rId7" Type="http://schemas.openxmlformats.org/officeDocument/2006/relationships/hyperlink" Target="https://t.co/5gWFEvkV4Y" TargetMode="External"/><Relationship Id="rId183" Type="http://schemas.openxmlformats.org/officeDocument/2006/relationships/hyperlink" Target="http://pbs.twimg.com/profile_images/796745142585716736/fNmJ9vVd_normal.jpg" TargetMode="External"/><Relationship Id="rId239" Type="http://schemas.openxmlformats.org/officeDocument/2006/relationships/hyperlink" Target="https://twitter.com/ciscodobrasil" TargetMode="External"/><Relationship Id="rId250" Type="http://schemas.openxmlformats.org/officeDocument/2006/relationships/hyperlink" Target="https://twitter.com/_brendaquadross" TargetMode="External"/><Relationship Id="rId292" Type="http://schemas.openxmlformats.org/officeDocument/2006/relationships/hyperlink" Target="https://twitter.com/will_cec" TargetMode="External"/><Relationship Id="rId306" Type="http://schemas.openxmlformats.org/officeDocument/2006/relationships/hyperlink" Target="https://twitter.com/tatthasiq" TargetMode="External"/><Relationship Id="rId45" Type="http://schemas.openxmlformats.org/officeDocument/2006/relationships/hyperlink" Target="http://t.co/A4dQ73d3GB" TargetMode="External"/><Relationship Id="rId87" Type="http://schemas.openxmlformats.org/officeDocument/2006/relationships/hyperlink" Target="http://pbs.twimg.com/profile_images/805698295138045952/ONo7zLAv_normal.jpg" TargetMode="External"/><Relationship Id="rId110" Type="http://schemas.openxmlformats.org/officeDocument/2006/relationships/hyperlink" Target="http://pbs.twimg.com/profile_images/808419400764325888/Gn6jD1hk_normal.jpg" TargetMode="External"/><Relationship Id="rId348" Type="http://schemas.openxmlformats.org/officeDocument/2006/relationships/table" Target="../tables/table2.xml"/><Relationship Id="rId152" Type="http://schemas.openxmlformats.org/officeDocument/2006/relationships/hyperlink" Target="http://pbs.twimg.com/profile_images/808346667967741952/Elq-JoRE_normal.jpg" TargetMode="External"/><Relationship Id="rId194" Type="http://schemas.openxmlformats.org/officeDocument/2006/relationships/hyperlink" Target="http://pbs.twimg.com/profile_images/767416549435174913/kG7K_m-a_normal.jpg" TargetMode="External"/><Relationship Id="rId208" Type="http://schemas.openxmlformats.org/officeDocument/2006/relationships/hyperlink" Target="https://twitter.com/ze1947" TargetMode="External"/><Relationship Id="rId261" Type="http://schemas.openxmlformats.org/officeDocument/2006/relationships/hyperlink" Target="https://twitter.com/mod_gad" TargetMode="External"/><Relationship Id="rId14" Type="http://schemas.openxmlformats.org/officeDocument/2006/relationships/hyperlink" Target="http://t.co/Xa4fToU2Rn" TargetMode="External"/><Relationship Id="rId56" Type="http://schemas.openxmlformats.org/officeDocument/2006/relationships/hyperlink" Target="https://t.co/WRrj3bhhXp" TargetMode="External"/><Relationship Id="rId317" Type="http://schemas.openxmlformats.org/officeDocument/2006/relationships/hyperlink" Target="https://twitter.com/michaeldogas" TargetMode="External"/><Relationship Id="rId8" Type="http://schemas.openxmlformats.org/officeDocument/2006/relationships/hyperlink" Target="https://t.co/14hQOaHoKI" TargetMode="External"/><Relationship Id="rId98" Type="http://schemas.openxmlformats.org/officeDocument/2006/relationships/hyperlink" Target="http://pbs.twimg.com/profile_images/623159219315978241/-xgW-fQJ_normal.jpg" TargetMode="External"/><Relationship Id="rId121" Type="http://schemas.openxmlformats.org/officeDocument/2006/relationships/hyperlink" Target="http://pbs.twimg.com/profile_images/800699793785950208/LisUtFNn_normal.jpg" TargetMode="External"/><Relationship Id="rId142" Type="http://schemas.openxmlformats.org/officeDocument/2006/relationships/hyperlink" Target="http://pbs.twimg.com/profile_images/807809448584613888/b6lVf9zM_normal.jpg" TargetMode="External"/><Relationship Id="rId163" Type="http://schemas.openxmlformats.org/officeDocument/2006/relationships/hyperlink" Target="http://pbs.twimg.com/profile_images/440452480606826496/0kajqynd_normal.jpeg" TargetMode="External"/><Relationship Id="rId184" Type="http://schemas.openxmlformats.org/officeDocument/2006/relationships/hyperlink" Target="http://pbs.twimg.com/profile_images/799037570239840256/iHUTyWfw_normal.jpg" TargetMode="External"/><Relationship Id="rId219" Type="http://schemas.openxmlformats.org/officeDocument/2006/relationships/hyperlink" Target="https://twitter.com/lucas_willianm" TargetMode="External"/><Relationship Id="rId230" Type="http://schemas.openxmlformats.org/officeDocument/2006/relationships/hyperlink" Target="https://twitter.com/curitibait" TargetMode="External"/><Relationship Id="rId251" Type="http://schemas.openxmlformats.org/officeDocument/2006/relationships/hyperlink" Target="https://twitter.com/hdibrasil" TargetMode="External"/><Relationship Id="rId25" Type="http://schemas.openxmlformats.org/officeDocument/2006/relationships/hyperlink" Target="https://t.co/GtSlNo8pRf" TargetMode="External"/><Relationship Id="rId46" Type="http://schemas.openxmlformats.org/officeDocument/2006/relationships/hyperlink" Target="http://t.co/J6Kx2ArQZf" TargetMode="External"/><Relationship Id="rId67" Type="http://schemas.openxmlformats.org/officeDocument/2006/relationships/hyperlink" Target="https://t.co/rBgs6FEVyF" TargetMode="External"/><Relationship Id="rId272" Type="http://schemas.openxmlformats.org/officeDocument/2006/relationships/hyperlink" Target="https://twitter.com/teluricool" TargetMode="External"/><Relationship Id="rId293" Type="http://schemas.openxmlformats.org/officeDocument/2006/relationships/hyperlink" Target="https://twitter.com/_oilary" TargetMode="External"/><Relationship Id="rId307" Type="http://schemas.openxmlformats.org/officeDocument/2006/relationships/hyperlink" Target="https://twitter.com/gisa" TargetMode="External"/><Relationship Id="rId328" Type="http://schemas.openxmlformats.org/officeDocument/2006/relationships/hyperlink" Target="https://twitter.com/caarmsssss" TargetMode="External"/><Relationship Id="rId349" Type="http://schemas.openxmlformats.org/officeDocument/2006/relationships/comments" Target="../comments2.xml"/><Relationship Id="rId88" Type="http://schemas.openxmlformats.org/officeDocument/2006/relationships/hyperlink" Target="http://pbs.twimg.com/profile_images/762628369804587008/xCbhsG4Z_normal.jpg" TargetMode="External"/><Relationship Id="rId111" Type="http://schemas.openxmlformats.org/officeDocument/2006/relationships/hyperlink" Target="http://pbs.twimg.com/profile_images/808342115126300673/lgL0YMYd_normal.jpg" TargetMode="External"/><Relationship Id="rId132" Type="http://schemas.openxmlformats.org/officeDocument/2006/relationships/hyperlink" Target="http://pbs.twimg.com/profile_images/803561207252664320/LVGvcu8x_normal.jpg" TargetMode="External"/><Relationship Id="rId153" Type="http://schemas.openxmlformats.org/officeDocument/2006/relationships/hyperlink" Target="http://pbs.twimg.com/profile_images/807099331836833792/ypOWc-4H_normal.jpg" TargetMode="External"/><Relationship Id="rId174" Type="http://schemas.openxmlformats.org/officeDocument/2006/relationships/hyperlink" Target="http://pbs.twimg.com/profile_images/806803105023045642/ukhdD3si_normal.jpg" TargetMode="External"/><Relationship Id="rId195" Type="http://schemas.openxmlformats.org/officeDocument/2006/relationships/hyperlink" Target="http://pbs.twimg.com/profile_images/805645393434464256/Fi1ANP3i_normal.jpg" TargetMode="External"/><Relationship Id="rId209" Type="http://schemas.openxmlformats.org/officeDocument/2006/relationships/hyperlink" Target="https://twitter.com/youtube" TargetMode="External"/><Relationship Id="rId220" Type="http://schemas.openxmlformats.org/officeDocument/2006/relationships/hyperlink" Target="https://twitter.com/brunalochee" TargetMode="External"/><Relationship Id="rId241" Type="http://schemas.openxmlformats.org/officeDocument/2006/relationships/hyperlink" Target="https://twitter.com/sectrj" TargetMode="External"/><Relationship Id="rId15" Type="http://schemas.openxmlformats.org/officeDocument/2006/relationships/hyperlink" Target="https://t.co/Nt1qHBF9Ge" TargetMode="External"/><Relationship Id="rId36" Type="http://schemas.openxmlformats.org/officeDocument/2006/relationships/hyperlink" Target="https://t.co/QfHi8R6Oj3" TargetMode="External"/><Relationship Id="rId57" Type="http://schemas.openxmlformats.org/officeDocument/2006/relationships/hyperlink" Target="https://t.co/hEOSTTzVek" TargetMode="External"/><Relationship Id="rId262" Type="http://schemas.openxmlformats.org/officeDocument/2006/relationships/hyperlink" Target="https://twitter.com/jornalismowando" TargetMode="External"/><Relationship Id="rId283" Type="http://schemas.openxmlformats.org/officeDocument/2006/relationships/hyperlink" Target="https://twitter.com/tinobrasil" TargetMode="External"/><Relationship Id="rId318" Type="http://schemas.openxmlformats.org/officeDocument/2006/relationships/hyperlink" Target="https://twitter.com/laumonteiroh" TargetMode="External"/><Relationship Id="rId339" Type="http://schemas.openxmlformats.org/officeDocument/2006/relationships/hyperlink" Target="https://twitter.com/mamedebr" TargetMode="External"/><Relationship Id="rId78" Type="http://schemas.openxmlformats.org/officeDocument/2006/relationships/hyperlink" Target="http://pbs.twimg.com/profile_images/808402813499883520/QMN2uUv0_normal.jpg" TargetMode="External"/><Relationship Id="rId99" Type="http://schemas.openxmlformats.org/officeDocument/2006/relationships/hyperlink" Target="http://pbs.twimg.com/profile_images/795943467272835072/yRy-wY5U_normal.jpg" TargetMode="External"/><Relationship Id="rId101" Type="http://schemas.openxmlformats.org/officeDocument/2006/relationships/hyperlink" Target="http://pbs.twimg.com/profile_images/778408552188809217/8hkJDmEa_normal.jpg" TargetMode="External"/><Relationship Id="rId122" Type="http://schemas.openxmlformats.org/officeDocument/2006/relationships/hyperlink" Target="http://pbs.twimg.com/profile_images/714180382216814592/UwHh6p5C_normal.jpg" TargetMode="External"/><Relationship Id="rId143" Type="http://schemas.openxmlformats.org/officeDocument/2006/relationships/hyperlink" Target="http://pbs.twimg.com/profile_images/807951876062846977/OLau415v_normal.jpg" TargetMode="External"/><Relationship Id="rId164" Type="http://schemas.openxmlformats.org/officeDocument/2006/relationships/hyperlink" Target="http://pbs.twimg.com/profile_images/3047048604/860e74803e07979c0e7c87fb9ef6e967_normal.jpeg" TargetMode="External"/><Relationship Id="rId185" Type="http://schemas.openxmlformats.org/officeDocument/2006/relationships/hyperlink" Target="http://pbs.twimg.com/profile_images/1418169143/logo_empregos_pti_twitter_normal.png" TargetMode="External"/><Relationship Id="rId9" Type="http://schemas.openxmlformats.org/officeDocument/2006/relationships/hyperlink" Target="https://t.co/tMLLWWzr3C" TargetMode="External"/><Relationship Id="rId210" Type="http://schemas.openxmlformats.org/officeDocument/2006/relationships/hyperlink" Target="https://twitter.com/willegreg" TargetMode="External"/><Relationship Id="rId26" Type="http://schemas.openxmlformats.org/officeDocument/2006/relationships/hyperlink" Target="http://t.co/82cKe6P4Ba" TargetMode="External"/><Relationship Id="rId231" Type="http://schemas.openxmlformats.org/officeDocument/2006/relationships/hyperlink" Target="https://twitter.com/paranatech" TargetMode="External"/><Relationship Id="rId252" Type="http://schemas.openxmlformats.org/officeDocument/2006/relationships/hyperlink" Target="https://twitter.com/ariananmartins" TargetMode="External"/><Relationship Id="rId273" Type="http://schemas.openxmlformats.org/officeDocument/2006/relationships/hyperlink" Target="https://twitter.com/jannins_" TargetMode="External"/><Relationship Id="rId294" Type="http://schemas.openxmlformats.org/officeDocument/2006/relationships/hyperlink" Target="https://twitter.com/tchellybala" TargetMode="External"/><Relationship Id="rId308" Type="http://schemas.openxmlformats.org/officeDocument/2006/relationships/hyperlink" Target="https://twitter.com/_sabrisss_" TargetMode="External"/><Relationship Id="rId329" Type="http://schemas.openxmlformats.org/officeDocument/2006/relationships/hyperlink" Target="https://twitter.com/oandersonvieira" TargetMode="External"/><Relationship Id="rId47" Type="http://schemas.openxmlformats.org/officeDocument/2006/relationships/hyperlink" Target="https://t.co/nEEn8e5PlE" TargetMode="External"/><Relationship Id="rId68" Type="http://schemas.openxmlformats.org/officeDocument/2006/relationships/hyperlink" Target="http://t.co/sdXSHWagrM" TargetMode="External"/><Relationship Id="rId89" Type="http://schemas.openxmlformats.org/officeDocument/2006/relationships/hyperlink" Target="http://pbs.twimg.com/profile_images/2319718572/mqut717jk1f1mc8lh22h_normal.jpeg" TargetMode="External"/><Relationship Id="rId112" Type="http://schemas.openxmlformats.org/officeDocument/2006/relationships/hyperlink" Target="http://pbs.twimg.com/profile_images/807958209847824384/FUfBsbyA_normal.jpg" TargetMode="External"/><Relationship Id="rId133" Type="http://schemas.openxmlformats.org/officeDocument/2006/relationships/hyperlink" Target="http://pbs.twimg.com/profile_images/808259072214650880/VdwcxcJb_normal.jpg" TargetMode="External"/><Relationship Id="rId154" Type="http://schemas.openxmlformats.org/officeDocument/2006/relationships/hyperlink" Target="http://pbs.twimg.com/profile_images/805871351072440320/WQL3AM_R_normal.jpg" TargetMode="External"/><Relationship Id="rId175" Type="http://schemas.openxmlformats.org/officeDocument/2006/relationships/hyperlink" Target="http://pbs.twimg.com/profile_images/805805225357561857/VF3ECodC_normal.jpg" TargetMode="External"/><Relationship Id="rId340" Type="http://schemas.openxmlformats.org/officeDocument/2006/relationships/hyperlink" Target="https://twitter.com/cahhmm" TargetMode="External"/><Relationship Id="rId196" Type="http://schemas.openxmlformats.org/officeDocument/2006/relationships/hyperlink" Target="http://pbs.twimg.com/profile_images/807409152125530114/rA2GPFx5_normal.jpg" TargetMode="External"/><Relationship Id="rId200" Type="http://schemas.openxmlformats.org/officeDocument/2006/relationships/hyperlink" Target="http://pbs.twimg.com/profile_images/758742250822131712/urk3e1eE_normal.jpg" TargetMode="External"/><Relationship Id="rId16" Type="http://schemas.openxmlformats.org/officeDocument/2006/relationships/hyperlink" Target="http://t.co/DjHEBhOqqv" TargetMode="External"/><Relationship Id="rId221" Type="http://schemas.openxmlformats.org/officeDocument/2006/relationships/hyperlink" Target="https://twitter.com/fehwinckler" TargetMode="External"/><Relationship Id="rId242" Type="http://schemas.openxmlformats.org/officeDocument/2006/relationships/hyperlink" Target="https://twitter.com/pichajdb" TargetMode="External"/><Relationship Id="rId263" Type="http://schemas.openxmlformats.org/officeDocument/2006/relationships/hyperlink" Target="https://twitter.com/pqpfrancieli" TargetMode="External"/><Relationship Id="rId284" Type="http://schemas.openxmlformats.org/officeDocument/2006/relationships/hyperlink" Target="https://twitter.com/anitaborg_org" TargetMode="External"/><Relationship Id="rId319" Type="http://schemas.openxmlformats.org/officeDocument/2006/relationships/hyperlink" Target="https://twitter.com/kika_rocha13" TargetMode="External"/><Relationship Id="rId37" Type="http://schemas.openxmlformats.org/officeDocument/2006/relationships/hyperlink" Target="http://t.co/IfStunAIcy" TargetMode="External"/><Relationship Id="rId58" Type="http://schemas.openxmlformats.org/officeDocument/2006/relationships/hyperlink" Target="http://t.co/2uorLiPHFL" TargetMode="External"/><Relationship Id="rId79" Type="http://schemas.openxmlformats.org/officeDocument/2006/relationships/hyperlink" Target="http://pbs.twimg.com/profile_images/609541079248044032/Aq1IJooT_normal.jpg" TargetMode="External"/><Relationship Id="rId102" Type="http://schemas.openxmlformats.org/officeDocument/2006/relationships/hyperlink" Target="http://pbs.twimg.com/profile_images/536317266283855872/cgXLGjXa_normal.jpeg" TargetMode="External"/><Relationship Id="rId123" Type="http://schemas.openxmlformats.org/officeDocument/2006/relationships/hyperlink" Target="http://pbs.twimg.com/profile_images/699751256684896256/1J9XvuIP_normal.jpg" TargetMode="External"/><Relationship Id="rId144" Type="http://schemas.openxmlformats.org/officeDocument/2006/relationships/hyperlink" Target="http://pbs.twimg.com/profile_images/575157206087155712/xEumnOFA_normal.jpeg" TargetMode="External"/><Relationship Id="rId330" Type="http://schemas.openxmlformats.org/officeDocument/2006/relationships/hyperlink" Target="https://twitter.com/melkyfb" TargetMode="External"/><Relationship Id="rId90" Type="http://schemas.openxmlformats.org/officeDocument/2006/relationships/hyperlink" Target="http://pbs.twimg.com/profile_images/3362769482/284e8724a62078376feb7f1aa1140bae_normal.jpeg" TargetMode="External"/><Relationship Id="rId165" Type="http://schemas.openxmlformats.org/officeDocument/2006/relationships/hyperlink" Target="http://pbs.twimg.com/profile_images/536527988041347072/OBElcleD_normal.jpeg" TargetMode="External"/><Relationship Id="rId186" Type="http://schemas.openxmlformats.org/officeDocument/2006/relationships/hyperlink" Target="http://pbs.twimg.com/profile_images/660694340214329344/6xl6whMb_normal.jpg" TargetMode="External"/><Relationship Id="rId211" Type="http://schemas.openxmlformats.org/officeDocument/2006/relationships/hyperlink" Target="https://twitter.com/petrovacrl" TargetMode="External"/><Relationship Id="rId232" Type="http://schemas.openxmlformats.org/officeDocument/2006/relationships/hyperlink" Target="https://twitter.com/mocaladefora_" TargetMode="External"/><Relationship Id="rId253" Type="http://schemas.openxmlformats.org/officeDocument/2006/relationships/hyperlink" Target="https://twitter.com/annelling" TargetMode="External"/><Relationship Id="rId274" Type="http://schemas.openxmlformats.org/officeDocument/2006/relationships/hyperlink" Target="https://twitter.com/custodioalemao" TargetMode="External"/><Relationship Id="rId295" Type="http://schemas.openxmlformats.org/officeDocument/2006/relationships/hyperlink" Target="https://twitter.com/_iall" TargetMode="External"/><Relationship Id="rId309" Type="http://schemas.openxmlformats.org/officeDocument/2006/relationships/hyperlink" Target="https://twitter.com/malkovichmari_" TargetMode="External"/><Relationship Id="rId27" Type="http://schemas.openxmlformats.org/officeDocument/2006/relationships/hyperlink" Target="https://t.co/hKm97x37GJ" TargetMode="External"/><Relationship Id="rId48" Type="http://schemas.openxmlformats.org/officeDocument/2006/relationships/hyperlink" Target="https://t.co/pfTdJNZaWE" TargetMode="External"/><Relationship Id="rId69" Type="http://schemas.openxmlformats.org/officeDocument/2006/relationships/hyperlink" Target="https://t.co/7YeDZieSe6" TargetMode="External"/><Relationship Id="rId113" Type="http://schemas.openxmlformats.org/officeDocument/2006/relationships/hyperlink" Target="http://pbs.twimg.com/profile_images/2190111148/Mercury_Man_normal.jpg" TargetMode="External"/><Relationship Id="rId134" Type="http://schemas.openxmlformats.org/officeDocument/2006/relationships/hyperlink" Target="http://pbs.twimg.com/profile_images/805980755625185280/JTQBLyIW_normal.jpg" TargetMode="External"/><Relationship Id="rId320" Type="http://schemas.openxmlformats.org/officeDocument/2006/relationships/hyperlink" Target="https://twitter.com/tiozimfave" TargetMode="External"/><Relationship Id="rId80" Type="http://schemas.openxmlformats.org/officeDocument/2006/relationships/hyperlink" Target="http://pbs.twimg.com/profile_images/808339779402289156/ACmNtjAm_normal.jpg" TargetMode="External"/><Relationship Id="rId155" Type="http://schemas.openxmlformats.org/officeDocument/2006/relationships/hyperlink" Target="http://pbs.twimg.com/profile_images/803433257580789765/EEw5g4_Y_normal.jpg" TargetMode="External"/><Relationship Id="rId176" Type="http://schemas.openxmlformats.org/officeDocument/2006/relationships/hyperlink" Target="http://pbs.twimg.com/profile_images/808459759477260288/YBhLgCg6_normal.jpg" TargetMode="External"/><Relationship Id="rId197" Type="http://schemas.openxmlformats.org/officeDocument/2006/relationships/hyperlink" Target="http://pbs.twimg.com/profile_images/803227438218088448/oknbpoqt_normal.jpg" TargetMode="External"/><Relationship Id="rId341" Type="http://schemas.openxmlformats.org/officeDocument/2006/relationships/hyperlink" Target="https://twitter.com/_guttu" TargetMode="External"/><Relationship Id="rId201" Type="http://schemas.openxmlformats.org/officeDocument/2006/relationships/hyperlink" Target="http://pbs.twimg.com/profile_images/797592561133219840/HHr-79ER_normal.jpg" TargetMode="External"/><Relationship Id="rId222" Type="http://schemas.openxmlformats.org/officeDocument/2006/relationships/hyperlink" Target="https://twitter.com/marciomtc" TargetMode="External"/><Relationship Id="rId243" Type="http://schemas.openxmlformats.org/officeDocument/2006/relationships/hyperlink" Target="https://twitter.com/dileyg0mez" TargetMode="External"/><Relationship Id="rId264" Type="http://schemas.openxmlformats.org/officeDocument/2006/relationships/hyperlink" Target="https://twitter.com/luisfel99227874" TargetMode="External"/><Relationship Id="rId285" Type="http://schemas.openxmlformats.org/officeDocument/2006/relationships/hyperlink" Target="https://twitter.com/fernandessjuu93" TargetMode="External"/><Relationship Id="rId17" Type="http://schemas.openxmlformats.org/officeDocument/2006/relationships/hyperlink" Target="http://t.co/UuxZ5JxVsP" TargetMode="External"/><Relationship Id="rId38" Type="http://schemas.openxmlformats.org/officeDocument/2006/relationships/hyperlink" Target="https://t.co/VIG36S01YG" TargetMode="External"/><Relationship Id="rId59" Type="http://schemas.openxmlformats.org/officeDocument/2006/relationships/hyperlink" Target="https://t.co/OXip41slEj" TargetMode="External"/><Relationship Id="rId103" Type="http://schemas.openxmlformats.org/officeDocument/2006/relationships/hyperlink" Target="http://pbs.twimg.com/profile_images/1160705225/Logo_Ciencia_e_Tecnologia_normal.JPG" TargetMode="External"/><Relationship Id="rId124" Type="http://schemas.openxmlformats.org/officeDocument/2006/relationships/hyperlink" Target="http://pbs.twimg.com/profile_images/642365736225239040/V4JTathD_normal.jpg" TargetMode="External"/><Relationship Id="rId310" Type="http://schemas.openxmlformats.org/officeDocument/2006/relationships/hyperlink" Target="https://twitter.com/mozart_sousa" TargetMode="External"/><Relationship Id="rId70" Type="http://schemas.openxmlformats.org/officeDocument/2006/relationships/hyperlink" Target="http://pbs.twimg.com/profile_images/750345569600765953/Y-6A6q6w_normal.jpg" TargetMode="External"/><Relationship Id="rId91" Type="http://schemas.openxmlformats.org/officeDocument/2006/relationships/hyperlink" Target="http://pbs.twimg.com/profile_images/627181103250587648/IM67iTGA_normal.png" TargetMode="External"/><Relationship Id="rId145" Type="http://schemas.openxmlformats.org/officeDocument/2006/relationships/hyperlink" Target="http://pbs.twimg.com/profile_images/1302524320/TI_no_brasil_normal.jpg" TargetMode="External"/><Relationship Id="rId166" Type="http://schemas.openxmlformats.org/officeDocument/2006/relationships/hyperlink" Target="http://pbs.twimg.com/profile_images/807341924508200960/v0F6KUbe_normal.jpg" TargetMode="External"/><Relationship Id="rId187" Type="http://schemas.openxmlformats.org/officeDocument/2006/relationships/hyperlink" Target="http://pbs.twimg.com/profile_images/793775655758524416/D1gQ5MZf_normal.jpg" TargetMode="External"/><Relationship Id="rId331" Type="http://schemas.openxmlformats.org/officeDocument/2006/relationships/hyperlink" Target="https://twitter.com/escritalit" TargetMode="External"/><Relationship Id="rId1" Type="http://schemas.openxmlformats.org/officeDocument/2006/relationships/hyperlink" Target="https://t.co/k0cCQ0K6vL" TargetMode="External"/><Relationship Id="rId212" Type="http://schemas.openxmlformats.org/officeDocument/2006/relationships/hyperlink" Target="https://twitter.com/rafa_oliveira99" TargetMode="External"/><Relationship Id="rId233" Type="http://schemas.openxmlformats.org/officeDocument/2006/relationships/hyperlink" Target="https://twitter.com/_bobaa" TargetMode="External"/><Relationship Id="rId254" Type="http://schemas.openxmlformats.org/officeDocument/2006/relationships/hyperlink" Target="https://twitter.com/ecorebr" TargetMode="External"/><Relationship Id="rId28" Type="http://schemas.openxmlformats.org/officeDocument/2006/relationships/hyperlink" Target="https://t.co/AetjFa2suX" TargetMode="External"/><Relationship Id="rId49" Type="http://schemas.openxmlformats.org/officeDocument/2006/relationships/hyperlink" Target="https://t.co/RzaEck800i" TargetMode="External"/><Relationship Id="rId114" Type="http://schemas.openxmlformats.org/officeDocument/2006/relationships/hyperlink" Target="http://pbs.twimg.com/profile_images/775118971012018176/UuXht-NL_normal.jpg" TargetMode="External"/><Relationship Id="rId275" Type="http://schemas.openxmlformats.org/officeDocument/2006/relationships/hyperlink" Target="https://twitter.com/swdezerbelles" TargetMode="External"/><Relationship Id="rId296" Type="http://schemas.openxmlformats.org/officeDocument/2006/relationships/hyperlink" Target="https://twitter.com/lix_ti" TargetMode="External"/><Relationship Id="rId300" Type="http://schemas.openxmlformats.org/officeDocument/2006/relationships/hyperlink" Target="https://twitter.com/larianibrito" TargetMode="External"/><Relationship Id="rId60" Type="http://schemas.openxmlformats.org/officeDocument/2006/relationships/hyperlink" Target="https://t.co/dlOX2yb9Hv" TargetMode="External"/><Relationship Id="rId81" Type="http://schemas.openxmlformats.org/officeDocument/2006/relationships/hyperlink" Target="http://pbs.twimg.com/profile_images/806600759563472898/Wd6bg250_normal.jpg" TargetMode="External"/><Relationship Id="rId135" Type="http://schemas.openxmlformats.org/officeDocument/2006/relationships/hyperlink" Target="http://pbs.twimg.com/profile_images/807567714395058176/MJ38sDoU_normal.jpg" TargetMode="External"/><Relationship Id="rId156" Type="http://schemas.openxmlformats.org/officeDocument/2006/relationships/hyperlink" Target="http://pbs.twimg.com/profile_images/806628835651440646/Aaml3dEc_normal.jpg" TargetMode="External"/><Relationship Id="rId177" Type="http://schemas.openxmlformats.org/officeDocument/2006/relationships/hyperlink" Target="http://pbs.twimg.com/profile_images/806594563225845760/c__Y9Xlv_normal.jpg" TargetMode="External"/><Relationship Id="rId198" Type="http://schemas.openxmlformats.org/officeDocument/2006/relationships/hyperlink" Target="http://pbs.twimg.com/profile_images/806342122467168258/Rkq-D26t_normal.jpg" TargetMode="External"/><Relationship Id="rId321" Type="http://schemas.openxmlformats.org/officeDocument/2006/relationships/hyperlink" Target="https://twitter.com/iamfakesorry" TargetMode="External"/><Relationship Id="rId342" Type="http://schemas.openxmlformats.org/officeDocument/2006/relationships/hyperlink" Target="https://twitter.com/fabianobaldasso" TargetMode="External"/><Relationship Id="rId202" Type="http://schemas.openxmlformats.org/officeDocument/2006/relationships/hyperlink" Target="http://pbs.twimg.com/profile_images/804482121574346752/AyTNjhKS_normal.jpg" TargetMode="External"/><Relationship Id="rId223" Type="http://schemas.openxmlformats.org/officeDocument/2006/relationships/hyperlink" Target="https://twitter.com/luciano_ger" TargetMode="External"/><Relationship Id="rId244" Type="http://schemas.openxmlformats.org/officeDocument/2006/relationships/hyperlink" Target="https://twitter.com/igorpaniguel" TargetMode="External"/><Relationship Id="rId18" Type="http://schemas.openxmlformats.org/officeDocument/2006/relationships/hyperlink" Target="http://t.co/Bgam5bRlsd" TargetMode="External"/><Relationship Id="rId39" Type="http://schemas.openxmlformats.org/officeDocument/2006/relationships/hyperlink" Target="https://t.co/K9TSqekStk" TargetMode="External"/><Relationship Id="rId265" Type="http://schemas.openxmlformats.org/officeDocument/2006/relationships/hyperlink" Target="https://twitter.com/wtf_bangtan" TargetMode="External"/><Relationship Id="rId286" Type="http://schemas.openxmlformats.org/officeDocument/2006/relationships/hyperlink" Target="https://twitter.com/erivansr" TargetMode="External"/><Relationship Id="rId50" Type="http://schemas.openxmlformats.org/officeDocument/2006/relationships/hyperlink" Target="http://t.co/xUfYqmAqXA" TargetMode="External"/><Relationship Id="rId104" Type="http://schemas.openxmlformats.org/officeDocument/2006/relationships/hyperlink" Target="http://pbs.twimg.com/profile_images/808029033724252160/oIwRYTn5_normal.jpg" TargetMode="External"/><Relationship Id="rId125" Type="http://schemas.openxmlformats.org/officeDocument/2006/relationships/hyperlink" Target="http://pbs.twimg.com/profile_images/803614747413229569/vRmXOkms_normal.jpg" TargetMode="External"/><Relationship Id="rId146" Type="http://schemas.openxmlformats.org/officeDocument/2006/relationships/hyperlink" Target="http://pbs.twimg.com/profile_images/617414611579473921/vWPULaZ5_normal.png" TargetMode="External"/><Relationship Id="rId167" Type="http://schemas.openxmlformats.org/officeDocument/2006/relationships/hyperlink" Target="http://pbs.twimg.com/profile_images/799631787488145408/XXaYcsp6_normal.jpg" TargetMode="External"/><Relationship Id="rId188" Type="http://schemas.openxmlformats.org/officeDocument/2006/relationships/hyperlink" Target="http://pbs.twimg.com/profile_images/808352043870130179/BvTH6XQq_normal.jpg" TargetMode="External"/><Relationship Id="rId311" Type="http://schemas.openxmlformats.org/officeDocument/2006/relationships/hyperlink" Target="https://twitter.com/giseliacristin_" TargetMode="External"/><Relationship Id="rId332" Type="http://schemas.openxmlformats.org/officeDocument/2006/relationships/hyperlink" Target="https://twitter.com/alexandre_menin" TargetMode="External"/><Relationship Id="rId71" Type="http://schemas.openxmlformats.org/officeDocument/2006/relationships/hyperlink" Target="http://pbs.twimg.com/profile_images/806557740806049792/i2qawCC3_normal.jpg" TargetMode="External"/><Relationship Id="rId92" Type="http://schemas.openxmlformats.org/officeDocument/2006/relationships/hyperlink" Target="http://pbs.twimg.com/profile_images/431198931758747648/ovfaZ3yQ_normal.png" TargetMode="External"/><Relationship Id="rId213" Type="http://schemas.openxmlformats.org/officeDocument/2006/relationships/hyperlink" Target="https://twitter.com/workplaceadvise" TargetMode="External"/><Relationship Id="rId234" Type="http://schemas.openxmlformats.org/officeDocument/2006/relationships/hyperlink" Target="https://twitter.com/augustosvm" TargetMode="External"/><Relationship Id="rId2" Type="http://schemas.openxmlformats.org/officeDocument/2006/relationships/hyperlink" Target="http://t.co/vxG6IZiHht" TargetMode="External"/><Relationship Id="rId29" Type="http://schemas.openxmlformats.org/officeDocument/2006/relationships/hyperlink" Target="http://t.co/RCJKfeGh9T" TargetMode="External"/><Relationship Id="rId255" Type="http://schemas.openxmlformats.org/officeDocument/2006/relationships/hyperlink" Target="https://twitter.com/ti_colatina" TargetMode="External"/><Relationship Id="rId276" Type="http://schemas.openxmlformats.org/officeDocument/2006/relationships/hyperlink" Target="https://twitter.com/thatununes" TargetMode="External"/><Relationship Id="rId297" Type="http://schemas.openxmlformats.org/officeDocument/2006/relationships/hyperlink" Target="https://twitter.com/paulo__frota" TargetMode="External"/><Relationship Id="rId40" Type="http://schemas.openxmlformats.org/officeDocument/2006/relationships/hyperlink" Target="https://t.co/ugZDnOcOzt" TargetMode="External"/><Relationship Id="rId115" Type="http://schemas.openxmlformats.org/officeDocument/2006/relationships/hyperlink" Target="http://pbs.twimg.com/profile_images/743935798014263297/hSrpVFYq_normal.jpg" TargetMode="External"/><Relationship Id="rId136" Type="http://schemas.openxmlformats.org/officeDocument/2006/relationships/hyperlink" Target="http://pbs.twimg.com/profile_images/806116009094643712/7JQ6VHs7_normal.jpg" TargetMode="External"/><Relationship Id="rId157" Type="http://schemas.openxmlformats.org/officeDocument/2006/relationships/hyperlink" Target="http://pbs.twimg.com/profile_images/1792990911/iall2_normal.jpg" TargetMode="External"/><Relationship Id="rId178" Type="http://schemas.openxmlformats.org/officeDocument/2006/relationships/hyperlink" Target="http://pbs.twimg.com/profile_images/806291708044541954/Jv-xeLk0_normal.jpg" TargetMode="External"/><Relationship Id="rId301" Type="http://schemas.openxmlformats.org/officeDocument/2006/relationships/hyperlink" Target="https://twitter.com/buscandoemprego" TargetMode="External"/><Relationship Id="rId322" Type="http://schemas.openxmlformats.org/officeDocument/2006/relationships/hyperlink" Target="https://twitter.com/erica_madruga" TargetMode="External"/><Relationship Id="rId343" Type="http://schemas.openxmlformats.org/officeDocument/2006/relationships/hyperlink" Target="https://twitter.com/tiagoooliveira" TargetMode="External"/><Relationship Id="rId61" Type="http://schemas.openxmlformats.org/officeDocument/2006/relationships/hyperlink" Target="https://t.co/hfb4716I0C" TargetMode="External"/><Relationship Id="rId82" Type="http://schemas.openxmlformats.org/officeDocument/2006/relationships/hyperlink" Target="http://pbs.twimg.com/profile_images/785968842904305665/FdVlAJ1b_normal.jpg" TargetMode="External"/><Relationship Id="rId199" Type="http://schemas.openxmlformats.org/officeDocument/2006/relationships/hyperlink" Target="http://pbs.twimg.com/profile_images/806666614275981322/Fg2QDE3S_normal.jpg" TargetMode="External"/><Relationship Id="rId203" Type="http://schemas.openxmlformats.org/officeDocument/2006/relationships/hyperlink" Target="http://pbs.twimg.com/profile_images/778551004258336773/kZRhuSYG_normal.jpg" TargetMode="External"/><Relationship Id="rId19" Type="http://schemas.openxmlformats.org/officeDocument/2006/relationships/hyperlink" Target="http://t.co/2vr2em11xY" TargetMode="External"/><Relationship Id="rId224" Type="http://schemas.openxmlformats.org/officeDocument/2006/relationships/hyperlink" Target="https://twitter.com/fabianemilani" TargetMode="External"/><Relationship Id="rId245" Type="http://schemas.openxmlformats.org/officeDocument/2006/relationships/hyperlink" Target="https://twitter.com/mcello_santanna" TargetMode="External"/><Relationship Id="rId266" Type="http://schemas.openxmlformats.org/officeDocument/2006/relationships/hyperlink" Target="https://twitter.com/olacarochosads" TargetMode="External"/><Relationship Id="rId287" Type="http://schemas.openxmlformats.org/officeDocument/2006/relationships/hyperlink" Target="https://twitter.com/tribunaceara" TargetMode="External"/><Relationship Id="rId30" Type="http://schemas.openxmlformats.org/officeDocument/2006/relationships/hyperlink" Target="http://t.co/y5CRCh211p" TargetMode="External"/><Relationship Id="rId105" Type="http://schemas.openxmlformats.org/officeDocument/2006/relationships/hyperlink" Target="http://pbs.twimg.com/profile_images/754814251471175680/_KHZI2mK_normal.jpg" TargetMode="External"/><Relationship Id="rId126" Type="http://schemas.openxmlformats.org/officeDocument/2006/relationships/hyperlink" Target="http://pbs.twimg.com/profile_images/808323471201759232/mYIrwaYt_normal.jpg" TargetMode="External"/><Relationship Id="rId147" Type="http://schemas.openxmlformats.org/officeDocument/2006/relationships/hyperlink" Target="http://pbs.twimg.com/profile_images/800515291579088896/Uwa-y1OY_normal.jpg" TargetMode="External"/><Relationship Id="rId168" Type="http://schemas.openxmlformats.org/officeDocument/2006/relationships/hyperlink" Target="http://pbs.twimg.com/profile_images/768232498920845316/ZBE0y7_c_normal.jpg" TargetMode="External"/><Relationship Id="rId312" Type="http://schemas.openxmlformats.org/officeDocument/2006/relationships/hyperlink" Target="https://twitter.com/icandiotto" TargetMode="External"/><Relationship Id="rId333" Type="http://schemas.openxmlformats.org/officeDocument/2006/relationships/hyperlink" Target="https://twitter.com/luciane_garcia_" TargetMode="External"/><Relationship Id="rId51" Type="http://schemas.openxmlformats.org/officeDocument/2006/relationships/hyperlink" Target="http://t.co/SfH0w1pTm1" TargetMode="External"/><Relationship Id="rId72" Type="http://schemas.openxmlformats.org/officeDocument/2006/relationships/hyperlink" Target="http://pbs.twimg.com/profile_images/792999332752396288/e8CmtQGn_normal.jpg" TargetMode="External"/><Relationship Id="rId93" Type="http://schemas.openxmlformats.org/officeDocument/2006/relationships/hyperlink" Target="http://pbs.twimg.com/profile_images/620784018422935552/1TRHyhr1_normal.png" TargetMode="External"/><Relationship Id="rId189" Type="http://schemas.openxmlformats.org/officeDocument/2006/relationships/hyperlink" Target="http://pbs.twimg.com/profile_images/807377920939479040/c7oBen8V_normal.jpg" TargetMode="External"/><Relationship Id="rId3" Type="http://schemas.openxmlformats.org/officeDocument/2006/relationships/hyperlink" Target="http://t.co/F3fLcfnBVf" TargetMode="External"/><Relationship Id="rId214" Type="http://schemas.openxmlformats.org/officeDocument/2006/relationships/hyperlink" Target="https://twitter.com/whatconcursos" TargetMode="External"/><Relationship Id="rId235" Type="http://schemas.openxmlformats.org/officeDocument/2006/relationships/hyperlink" Target="https://twitter.com/tiespecialistas" TargetMode="External"/><Relationship Id="rId256" Type="http://schemas.openxmlformats.org/officeDocument/2006/relationships/hyperlink" Target="https://twitter.com/bleaders_" TargetMode="External"/><Relationship Id="rId277" Type="http://schemas.openxmlformats.org/officeDocument/2006/relationships/hyperlink" Target="https://twitter.com/byebyeblimps" TargetMode="External"/><Relationship Id="rId298" Type="http://schemas.openxmlformats.org/officeDocument/2006/relationships/hyperlink" Target="https://twitter.com/actiocet" TargetMode="External"/><Relationship Id="rId116" Type="http://schemas.openxmlformats.org/officeDocument/2006/relationships/hyperlink" Target="http://pbs.twimg.com/profile_images/722895080772739072/6ux9pPeV_normal.jpg" TargetMode="External"/><Relationship Id="rId137" Type="http://schemas.openxmlformats.org/officeDocument/2006/relationships/hyperlink" Target="http://pbs.twimg.com/profile_images/766250354455576576/JMl7oWvu_normal.jpg" TargetMode="External"/><Relationship Id="rId158" Type="http://schemas.openxmlformats.org/officeDocument/2006/relationships/hyperlink" Target="http://pbs.twimg.com/profile_images/807907286844903424/S-5pI1NM_normal.jpg" TargetMode="External"/><Relationship Id="rId302" Type="http://schemas.openxmlformats.org/officeDocument/2006/relationships/hyperlink" Target="https://twitter.com/vagasrio" TargetMode="External"/><Relationship Id="rId323" Type="http://schemas.openxmlformats.org/officeDocument/2006/relationships/hyperlink" Target="https://twitter.com/empregosti" TargetMode="External"/><Relationship Id="rId344" Type="http://schemas.openxmlformats.org/officeDocument/2006/relationships/hyperlink" Target="https://twitter.com/claudiaisilvap" TargetMode="External"/><Relationship Id="rId20" Type="http://schemas.openxmlformats.org/officeDocument/2006/relationships/hyperlink" Target="http://t.co/2LWn1t7lzV" TargetMode="External"/><Relationship Id="rId41" Type="http://schemas.openxmlformats.org/officeDocument/2006/relationships/hyperlink" Target="https://t.co/P3XZSIKYnw" TargetMode="External"/><Relationship Id="rId62" Type="http://schemas.openxmlformats.org/officeDocument/2006/relationships/hyperlink" Target="https://t.co/SXCmjNE0u4" TargetMode="External"/><Relationship Id="rId83" Type="http://schemas.openxmlformats.org/officeDocument/2006/relationships/hyperlink" Target="http://pbs.twimg.com/profile_images/807000470195683328/CNh8SKwt_normal.jpg" TargetMode="External"/><Relationship Id="rId179" Type="http://schemas.openxmlformats.org/officeDocument/2006/relationships/hyperlink" Target="http://pbs.twimg.com/profile_images/807492911541747712/77dey4vm_normal.jpg" TargetMode="External"/><Relationship Id="rId190" Type="http://schemas.openxmlformats.org/officeDocument/2006/relationships/hyperlink" Target="http://pbs.twimg.com/profile_images/705041965897916420/FwAdATu1_normal.jpg" TargetMode="External"/><Relationship Id="rId204" Type="http://schemas.openxmlformats.org/officeDocument/2006/relationships/hyperlink" Target="http://pbs.twimg.com/profile_images/785777353666560000/CNJM9IkG_normal.jpg" TargetMode="External"/><Relationship Id="rId225" Type="http://schemas.openxmlformats.org/officeDocument/2006/relationships/hyperlink" Target="https://twitter.com/ilca_barbie" TargetMode="External"/><Relationship Id="rId246" Type="http://schemas.openxmlformats.org/officeDocument/2006/relationships/hyperlink" Target="https://twitter.com/kevinleallm" TargetMode="External"/><Relationship Id="rId267" Type="http://schemas.openxmlformats.org/officeDocument/2006/relationships/hyperlink" Target="https://twitter.com/camiladfsilva" TargetMode="External"/><Relationship Id="rId288" Type="http://schemas.openxmlformats.org/officeDocument/2006/relationships/hyperlink" Target="https://twitter.com/jailson_tenorio" TargetMode="External"/><Relationship Id="rId106" Type="http://schemas.openxmlformats.org/officeDocument/2006/relationships/hyperlink" Target="http://pbs.twimg.com/profile_images/378800000535897338/2a50421b1ee0f28ae8a47addb64d3375_normal.jpeg" TargetMode="External"/><Relationship Id="rId127" Type="http://schemas.openxmlformats.org/officeDocument/2006/relationships/hyperlink" Target="http://pbs.twimg.com/profile_images/805041108988424192/JtHgny0J_normal.jpg" TargetMode="External"/><Relationship Id="rId313" Type="http://schemas.openxmlformats.org/officeDocument/2006/relationships/hyperlink" Target="https://twitter.com/zedroguinha800" TargetMode="External"/><Relationship Id="rId10" Type="http://schemas.openxmlformats.org/officeDocument/2006/relationships/hyperlink" Target="https://t.co/YwPWIIDft5" TargetMode="External"/><Relationship Id="rId31" Type="http://schemas.openxmlformats.org/officeDocument/2006/relationships/hyperlink" Target="https://t.co/Qh1hohaOjx" TargetMode="External"/><Relationship Id="rId52" Type="http://schemas.openxmlformats.org/officeDocument/2006/relationships/hyperlink" Target="https://t.co/bszuoM1sf4" TargetMode="External"/><Relationship Id="rId73" Type="http://schemas.openxmlformats.org/officeDocument/2006/relationships/hyperlink" Target="http://pbs.twimg.com/profile_images/807684196776951811/3hlvvMAt_normal.jpg" TargetMode="External"/><Relationship Id="rId94" Type="http://schemas.openxmlformats.org/officeDocument/2006/relationships/hyperlink" Target="http://pbs.twimg.com/profile_images/808356775250579456/oFNVX9mq_normal.jpg" TargetMode="External"/><Relationship Id="rId148" Type="http://schemas.openxmlformats.org/officeDocument/2006/relationships/hyperlink" Target="http://pbs.twimg.com/profile_images/769880930915799041/8-EFWDKn_normal.jpg" TargetMode="External"/><Relationship Id="rId169" Type="http://schemas.openxmlformats.org/officeDocument/2006/relationships/hyperlink" Target="http://pbs.twimg.com/profile_images/1219807521/twitter-avatar_normal.png" TargetMode="External"/><Relationship Id="rId334" Type="http://schemas.openxmlformats.org/officeDocument/2006/relationships/hyperlink" Target="https://twitter.com/mandifdc" TargetMode="External"/><Relationship Id="rId4" Type="http://schemas.openxmlformats.org/officeDocument/2006/relationships/hyperlink" Target="https://t.co/XetxL80L1j" TargetMode="External"/><Relationship Id="rId180" Type="http://schemas.openxmlformats.org/officeDocument/2006/relationships/hyperlink" Target="http://pbs.twimg.com/profile_images/801421151562072064/oImr6Yhf_normal.jpg" TargetMode="External"/><Relationship Id="rId215" Type="http://schemas.openxmlformats.org/officeDocument/2006/relationships/hyperlink" Target="https://twitter.com/luduvicu" TargetMode="External"/><Relationship Id="rId236" Type="http://schemas.openxmlformats.org/officeDocument/2006/relationships/hyperlink" Target="https://twitter.com/annye_tessaro" TargetMode="External"/><Relationship Id="rId257" Type="http://schemas.openxmlformats.org/officeDocument/2006/relationships/hyperlink" Target="https://twitter.com/fh_tecnologia" TargetMode="External"/><Relationship Id="rId278" Type="http://schemas.openxmlformats.org/officeDocument/2006/relationships/hyperlink" Target="https://twitter.com/leo_renato" TargetMode="External"/><Relationship Id="rId303" Type="http://schemas.openxmlformats.org/officeDocument/2006/relationships/hyperlink" Target="https://twitter.com/arianeamof" TargetMode="External"/><Relationship Id="rId42" Type="http://schemas.openxmlformats.org/officeDocument/2006/relationships/hyperlink" Target="http://t.co/vfuTuMB92N" TargetMode="External"/><Relationship Id="rId84" Type="http://schemas.openxmlformats.org/officeDocument/2006/relationships/hyperlink" Target="http://pbs.twimg.com/profile_images/2746896430/020797364dfc0beb56c1eaf4876064fc_normal.png" TargetMode="External"/><Relationship Id="rId138" Type="http://schemas.openxmlformats.org/officeDocument/2006/relationships/hyperlink" Target="http://pbs.twimg.com/profile_images/805524915726254080/LX8ZbvX9_normal.jpg" TargetMode="External"/><Relationship Id="rId345" Type="http://schemas.openxmlformats.org/officeDocument/2006/relationships/hyperlink" Target="https://twitter.com/asofiasilvaa" TargetMode="External"/><Relationship Id="rId191" Type="http://schemas.openxmlformats.org/officeDocument/2006/relationships/hyperlink" Target="http://pbs.twimg.com/profile_images/804764866389168130/-S_XnasG_normal.jpg" TargetMode="External"/><Relationship Id="rId205" Type="http://schemas.openxmlformats.org/officeDocument/2006/relationships/hyperlink" Target="http://pbs.twimg.com/profile_images/597566688167624704/yC4F1gnv_normal.jpg" TargetMode="External"/><Relationship Id="rId247" Type="http://schemas.openxmlformats.org/officeDocument/2006/relationships/hyperlink" Target="https://twitter.com/aecarpes" TargetMode="External"/><Relationship Id="rId107" Type="http://schemas.openxmlformats.org/officeDocument/2006/relationships/hyperlink" Target="http://pbs.twimg.com/profile_images/805179207424864256/Hm_uq43R_normal.jpg" TargetMode="External"/><Relationship Id="rId289" Type="http://schemas.openxmlformats.org/officeDocument/2006/relationships/hyperlink" Target="https://twitter.com/accenture_vagas" TargetMode="External"/><Relationship Id="rId11" Type="http://schemas.openxmlformats.org/officeDocument/2006/relationships/hyperlink" Target="http://t.co/YwPWIIDNiD" TargetMode="External"/><Relationship Id="rId53" Type="http://schemas.openxmlformats.org/officeDocument/2006/relationships/hyperlink" Target="http://t.co/EY7CpKTurH" TargetMode="External"/><Relationship Id="rId149" Type="http://schemas.openxmlformats.org/officeDocument/2006/relationships/hyperlink" Target="http://pbs.twimg.com/profile_images/798125688561827840/-8IWKHGu_normal.jpg" TargetMode="External"/><Relationship Id="rId314" Type="http://schemas.openxmlformats.org/officeDocument/2006/relationships/hyperlink" Target="https://twitter.com/sr_cardoso_" TargetMode="External"/><Relationship Id="rId95" Type="http://schemas.openxmlformats.org/officeDocument/2006/relationships/hyperlink" Target="http://pbs.twimg.com/profile_images/572209226227802112/0MCCTCi1_normal.jpeg" TargetMode="External"/><Relationship Id="rId160" Type="http://schemas.openxmlformats.org/officeDocument/2006/relationships/hyperlink" Target="http://pbs.twimg.com/profile_images/570559516899422208/xNzH12OX_normal.png" TargetMode="External"/><Relationship Id="rId216" Type="http://schemas.openxmlformats.org/officeDocument/2006/relationships/hyperlink" Target="https://twitter.com/itamishin" TargetMode="External"/><Relationship Id="rId258" Type="http://schemas.openxmlformats.org/officeDocument/2006/relationships/hyperlink" Target="https://twitter.com/kelioromario" TargetMode="External"/><Relationship Id="rId22" Type="http://schemas.openxmlformats.org/officeDocument/2006/relationships/hyperlink" Target="https://t.co/VE4zqMEdnR" TargetMode="External"/><Relationship Id="rId64" Type="http://schemas.openxmlformats.org/officeDocument/2006/relationships/hyperlink" Target="https://t.co/fepdQTcVz3" TargetMode="External"/><Relationship Id="rId118" Type="http://schemas.openxmlformats.org/officeDocument/2006/relationships/hyperlink" Target="http://pbs.twimg.com/profile_images/648686727217979392/W0mBEqkI_normal.jpg" TargetMode="External"/><Relationship Id="rId325" Type="http://schemas.openxmlformats.org/officeDocument/2006/relationships/hyperlink" Target="https://twitter.com/kinhajoao" TargetMode="External"/><Relationship Id="rId171" Type="http://schemas.openxmlformats.org/officeDocument/2006/relationships/hyperlink" Target="http://pbs.twimg.com/profile_images/807632249877364736/KnIGaI-Q_normal.jpg" TargetMode="External"/><Relationship Id="rId227" Type="http://schemas.openxmlformats.org/officeDocument/2006/relationships/hyperlink" Target="https://twitter.com/gilbertocampos" TargetMode="External"/><Relationship Id="rId269" Type="http://schemas.openxmlformats.org/officeDocument/2006/relationships/hyperlink" Target="https://twitter.com/riojaneirojob" TargetMode="External"/><Relationship Id="rId33" Type="http://schemas.openxmlformats.org/officeDocument/2006/relationships/hyperlink" Target="https://t.co/jPx8GeFFKQ" TargetMode="External"/><Relationship Id="rId129" Type="http://schemas.openxmlformats.org/officeDocument/2006/relationships/hyperlink" Target="http://pbs.twimg.com/profile_images/808044818114969601/s3alBvg__normal.jpg" TargetMode="External"/><Relationship Id="rId280" Type="http://schemas.openxmlformats.org/officeDocument/2006/relationships/hyperlink" Target="https://twitter.com/_somethingreatt" TargetMode="External"/><Relationship Id="rId336" Type="http://schemas.openxmlformats.org/officeDocument/2006/relationships/hyperlink" Target="https://twitter.com/rievertf" TargetMode="External"/><Relationship Id="rId75" Type="http://schemas.openxmlformats.org/officeDocument/2006/relationships/hyperlink" Target="http://pbs.twimg.com/profile_images/557133009208352768/Yl8h55CK_normal.png" TargetMode="External"/><Relationship Id="rId140" Type="http://schemas.openxmlformats.org/officeDocument/2006/relationships/hyperlink" Target="http://pbs.twimg.com/profile_images/806579222881988609/us1SqlIO_normal.jpg" TargetMode="External"/><Relationship Id="rId182" Type="http://schemas.openxmlformats.org/officeDocument/2006/relationships/hyperlink" Target="http://pbs.twimg.com/profile_images/378800000091019173/956cb049b331a676384837a0c1e4b038_normal.jpeg" TargetMode="External"/><Relationship Id="rId6" Type="http://schemas.openxmlformats.org/officeDocument/2006/relationships/hyperlink" Target="https://t.co/qDIejQFDNu" TargetMode="External"/><Relationship Id="rId238" Type="http://schemas.openxmlformats.org/officeDocument/2006/relationships/hyperlink" Target="https://twitter.com/minafaceira" TargetMode="External"/><Relationship Id="rId291" Type="http://schemas.openxmlformats.org/officeDocument/2006/relationships/hyperlink" Target="https://twitter.com/samodev" TargetMode="External"/><Relationship Id="rId305" Type="http://schemas.openxmlformats.org/officeDocument/2006/relationships/hyperlink" Target="https://twitter.com/mariajnc16" TargetMode="External"/><Relationship Id="rId347" Type="http://schemas.openxmlformats.org/officeDocument/2006/relationships/vmlDrawing" Target="../drawings/vmlDrawing2.vml"/><Relationship Id="rId44" Type="http://schemas.openxmlformats.org/officeDocument/2006/relationships/hyperlink" Target="https://t.co/kywaxBW9DS" TargetMode="External"/><Relationship Id="rId86" Type="http://schemas.openxmlformats.org/officeDocument/2006/relationships/hyperlink" Target="http://pbs.twimg.com/profile_images/800042948389900288/eQIUex38_normal.jpg" TargetMode="External"/><Relationship Id="rId151" Type="http://schemas.openxmlformats.org/officeDocument/2006/relationships/hyperlink" Target="http://pbs.twimg.com/profile_images/745630113463672833/t57MK4JI_normal.jpg" TargetMode="External"/><Relationship Id="rId193" Type="http://schemas.openxmlformats.org/officeDocument/2006/relationships/hyperlink" Target="http://pbs.twimg.com/profile_images/793575223052337152/XhvrFNDg_normal.jpg" TargetMode="External"/><Relationship Id="rId207" Type="http://schemas.openxmlformats.org/officeDocument/2006/relationships/hyperlink" Target="http://pbs.twimg.com/profile_images/798670883254636544/HQrXTe2O_normal.jpg" TargetMode="External"/><Relationship Id="rId249" Type="http://schemas.openxmlformats.org/officeDocument/2006/relationships/hyperlink" Target="https://twitter.com/kih_hawler" TargetMode="External"/><Relationship Id="rId13" Type="http://schemas.openxmlformats.org/officeDocument/2006/relationships/hyperlink" Target="http://t.co/6P18sb5cJb" TargetMode="External"/><Relationship Id="rId109" Type="http://schemas.openxmlformats.org/officeDocument/2006/relationships/hyperlink" Target="http://pbs.twimg.com/profile_images/808309435391246336/8f3Aep1R_normal.jpg" TargetMode="External"/><Relationship Id="rId260" Type="http://schemas.openxmlformats.org/officeDocument/2006/relationships/hyperlink" Target="https://twitter.com/nuitblanche6" TargetMode="External"/><Relationship Id="rId316" Type="http://schemas.openxmlformats.org/officeDocument/2006/relationships/hyperlink" Target="https://twitter.com/nesseup" TargetMode="External"/><Relationship Id="rId55" Type="http://schemas.openxmlformats.org/officeDocument/2006/relationships/hyperlink" Target="http://t.co/E9M20APSgZ" TargetMode="External"/><Relationship Id="rId97" Type="http://schemas.openxmlformats.org/officeDocument/2006/relationships/hyperlink" Target="http://pbs.twimg.com/profile_images/378800000634125940/502281f1bdd910702337089838916d34_normal.png" TargetMode="External"/><Relationship Id="rId120" Type="http://schemas.openxmlformats.org/officeDocument/2006/relationships/hyperlink" Target="http://pbs.twimg.com/profile_images/446499521820762113/WiQuZAAP_normal.jpeg" TargetMode="External"/><Relationship Id="rId162" Type="http://schemas.openxmlformats.org/officeDocument/2006/relationships/hyperlink" Target="http://pbs.twimg.com/profile_images/807007947096293376/rVofEgNr_normal.jpg" TargetMode="External"/><Relationship Id="rId218" Type="http://schemas.openxmlformats.org/officeDocument/2006/relationships/hyperlink" Target="https://twitter.com/lucianosam19" TargetMode="External"/><Relationship Id="rId271" Type="http://schemas.openxmlformats.org/officeDocument/2006/relationships/hyperlink" Target="https://twitter.com/ricsanto" TargetMode="External"/><Relationship Id="rId24" Type="http://schemas.openxmlformats.org/officeDocument/2006/relationships/hyperlink" Target="https://t.co/pADzzYUQ5j" TargetMode="External"/><Relationship Id="rId66" Type="http://schemas.openxmlformats.org/officeDocument/2006/relationships/hyperlink" Target="https://t.co/QhClamFjO1" TargetMode="External"/><Relationship Id="rId131" Type="http://schemas.openxmlformats.org/officeDocument/2006/relationships/hyperlink" Target="http://pbs.twimg.com/profile_images/1699051328/riojaneiro_normal.jpg" TargetMode="External"/><Relationship Id="rId327" Type="http://schemas.openxmlformats.org/officeDocument/2006/relationships/hyperlink" Target="https://twitter.com/ayuseok" TargetMode="External"/><Relationship Id="rId173" Type="http://schemas.openxmlformats.org/officeDocument/2006/relationships/hyperlink" Target="http://pbs.twimg.com/profile_images/805547648371585026/V7xH8y9d_normal.jpg" TargetMode="External"/><Relationship Id="rId229" Type="http://schemas.openxmlformats.org/officeDocument/2006/relationships/hyperlink" Target="https://twitter.com/curitibatech" TargetMode="External"/><Relationship Id="rId240" Type="http://schemas.openxmlformats.org/officeDocument/2006/relationships/hyperlink" Target="https://twitter.com/vg_urg" TargetMode="External"/><Relationship Id="rId35" Type="http://schemas.openxmlformats.org/officeDocument/2006/relationships/hyperlink" Target="https://t.co/pVlsT0pQtW" TargetMode="External"/><Relationship Id="rId77" Type="http://schemas.openxmlformats.org/officeDocument/2006/relationships/hyperlink" Target="http://pbs.twimg.com/profile_images/789531779560513536/Rr1jey8x_normal.jpg" TargetMode="External"/><Relationship Id="rId100" Type="http://schemas.openxmlformats.org/officeDocument/2006/relationships/hyperlink" Target="http://pbs.twimg.com/profile_images/788073917764231168/mBhDim9Y_normal.jpg" TargetMode="External"/><Relationship Id="rId282" Type="http://schemas.openxmlformats.org/officeDocument/2006/relationships/hyperlink" Target="https://twitter.com/eexponewsall" TargetMode="External"/><Relationship Id="rId338" Type="http://schemas.openxmlformats.org/officeDocument/2006/relationships/hyperlink" Target="https://twitter.com/cylonbr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Z196"/>
  <sheetViews>
    <sheetView tabSelected="1" workbookViewId="0">
      <pane xSplit="2" ySplit="2" topLeftCell="P50" activePane="bottomRight" state="frozen"/>
      <selection pane="topRight" activeCell="C1" sqref="C1"/>
      <selection pane="bottomLeft" activeCell="A3" sqref="A3"/>
      <selection pane="bottomRight" activeCell="V69" sqref="V69"/>
    </sheetView>
  </sheetViews>
  <sheetFormatPr defaultRowHeight="15" x14ac:dyDescent="0.25"/>
  <cols>
    <col min="1" max="2" width="10.42578125" style="1" customWidth="1"/>
    <col min="3" max="3" width="7.85546875" style="3" bestFit="1" customWidth="1"/>
    <col min="4" max="4" width="8.7109375" style="2" bestFit="1" customWidth="1"/>
    <col min="5" max="5" width="7.7109375" style="2" bestFit="1" customWidth="1"/>
    <col min="6" max="6" width="9.85546875" style="2" bestFit="1" customWidth="1"/>
    <col min="7" max="7" width="11" style="3" bestFit="1" customWidth="1"/>
    <col min="8" max="8" width="8" style="1" bestFit="1" customWidth="1"/>
    <col min="9" max="9" width="12.28515625" style="3" bestFit="1" customWidth="1"/>
    <col min="10" max="10" width="12.42578125" style="3" bestFit="1" customWidth="1"/>
    <col min="11" max="11" width="15.5703125" style="3" hidden="1" customWidth="1"/>
    <col min="12" max="12" width="11" hidden="1" customWidth="1"/>
    <col min="13" max="13" width="10.85546875" hidden="1" customWidth="1"/>
    <col min="14" max="14" width="16" bestFit="1" customWidth="1"/>
    <col min="15" max="15" width="12.7109375" bestFit="1" customWidth="1"/>
    <col min="16" max="16" width="14.42578125" bestFit="1" customWidth="1"/>
    <col min="17" max="17" width="8.85546875" bestFit="1" customWidth="1"/>
    <col min="18" max="18" width="9.5703125" bestFit="1" customWidth="1"/>
    <col min="19" max="19" width="13.140625" bestFit="1" customWidth="1"/>
    <col min="20" max="20" width="13.28515625" bestFit="1" customWidth="1"/>
    <col min="21" max="21" width="13.42578125" bestFit="1" customWidth="1"/>
    <col min="22" max="22" width="14.42578125" bestFit="1" customWidth="1"/>
    <col min="23" max="23" width="10.5703125" bestFit="1" customWidth="1"/>
    <col min="24" max="24" width="12.140625" bestFit="1" customWidth="1"/>
    <col min="25" max="25" width="11.5703125" bestFit="1" customWidth="1"/>
    <col min="26" max="26" width="13.5703125" bestFit="1" customWidth="1"/>
  </cols>
  <sheetData>
    <row r="1" spans="1:26" x14ac:dyDescent="0.25">
      <c r="C1" s="18" t="s">
        <v>39</v>
      </c>
      <c r="D1" s="19"/>
      <c r="E1" s="19"/>
      <c r="F1" s="19"/>
      <c r="G1" s="18"/>
      <c r="H1" s="16" t="s">
        <v>43</v>
      </c>
      <c r="I1" s="54"/>
      <c r="J1" s="54"/>
      <c r="K1" s="35" t="s">
        <v>42</v>
      </c>
      <c r="L1" s="20" t="s">
        <v>40</v>
      </c>
      <c r="M1" s="20"/>
      <c r="N1" s="17" t="s">
        <v>41</v>
      </c>
    </row>
    <row r="2" spans="1:26" ht="30" customHeight="1" x14ac:dyDescent="0.25">
      <c r="A2" s="11" t="s">
        <v>0</v>
      </c>
      <c r="B2" s="11" t="s">
        <v>1</v>
      </c>
      <c r="C2" s="13" t="s">
        <v>2</v>
      </c>
      <c r="D2" s="13" t="s">
        <v>3</v>
      </c>
      <c r="E2" s="13" t="s">
        <v>130</v>
      </c>
      <c r="F2" s="13" t="s">
        <v>4</v>
      </c>
      <c r="G2" s="13" t="s">
        <v>11</v>
      </c>
      <c r="H2" s="11" t="s">
        <v>46</v>
      </c>
      <c r="I2" s="13" t="s">
        <v>160</v>
      </c>
      <c r="J2" s="13" t="s">
        <v>161</v>
      </c>
      <c r="K2" s="13" t="s">
        <v>165</v>
      </c>
      <c r="L2" s="13" t="s">
        <v>12</v>
      </c>
      <c r="M2" s="13" t="s">
        <v>38</v>
      </c>
      <c r="N2" s="13" t="s">
        <v>26</v>
      </c>
      <c r="O2" s="13" t="s">
        <v>177</v>
      </c>
      <c r="P2" s="13" t="s">
        <v>178</v>
      </c>
      <c r="Q2" s="13" t="s">
        <v>179</v>
      </c>
      <c r="R2" s="13" t="s">
        <v>180</v>
      </c>
      <c r="S2" s="13" t="s">
        <v>181</v>
      </c>
      <c r="T2" s="13" t="s">
        <v>182</v>
      </c>
      <c r="U2" s="13" t="s">
        <v>183</v>
      </c>
      <c r="V2" s="13" t="s">
        <v>184</v>
      </c>
      <c r="W2" s="13" t="s">
        <v>185</v>
      </c>
      <c r="X2" s="13" t="s">
        <v>186</v>
      </c>
      <c r="Y2" s="13" t="s">
        <v>187</v>
      </c>
      <c r="Z2" s="13" t="s">
        <v>188</v>
      </c>
    </row>
    <row r="3" spans="1:26" ht="15" customHeight="1" x14ac:dyDescent="0.25">
      <c r="A3" s="66" t="s">
        <v>189</v>
      </c>
      <c r="B3" s="66" t="s">
        <v>296</v>
      </c>
      <c r="C3" s="67"/>
      <c r="D3" s="68"/>
      <c r="E3" s="69"/>
      <c r="F3" s="70"/>
      <c r="G3" s="67"/>
      <c r="H3" s="71"/>
      <c r="I3" s="72"/>
      <c r="J3" s="72"/>
      <c r="K3" s="36"/>
      <c r="L3" s="73"/>
      <c r="M3" s="73"/>
      <c r="N3" s="74"/>
      <c r="O3" s="80" t="s">
        <v>327</v>
      </c>
      <c r="P3" s="82">
        <v>42707.467789351853</v>
      </c>
      <c r="Q3" s="80" t="s">
        <v>329</v>
      </c>
      <c r="R3" s="84" t="s">
        <v>489</v>
      </c>
      <c r="S3" s="80" t="s">
        <v>588</v>
      </c>
      <c r="T3" s="80"/>
      <c r="U3" s="82">
        <v>42707.467789351853</v>
      </c>
      <c r="V3" s="84" t="s">
        <v>636</v>
      </c>
      <c r="W3" s="80"/>
      <c r="X3" s="80"/>
      <c r="Y3" s="86" t="s">
        <v>812</v>
      </c>
      <c r="Z3" s="80"/>
    </row>
    <row r="4" spans="1:26" ht="15" customHeight="1" x14ac:dyDescent="0.25">
      <c r="A4" s="66" t="s">
        <v>189</v>
      </c>
      <c r="B4" s="66" t="s">
        <v>297</v>
      </c>
      <c r="C4" s="67"/>
      <c r="D4" s="68"/>
      <c r="E4" s="69"/>
      <c r="F4" s="70"/>
      <c r="G4" s="67"/>
      <c r="H4" s="71"/>
      <c r="I4" s="72"/>
      <c r="J4" s="72"/>
      <c r="K4" s="36"/>
      <c r="L4" s="79"/>
      <c r="M4" s="79"/>
      <c r="N4" s="74"/>
      <c r="O4" s="81" t="s">
        <v>327</v>
      </c>
      <c r="P4" s="83">
        <v>42707.467789351853</v>
      </c>
      <c r="Q4" s="81" t="s">
        <v>329</v>
      </c>
      <c r="R4" s="85" t="s">
        <v>489</v>
      </c>
      <c r="S4" s="81" t="s">
        <v>588</v>
      </c>
      <c r="T4" s="81"/>
      <c r="U4" s="83">
        <v>42707.467789351853</v>
      </c>
      <c r="V4" s="85" t="s">
        <v>636</v>
      </c>
      <c r="W4" s="81"/>
      <c r="X4" s="81"/>
      <c r="Y4" s="87" t="s">
        <v>812</v>
      </c>
      <c r="Z4" s="81"/>
    </row>
    <row r="5" spans="1:26" x14ac:dyDescent="0.25">
      <c r="A5" s="66" t="s">
        <v>190</v>
      </c>
      <c r="B5" s="66" t="s">
        <v>298</v>
      </c>
      <c r="C5" s="67"/>
      <c r="D5" s="68"/>
      <c r="E5" s="69"/>
      <c r="F5" s="70"/>
      <c r="G5" s="67"/>
      <c r="H5" s="71"/>
      <c r="I5" s="72"/>
      <c r="J5" s="72"/>
      <c r="K5" s="36"/>
      <c r="L5" s="79"/>
      <c r="M5" s="79"/>
      <c r="N5" s="74"/>
      <c r="O5" s="81" t="s">
        <v>327</v>
      </c>
      <c r="P5" s="83">
        <v>42707.577673611115</v>
      </c>
      <c r="Q5" s="81" t="s">
        <v>330</v>
      </c>
      <c r="R5" s="81"/>
      <c r="S5" s="81"/>
      <c r="T5" s="81"/>
      <c r="U5" s="83">
        <v>42707.577673611115</v>
      </c>
      <c r="V5" s="85" t="s">
        <v>637</v>
      </c>
      <c r="W5" s="81"/>
      <c r="X5" s="81"/>
      <c r="Y5" s="87" t="s">
        <v>813</v>
      </c>
      <c r="Z5" s="81"/>
    </row>
    <row r="6" spans="1:26" x14ac:dyDescent="0.25">
      <c r="A6" s="66" t="s">
        <v>191</v>
      </c>
      <c r="B6" s="66" t="s">
        <v>191</v>
      </c>
      <c r="C6" s="67"/>
      <c r="D6" s="68"/>
      <c r="E6" s="69"/>
      <c r="F6" s="70"/>
      <c r="G6" s="67"/>
      <c r="H6" s="71"/>
      <c r="I6" s="72"/>
      <c r="J6" s="72"/>
      <c r="K6" s="36"/>
      <c r="L6" s="79"/>
      <c r="M6" s="79"/>
      <c r="N6" s="74"/>
      <c r="O6" s="81" t="s">
        <v>179</v>
      </c>
      <c r="P6" s="83">
        <v>42707.77652777778</v>
      </c>
      <c r="Q6" s="81" t="s">
        <v>331</v>
      </c>
      <c r="R6" s="85" t="s">
        <v>490</v>
      </c>
      <c r="S6" s="81" t="s">
        <v>589</v>
      </c>
      <c r="T6" s="81" t="s">
        <v>607</v>
      </c>
      <c r="U6" s="83">
        <v>42707.77652777778</v>
      </c>
      <c r="V6" s="85" t="s">
        <v>638</v>
      </c>
      <c r="W6" s="81"/>
      <c r="X6" s="81"/>
      <c r="Y6" s="87" t="s">
        <v>814</v>
      </c>
      <c r="Z6" s="81"/>
    </row>
    <row r="7" spans="1:26" x14ac:dyDescent="0.25">
      <c r="A7" s="66" t="s">
        <v>192</v>
      </c>
      <c r="B7" s="66" t="s">
        <v>192</v>
      </c>
      <c r="C7" s="67"/>
      <c r="D7" s="68"/>
      <c r="E7" s="69"/>
      <c r="F7" s="70"/>
      <c r="G7" s="67"/>
      <c r="H7" s="71"/>
      <c r="I7" s="72"/>
      <c r="J7" s="72"/>
      <c r="K7" s="36"/>
      <c r="L7" s="79"/>
      <c r="M7" s="79"/>
      <c r="N7" s="74"/>
      <c r="O7" s="81" t="s">
        <v>179</v>
      </c>
      <c r="P7" s="83">
        <v>42708.234837962962</v>
      </c>
      <c r="Q7" s="81" t="s">
        <v>332</v>
      </c>
      <c r="R7" s="85" t="s">
        <v>491</v>
      </c>
      <c r="S7" s="81" t="s">
        <v>590</v>
      </c>
      <c r="T7" s="81"/>
      <c r="U7" s="83">
        <v>42708.234837962962</v>
      </c>
      <c r="V7" s="85" t="s">
        <v>639</v>
      </c>
      <c r="W7" s="81"/>
      <c r="X7" s="81"/>
      <c r="Y7" s="87" t="s">
        <v>815</v>
      </c>
      <c r="Z7" s="81"/>
    </row>
    <row r="8" spans="1:26" x14ac:dyDescent="0.25">
      <c r="A8" s="66" t="s">
        <v>193</v>
      </c>
      <c r="B8" s="66" t="s">
        <v>193</v>
      </c>
      <c r="C8" s="67"/>
      <c r="D8" s="68"/>
      <c r="E8" s="69"/>
      <c r="F8" s="70"/>
      <c r="G8" s="67"/>
      <c r="H8" s="71"/>
      <c r="I8" s="72"/>
      <c r="J8" s="72"/>
      <c r="K8" s="36"/>
      <c r="L8" s="79"/>
      <c r="M8" s="79"/>
      <c r="N8" s="74"/>
      <c r="O8" s="81" t="s">
        <v>179</v>
      </c>
      <c r="P8" s="83">
        <v>42708.571412037039</v>
      </c>
      <c r="Q8" s="81" t="s">
        <v>333</v>
      </c>
      <c r="R8" s="81"/>
      <c r="S8" s="81"/>
      <c r="T8" s="81"/>
      <c r="U8" s="83">
        <v>42708.571412037039</v>
      </c>
      <c r="V8" s="85" t="s">
        <v>640</v>
      </c>
      <c r="W8" s="81"/>
      <c r="X8" s="81"/>
      <c r="Y8" s="87" t="s">
        <v>816</v>
      </c>
      <c r="Z8" s="81"/>
    </row>
    <row r="9" spans="1:26" x14ac:dyDescent="0.25">
      <c r="A9" s="66" t="s">
        <v>194</v>
      </c>
      <c r="B9" s="66" t="s">
        <v>299</v>
      </c>
      <c r="C9" s="67"/>
      <c r="D9" s="68"/>
      <c r="E9" s="69"/>
      <c r="F9" s="70"/>
      <c r="G9" s="67"/>
      <c r="H9" s="71"/>
      <c r="I9" s="72"/>
      <c r="J9" s="72"/>
      <c r="K9" s="36"/>
      <c r="L9" s="79"/>
      <c r="M9" s="79"/>
      <c r="N9" s="74"/>
      <c r="O9" s="81" t="s">
        <v>328</v>
      </c>
      <c r="P9" s="83">
        <v>42708.572002314817</v>
      </c>
      <c r="Q9" s="81" t="s">
        <v>334</v>
      </c>
      <c r="R9" s="81"/>
      <c r="S9" s="81"/>
      <c r="T9" s="81"/>
      <c r="U9" s="83">
        <v>42708.572002314817</v>
      </c>
      <c r="V9" s="85" t="s">
        <v>641</v>
      </c>
      <c r="W9" s="81"/>
      <c r="X9" s="81"/>
      <c r="Y9" s="87" t="s">
        <v>817</v>
      </c>
      <c r="Z9" s="87" t="s">
        <v>988</v>
      </c>
    </row>
    <row r="10" spans="1:26" x14ac:dyDescent="0.25">
      <c r="A10" s="66" t="s">
        <v>195</v>
      </c>
      <c r="B10" s="66" t="s">
        <v>200</v>
      </c>
      <c r="C10" s="67"/>
      <c r="D10" s="68"/>
      <c r="E10" s="69"/>
      <c r="F10" s="70"/>
      <c r="G10" s="67"/>
      <c r="H10" s="71"/>
      <c r="I10" s="72"/>
      <c r="J10" s="72"/>
      <c r="K10" s="36"/>
      <c r="L10" s="79"/>
      <c r="M10" s="79"/>
      <c r="N10" s="74"/>
      <c r="O10" s="81" t="s">
        <v>327</v>
      </c>
      <c r="P10" s="83">
        <v>42708.619675925926</v>
      </c>
      <c r="Q10" s="81" t="s">
        <v>335</v>
      </c>
      <c r="R10" s="81"/>
      <c r="S10" s="81"/>
      <c r="T10" s="81"/>
      <c r="U10" s="83">
        <v>42708.619675925926</v>
      </c>
      <c r="V10" s="85" t="s">
        <v>642</v>
      </c>
      <c r="W10" s="81"/>
      <c r="X10" s="81"/>
      <c r="Y10" s="87" t="s">
        <v>818</v>
      </c>
      <c r="Z10" s="81"/>
    </row>
    <row r="11" spans="1:26" x14ac:dyDescent="0.25">
      <c r="A11" s="66" t="s">
        <v>196</v>
      </c>
      <c r="B11" s="66" t="s">
        <v>200</v>
      </c>
      <c r="C11" s="67"/>
      <c r="D11" s="68"/>
      <c r="E11" s="69"/>
      <c r="F11" s="70"/>
      <c r="G11" s="67"/>
      <c r="H11" s="71"/>
      <c r="I11" s="72"/>
      <c r="J11" s="72"/>
      <c r="K11" s="36"/>
      <c r="L11" s="79"/>
      <c r="M11" s="79"/>
      <c r="N11" s="74"/>
      <c r="O11" s="81" t="s">
        <v>327</v>
      </c>
      <c r="P11" s="83">
        <v>42708.633530092593</v>
      </c>
      <c r="Q11" s="81" t="s">
        <v>335</v>
      </c>
      <c r="R11" s="81"/>
      <c r="S11" s="81"/>
      <c r="T11" s="81"/>
      <c r="U11" s="83">
        <v>42708.633530092593</v>
      </c>
      <c r="V11" s="85" t="s">
        <v>643</v>
      </c>
      <c r="W11" s="81"/>
      <c r="X11" s="81"/>
      <c r="Y11" s="87" t="s">
        <v>819</v>
      </c>
      <c r="Z11" s="81"/>
    </row>
    <row r="12" spans="1:26" x14ac:dyDescent="0.25">
      <c r="A12" s="66" t="s">
        <v>197</v>
      </c>
      <c r="B12" s="66" t="s">
        <v>200</v>
      </c>
      <c r="C12" s="67"/>
      <c r="D12" s="68"/>
      <c r="E12" s="69"/>
      <c r="F12" s="70"/>
      <c r="G12" s="67"/>
      <c r="H12" s="71"/>
      <c r="I12" s="72"/>
      <c r="J12" s="72"/>
      <c r="K12" s="36"/>
      <c r="L12" s="79"/>
      <c r="M12" s="79"/>
      <c r="N12" s="74"/>
      <c r="O12" s="81" t="s">
        <v>327</v>
      </c>
      <c r="P12" s="83">
        <v>42708.645312499997</v>
      </c>
      <c r="Q12" s="81" t="s">
        <v>335</v>
      </c>
      <c r="R12" s="81"/>
      <c r="S12" s="81"/>
      <c r="T12" s="81"/>
      <c r="U12" s="83">
        <v>42708.645312499997</v>
      </c>
      <c r="V12" s="85" t="s">
        <v>644</v>
      </c>
      <c r="W12" s="81"/>
      <c r="X12" s="81"/>
      <c r="Y12" s="87" t="s">
        <v>820</v>
      </c>
      <c r="Z12" s="81"/>
    </row>
    <row r="13" spans="1:26" x14ac:dyDescent="0.25">
      <c r="A13" s="66" t="s">
        <v>198</v>
      </c>
      <c r="B13" s="66" t="s">
        <v>198</v>
      </c>
      <c r="C13" s="67"/>
      <c r="D13" s="68"/>
      <c r="E13" s="69"/>
      <c r="F13" s="70"/>
      <c r="G13" s="67"/>
      <c r="H13" s="71"/>
      <c r="I13" s="72"/>
      <c r="J13" s="72"/>
      <c r="K13" s="36"/>
      <c r="L13" s="79"/>
      <c r="M13" s="79"/>
      <c r="N13" s="74"/>
      <c r="O13" s="81" t="s">
        <v>179</v>
      </c>
      <c r="P13" s="83">
        <v>42708.405023148145</v>
      </c>
      <c r="Q13" s="81" t="s">
        <v>336</v>
      </c>
      <c r="R13" s="85" t="s">
        <v>492</v>
      </c>
      <c r="S13" s="81" t="s">
        <v>591</v>
      </c>
      <c r="T13" s="81"/>
      <c r="U13" s="83">
        <v>42708.405023148145</v>
      </c>
      <c r="V13" s="85" t="s">
        <v>645</v>
      </c>
      <c r="W13" s="81"/>
      <c r="X13" s="81"/>
      <c r="Y13" s="87" t="s">
        <v>821</v>
      </c>
      <c r="Z13" s="81"/>
    </row>
    <row r="14" spans="1:26" x14ac:dyDescent="0.25">
      <c r="A14" s="66" t="s">
        <v>198</v>
      </c>
      <c r="B14" s="66" t="s">
        <v>198</v>
      </c>
      <c r="C14" s="67"/>
      <c r="D14" s="68"/>
      <c r="E14" s="69"/>
      <c r="F14" s="70"/>
      <c r="G14" s="67"/>
      <c r="H14" s="71"/>
      <c r="I14" s="72"/>
      <c r="J14" s="72"/>
      <c r="K14" s="36"/>
      <c r="L14" s="79"/>
      <c r="M14" s="79"/>
      <c r="N14" s="74"/>
      <c r="O14" s="81" t="s">
        <v>179</v>
      </c>
      <c r="P14" s="83">
        <v>42708.71675925926</v>
      </c>
      <c r="Q14" s="81" t="s">
        <v>337</v>
      </c>
      <c r="R14" s="85" t="s">
        <v>493</v>
      </c>
      <c r="S14" s="81" t="s">
        <v>591</v>
      </c>
      <c r="T14" s="81"/>
      <c r="U14" s="83">
        <v>42708.71675925926</v>
      </c>
      <c r="V14" s="85" t="s">
        <v>646</v>
      </c>
      <c r="W14" s="81"/>
      <c r="X14" s="81"/>
      <c r="Y14" s="87" t="s">
        <v>822</v>
      </c>
      <c r="Z14" s="81"/>
    </row>
    <row r="15" spans="1:26" x14ac:dyDescent="0.25">
      <c r="A15" s="66" t="s">
        <v>199</v>
      </c>
      <c r="B15" s="66" t="s">
        <v>199</v>
      </c>
      <c r="C15" s="67"/>
      <c r="D15" s="68"/>
      <c r="E15" s="69"/>
      <c r="F15" s="70"/>
      <c r="G15" s="67"/>
      <c r="H15" s="71"/>
      <c r="I15" s="72"/>
      <c r="J15" s="72"/>
      <c r="K15" s="36"/>
      <c r="L15" s="79"/>
      <c r="M15" s="79"/>
      <c r="N15" s="74"/>
      <c r="O15" s="81" t="s">
        <v>179</v>
      </c>
      <c r="P15" s="83">
        <v>42709.009351851855</v>
      </c>
      <c r="Q15" s="81" t="s">
        <v>338</v>
      </c>
      <c r="R15" s="81"/>
      <c r="S15" s="81"/>
      <c r="T15" s="81"/>
      <c r="U15" s="83">
        <v>42709.009351851855</v>
      </c>
      <c r="V15" s="85" t="s">
        <v>647</v>
      </c>
      <c r="W15" s="81"/>
      <c r="X15" s="81"/>
      <c r="Y15" s="87" t="s">
        <v>823</v>
      </c>
      <c r="Z15" s="81"/>
    </row>
    <row r="16" spans="1:26" x14ac:dyDescent="0.25">
      <c r="A16" s="66" t="s">
        <v>200</v>
      </c>
      <c r="B16" s="66" t="s">
        <v>200</v>
      </c>
      <c r="C16" s="67"/>
      <c r="D16" s="68"/>
      <c r="E16" s="69"/>
      <c r="F16" s="70"/>
      <c r="G16" s="67"/>
      <c r="H16" s="71"/>
      <c r="I16" s="72"/>
      <c r="J16" s="72"/>
      <c r="K16" s="36"/>
      <c r="L16" s="79"/>
      <c r="M16" s="79"/>
      <c r="N16" s="74"/>
      <c r="O16" s="81" t="s">
        <v>179</v>
      </c>
      <c r="P16" s="83">
        <v>42708.585659722223</v>
      </c>
      <c r="Q16" s="81" t="s">
        <v>339</v>
      </c>
      <c r="R16" s="81"/>
      <c r="S16" s="81"/>
      <c r="T16" s="81"/>
      <c r="U16" s="83">
        <v>42708.585659722223</v>
      </c>
      <c r="V16" s="85" t="s">
        <v>648</v>
      </c>
      <c r="W16" s="81"/>
      <c r="X16" s="81"/>
      <c r="Y16" s="87" t="s">
        <v>824</v>
      </c>
      <c r="Z16" s="81"/>
    </row>
    <row r="17" spans="1:26" x14ac:dyDescent="0.25">
      <c r="A17" s="66" t="s">
        <v>201</v>
      </c>
      <c r="B17" s="66" t="s">
        <v>200</v>
      </c>
      <c r="C17" s="67"/>
      <c r="D17" s="68"/>
      <c r="E17" s="69"/>
      <c r="F17" s="70"/>
      <c r="G17" s="67"/>
      <c r="H17" s="71"/>
      <c r="I17" s="72"/>
      <c r="J17" s="72"/>
      <c r="K17" s="36"/>
      <c r="L17" s="79"/>
      <c r="M17" s="79"/>
      <c r="N17" s="74"/>
      <c r="O17" s="81" t="s">
        <v>327</v>
      </c>
      <c r="P17" s="83">
        <v>42709.009756944448</v>
      </c>
      <c r="Q17" s="81" t="s">
        <v>335</v>
      </c>
      <c r="R17" s="81"/>
      <c r="S17" s="81"/>
      <c r="T17" s="81"/>
      <c r="U17" s="83">
        <v>42709.009756944448</v>
      </c>
      <c r="V17" s="85" t="s">
        <v>649</v>
      </c>
      <c r="W17" s="81"/>
      <c r="X17" s="81"/>
      <c r="Y17" s="87" t="s">
        <v>825</v>
      </c>
      <c r="Z17" s="81"/>
    </row>
    <row r="18" spans="1:26" x14ac:dyDescent="0.25">
      <c r="A18" s="66" t="s">
        <v>202</v>
      </c>
      <c r="B18" s="66" t="s">
        <v>202</v>
      </c>
      <c r="C18" s="67"/>
      <c r="D18" s="68"/>
      <c r="E18" s="69"/>
      <c r="F18" s="70"/>
      <c r="G18" s="67"/>
      <c r="H18" s="71"/>
      <c r="I18" s="72"/>
      <c r="J18" s="72"/>
      <c r="K18" s="36"/>
      <c r="L18" s="79"/>
      <c r="M18" s="79"/>
      <c r="N18" s="74"/>
      <c r="O18" s="81" t="s">
        <v>179</v>
      </c>
      <c r="P18" s="83">
        <v>42709.435115740744</v>
      </c>
      <c r="Q18" s="81" t="s">
        <v>340</v>
      </c>
      <c r="R18" s="81"/>
      <c r="S18" s="81"/>
      <c r="T18" s="81"/>
      <c r="U18" s="83">
        <v>42709.435115740744</v>
      </c>
      <c r="V18" s="85" t="s">
        <v>650</v>
      </c>
      <c r="W18" s="81"/>
      <c r="X18" s="81"/>
      <c r="Y18" s="87" t="s">
        <v>826</v>
      </c>
      <c r="Z18" s="81"/>
    </row>
    <row r="19" spans="1:26" x14ac:dyDescent="0.25">
      <c r="A19" s="66" t="s">
        <v>203</v>
      </c>
      <c r="B19" s="66" t="s">
        <v>203</v>
      </c>
      <c r="C19" s="67"/>
      <c r="D19" s="68"/>
      <c r="E19" s="69"/>
      <c r="F19" s="70"/>
      <c r="G19" s="67"/>
      <c r="H19" s="71"/>
      <c r="I19" s="72"/>
      <c r="J19" s="72"/>
      <c r="K19" s="36"/>
      <c r="L19" s="79"/>
      <c r="M19" s="79"/>
      <c r="N19" s="74"/>
      <c r="O19" s="81" t="s">
        <v>179</v>
      </c>
      <c r="P19" s="83">
        <v>42709.472627314812</v>
      </c>
      <c r="Q19" s="81" t="s">
        <v>341</v>
      </c>
      <c r="R19" s="85" t="s">
        <v>494</v>
      </c>
      <c r="S19" s="81" t="s">
        <v>592</v>
      </c>
      <c r="T19" s="81" t="s">
        <v>608</v>
      </c>
      <c r="U19" s="83">
        <v>42709.472627314812</v>
      </c>
      <c r="V19" s="85" t="s">
        <v>651</v>
      </c>
      <c r="W19" s="81"/>
      <c r="X19" s="81"/>
      <c r="Y19" s="87" t="s">
        <v>827</v>
      </c>
      <c r="Z19" s="81"/>
    </row>
    <row r="20" spans="1:26" x14ac:dyDescent="0.25">
      <c r="A20" s="66" t="s">
        <v>204</v>
      </c>
      <c r="B20" s="66" t="s">
        <v>210</v>
      </c>
      <c r="C20" s="67"/>
      <c r="D20" s="68"/>
      <c r="E20" s="69"/>
      <c r="F20" s="70"/>
      <c r="G20" s="67"/>
      <c r="H20" s="71"/>
      <c r="I20" s="72"/>
      <c r="J20" s="72"/>
      <c r="K20" s="36"/>
      <c r="L20" s="79"/>
      <c r="M20" s="79"/>
      <c r="N20" s="74"/>
      <c r="O20" s="81" t="s">
        <v>327</v>
      </c>
      <c r="P20" s="83">
        <v>42709.576597222222</v>
      </c>
      <c r="Q20" s="81" t="s">
        <v>342</v>
      </c>
      <c r="R20" s="85" t="s">
        <v>495</v>
      </c>
      <c r="S20" s="81" t="s">
        <v>593</v>
      </c>
      <c r="T20" s="81"/>
      <c r="U20" s="83">
        <v>42709.576597222222</v>
      </c>
      <c r="V20" s="85" t="s">
        <v>652</v>
      </c>
      <c r="W20" s="81"/>
      <c r="X20" s="81"/>
      <c r="Y20" s="87" t="s">
        <v>828</v>
      </c>
      <c r="Z20" s="81"/>
    </row>
    <row r="21" spans="1:26" x14ac:dyDescent="0.25">
      <c r="A21" s="66" t="s">
        <v>205</v>
      </c>
      <c r="B21" s="66" t="s">
        <v>210</v>
      </c>
      <c r="C21" s="67"/>
      <c r="D21" s="68"/>
      <c r="E21" s="69"/>
      <c r="F21" s="70"/>
      <c r="G21" s="67"/>
      <c r="H21" s="71"/>
      <c r="I21" s="72"/>
      <c r="J21" s="72"/>
      <c r="K21" s="36"/>
      <c r="L21" s="79"/>
      <c r="M21" s="79"/>
      <c r="N21" s="74"/>
      <c r="O21" s="81" t="s">
        <v>327</v>
      </c>
      <c r="P21" s="83">
        <v>42709.576597222222</v>
      </c>
      <c r="Q21" s="81" t="s">
        <v>342</v>
      </c>
      <c r="R21" s="85" t="s">
        <v>495</v>
      </c>
      <c r="S21" s="81" t="s">
        <v>593</v>
      </c>
      <c r="T21" s="81"/>
      <c r="U21" s="83">
        <v>42709.576597222222</v>
      </c>
      <c r="V21" s="85" t="s">
        <v>653</v>
      </c>
      <c r="W21" s="81"/>
      <c r="X21" s="81"/>
      <c r="Y21" s="87" t="s">
        <v>829</v>
      </c>
      <c r="Z21" s="81"/>
    </row>
    <row r="22" spans="1:26" x14ac:dyDescent="0.25">
      <c r="A22" s="66" t="s">
        <v>206</v>
      </c>
      <c r="B22" s="66" t="s">
        <v>210</v>
      </c>
      <c r="C22" s="67"/>
      <c r="D22" s="68"/>
      <c r="E22" s="69"/>
      <c r="F22" s="70"/>
      <c r="G22" s="67"/>
      <c r="H22" s="71"/>
      <c r="I22" s="72"/>
      <c r="J22" s="72"/>
      <c r="K22" s="36"/>
      <c r="L22" s="79"/>
      <c r="M22" s="79"/>
      <c r="N22" s="74"/>
      <c r="O22" s="81" t="s">
        <v>327</v>
      </c>
      <c r="P22" s="83">
        <v>42709.576597222222</v>
      </c>
      <c r="Q22" s="81" t="s">
        <v>342</v>
      </c>
      <c r="R22" s="85" t="s">
        <v>495</v>
      </c>
      <c r="S22" s="81" t="s">
        <v>593</v>
      </c>
      <c r="T22" s="81"/>
      <c r="U22" s="83">
        <v>42709.576597222222</v>
      </c>
      <c r="V22" s="85" t="s">
        <v>654</v>
      </c>
      <c r="W22" s="81"/>
      <c r="X22" s="81"/>
      <c r="Y22" s="87" t="s">
        <v>830</v>
      </c>
      <c r="Z22" s="81"/>
    </row>
    <row r="23" spans="1:26" x14ac:dyDescent="0.25">
      <c r="A23" s="66" t="s">
        <v>207</v>
      </c>
      <c r="B23" s="66" t="s">
        <v>210</v>
      </c>
      <c r="C23" s="67"/>
      <c r="D23" s="68"/>
      <c r="E23" s="69"/>
      <c r="F23" s="70"/>
      <c r="G23" s="67"/>
      <c r="H23" s="71"/>
      <c r="I23" s="72"/>
      <c r="J23" s="72"/>
      <c r="K23" s="36"/>
      <c r="L23" s="79"/>
      <c r="M23" s="79"/>
      <c r="N23" s="74"/>
      <c r="O23" s="81" t="s">
        <v>327</v>
      </c>
      <c r="P23" s="83">
        <v>42709.576597222222</v>
      </c>
      <c r="Q23" s="81" t="s">
        <v>342</v>
      </c>
      <c r="R23" s="85" t="s">
        <v>495</v>
      </c>
      <c r="S23" s="81" t="s">
        <v>593</v>
      </c>
      <c r="T23" s="81"/>
      <c r="U23" s="83">
        <v>42709.576597222222</v>
      </c>
      <c r="V23" s="85" t="s">
        <v>655</v>
      </c>
      <c r="W23" s="81"/>
      <c r="X23" s="81"/>
      <c r="Y23" s="87" t="s">
        <v>831</v>
      </c>
      <c r="Z23" s="81"/>
    </row>
    <row r="24" spans="1:26" x14ac:dyDescent="0.25">
      <c r="A24" s="66" t="s">
        <v>208</v>
      </c>
      <c r="B24" s="66" t="s">
        <v>300</v>
      </c>
      <c r="C24" s="67"/>
      <c r="D24" s="68"/>
      <c r="E24" s="69"/>
      <c r="F24" s="70"/>
      <c r="G24" s="67"/>
      <c r="H24" s="71"/>
      <c r="I24" s="72"/>
      <c r="J24" s="72"/>
      <c r="K24" s="36"/>
      <c r="L24" s="79"/>
      <c r="M24" s="79"/>
      <c r="N24" s="74"/>
      <c r="O24" s="81" t="s">
        <v>328</v>
      </c>
      <c r="P24" s="83">
        <v>42709.606863425928</v>
      </c>
      <c r="Q24" s="81" t="s">
        <v>343</v>
      </c>
      <c r="R24" s="81"/>
      <c r="S24" s="81"/>
      <c r="T24" s="81"/>
      <c r="U24" s="83">
        <v>42709.606863425928</v>
      </c>
      <c r="V24" s="85" t="s">
        <v>656</v>
      </c>
      <c r="W24" s="81"/>
      <c r="X24" s="81"/>
      <c r="Y24" s="87" t="s">
        <v>832</v>
      </c>
      <c r="Z24" s="87" t="s">
        <v>989</v>
      </c>
    </row>
    <row r="25" spans="1:26" x14ac:dyDescent="0.25">
      <c r="A25" s="66" t="s">
        <v>209</v>
      </c>
      <c r="B25" s="66" t="s">
        <v>252</v>
      </c>
      <c r="C25" s="67"/>
      <c r="D25" s="68"/>
      <c r="E25" s="69"/>
      <c r="F25" s="70"/>
      <c r="G25" s="67"/>
      <c r="H25" s="71"/>
      <c r="I25" s="72"/>
      <c r="J25" s="72"/>
      <c r="K25" s="36"/>
      <c r="L25" s="79"/>
      <c r="M25" s="79"/>
      <c r="N25" s="74"/>
      <c r="O25" s="81" t="s">
        <v>327</v>
      </c>
      <c r="P25" s="83">
        <v>42709.609212962961</v>
      </c>
      <c r="Q25" s="81" t="s">
        <v>344</v>
      </c>
      <c r="R25" s="85" t="s">
        <v>496</v>
      </c>
      <c r="S25" s="81" t="s">
        <v>594</v>
      </c>
      <c r="T25" s="81" t="s">
        <v>609</v>
      </c>
      <c r="U25" s="83">
        <v>42709.609212962961</v>
      </c>
      <c r="V25" s="85" t="s">
        <v>657</v>
      </c>
      <c r="W25" s="81"/>
      <c r="X25" s="81"/>
      <c r="Y25" s="87" t="s">
        <v>833</v>
      </c>
      <c r="Z25" s="81"/>
    </row>
    <row r="26" spans="1:26" x14ac:dyDescent="0.25">
      <c r="A26" s="66" t="s">
        <v>210</v>
      </c>
      <c r="B26" s="66" t="s">
        <v>210</v>
      </c>
      <c r="C26" s="67"/>
      <c r="D26" s="68"/>
      <c r="E26" s="69"/>
      <c r="F26" s="70"/>
      <c r="G26" s="67"/>
      <c r="H26" s="71"/>
      <c r="I26" s="72"/>
      <c r="J26" s="72"/>
      <c r="K26" s="36"/>
      <c r="L26" s="79"/>
      <c r="M26" s="79"/>
      <c r="N26" s="74"/>
      <c r="O26" s="81" t="s">
        <v>179</v>
      </c>
      <c r="P26" s="83">
        <v>42709.560370370367</v>
      </c>
      <c r="Q26" s="81" t="s">
        <v>345</v>
      </c>
      <c r="R26" s="85" t="s">
        <v>495</v>
      </c>
      <c r="S26" s="81" t="s">
        <v>593</v>
      </c>
      <c r="T26" s="81" t="s">
        <v>610</v>
      </c>
      <c r="U26" s="83">
        <v>42709.560370370367</v>
      </c>
      <c r="V26" s="85" t="s">
        <v>658</v>
      </c>
      <c r="W26" s="81"/>
      <c r="X26" s="81"/>
      <c r="Y26" s="87" t="s">
        <v>834</v>
      </c>
      <c r="Z26" s="81"/>
    </row>
    <row r="27" spans="1:26" x14ac:dyDescent="0.25">
      <c r="A27" s="66" t="s">
        <v>211</v>
      </c>
      <c r="B27" s="66" t="s">
        <v>210</v>
      </c>
      <c r="C27" s="67"/>
      <c r="D27" s="68"/>
      <c r="E27" s="69"/>
      <c r="F27" s="70"/>
      <c r="G27" s="67"/>
      <c r="H27" s="71"/>
      <c r="I27" s="72"/>
      <c r="J27" s="72"/>
      <c r="K27" s="36"/>
      <c r="L27" s="79"/>
      <c r="M27" s="79"/>
      <c r="N27" s="74"/>
      <c r="O27" s="81" t="s">
        <v>327</v>
      </c>
      <c r="P27" s="83">
        <v>42709.645960648151</v>
      </c>
      <c r="Q27" s="81" t="s">
        <v>342</v>
      </c>
      <c r="R27" s="85" t="s">
        <v>495</v>
      </c>
      <c r="S27" s="81" t="s">
        <v>593</v>
      </c>
      <c r="T27" s="81"/>
      <c r="U27" s="83">
        <v>42709.645960648151</v>
      </c>
      <c r="V27" s="85" t="s">
        <v>659</v>
      </c>
      <c r="W27" s="81"/>
      <c r="X27" s="81"/>
      <c r="Y27" s="87" t="s">
        <v>835</v>
      </c>
      <c r="Z27" s="81"/>
    </row>
    <row r="28" spans="1:26" x14ac:dyDescent="0.25">
      <c r="A28" s="66" t="s">
        <v>212</v>
      </c>
      <c r="B28" s="66" t="s">
        <v>252</v>
      </c>
      <c r="C28" s="67"/>
      <c r="D28" s="68"/>
      <c r="E28" s="69"/>
      <c r="F28" s="70"/>
      <c r="G28" s="67"/>
      <c r="H28" s="71"/>
      <c r="I28" s="72"/>
      <c r="J28" s="72"/>
      <c r="K28" s="36"/>
      <c r="L28" s="79"/>
      <c r="M28" s="79"/>
      <c r="N28" s="74"/>
      <c r="O28" s="81" t="s">
        <v>327</v>
      </c>
      <c r="P28" s="83">
        <v>42709.686041666668</v>
      </c>
      <c r="Q28" s="81" t="s">
        <v>344</v>
      </c>
      <c r="R28" s="85" t="s">
        <v>496</v>
      </c>
      <c r="S28" s="81" t="s">
        <v>594</v>
      </c>
      <c r="T28" s="81" t="s">
        <v>609</v>
      </c>
      <c r="U28" s="83">
        <v>42709.686041666668</v>
      </c>
      <c r="V28" s="85" t="s">
        <v>660</v>
      </c>
      <c r="W28" s="81"/>
      <c r="X28" s="81"/>
      <c r="Y28" s="87" t="s">
        <v>836</v>
      </c>
      <c r="Z28" s="81"/>
    </row>
    <row r="29" spans="1:26" x14ac:dyDescent="0.25">
      <c r="A29" s="66" t="s">
        <v>213</v>
      </c>
      <c r="B29" s="66" t="s">
        <v>213</v>
      </c>
      <c r="C29" s="67"/>
      <c r="D29" s="68"/>
      <c r="E29" s="69"/>
      <c r="F29" s="70"/>
      <c r="G29" s="67"/>
      <c r="H29" s="71"/>
      <c r="I29" s="72"/>
      <c r="J29" s="72"/>
      <c r="K29" s="36"/>
      <c r="L29" s="79"/>
      <c r="M29" s="79"/>
      <c r="N29" s="74"/>
      <c r="O29" s="81" t="s">
        <v>179</v>
      </c>
      <c r="P29" s="83">
        <v>42709.705636574072</v>
      </c>
      <c r="Q29" s="81" t="s">
        <v>346</v>
      </c>
      <c r="R29" s="81"/>
      <c r="S29" s="81"/>
      <c r="T29" s="81"/>
      <c r="U29" s="83">
        <v>42709.705636574072</v>
      </c>
      <c r="V29" s="85" t="s">
        <v>661</v>
      </c>
      <c r="W29" s="81"/>
      <c r="X29" s="81"/>
      <c r="Y29" s="87" t="s">
        <v>837</v>
      </c>
      <c r="Z29" s="81"/>
    </row>
    <row r="30" spans="1:26" x14ac:dyDescent="0.25">
      <c r="A30" s="66" t="s">
        <v>214</v>
      </c>
      <c r="B30" s="66" t="s">
        <v>214</v>
      </c>
      <c r="C30" s="67"/>
      <c r="D30" s="68"/>
      <c r="E30" s="69"/>
      <c r="F30" s="70"/>
      <c r="G30" s="67"/>
      <c r="H30" s="71"/>
      <c r="I30" s="72"/>
      <c r="J30" s="72"/>
      <c r="K30" s="36"/>
      <c r="L30" s="79"/>
      <c r="M30" s="79"/>
      <c r="N30" s="74"/>
      <c r="O30" s="81" t="s">
        <v>179</v>
      </c>
      <c r="P30" s="83">
        <v>42709.766331018516</v>
      </c>
      <c r="Q30" s="81" t="s">
        <v>347</v>
      </c>
      <c r="R30" s="85" t="s">
        <v>497</v>
      </c>
      <c r="S30" s="81" t="s">
        <v>595</v>
      </c>
      <c r="T30" s="81" t="s">
        <v>611</v>
      </c>
      <c r="U30" s="83">
        <v>42709.766331018516</v>
      </c>
      <c r="V30" s="85" t="s">
        <v>662</v>
      </c>
      <c r="W30" s="81"/>
      <c r="X30" s="81"/>
      <c r="Y30" s="87" t="s">
        <v>838</v>
      </c>
      <c r="Z30" s="81"/>
    </row>
    <row r="31" spans="1:26" x14ac:dyDescent="0.25">
      <c r="A31" s="66" t="s">
        <v>215</v>
      </c>
      <c r="B31" s="66" t="s">
        <v>215</v>
      </c>
      <c r="C31" s="67"/>
      <c r="D31" s="68"/>
      <c r="E31" s="69"/>
      <c r="F31" s="70"/>
      <c r="G31" s="67"/>
      <c r="H31" s="71"/>
      <c r="I31" s="72"/>
      <c r="J31" s="72"/>
      <c r="K31" s="36"/>
      <c r="L31" s="79"/>
      <c r="M31" s="79"/>
      <c r="N31" s="74"/>
      <c r="O31" s="81" t="s">
        <v>179</v>
      </c>
      <c r="P31" s="83">
        <v>42709.777708333335</v>
      </c>
      <c r="Q31" s="81" t="s">
        <v>348</v>
      </c>
      <c r="R31" s="85" t="s">
        <v>498</v>
      </c>
      <c r="S31" s="81" t="s">
        <v>596</v>
      </c>
      <c r="T31" s="81" t="s">
        <v>612</v>
      </c>
      <c r="U31" s="83">
        <v>42709.777708333335</v>
      </c>
      <c r="V31" s="85" t="s">
        <v>663</v>
      </c>
      <c r="W31" s="81"/>
      <c r="X31" s="81"/>
      <c r="Y31" s="87" t="s">
        <v>839</v>
      </c>
      <c r="Z31" s="81"/>
    </row>
    <row r="32" spans="1:26" x14ac:dyDescent="0.25">
      <c r="A32" s="66" t="s">
        <v>216</v>
      </c>
      <c r="B32" s="66" t="s">
        <v>216</v>
      </c>
      <c r="C32" s="67"/>
      <c r="D32" s="68"/>
      <c r="E32" s="69"/>
      <c r="F32" s="70"/>
      <c r="G32" s="67"/>
      <c r="H32" s="71"/>
      <c r="I32" s="72"/>
      <c r="J32" s="72"/>
      <c r="K32" s="36"/>
      <c r="L32" s="79"/>
      <c r="M32" s="79"/>
      <c r="N32" s="74"/>
      <c r="O32" s="81" t="s">
        <v>179</v>
      </c>
      <c r="P32" s="83">
        <v>42709.831365740742</v>
      </c>
      <c r="Q32" s="81" t="s">
        <v>349</v>
      </c>
      <c r="R32" s="85" t="s">
        <v>499</v>
      </c>
      <c r="S32" s="81" t="s">
        <v>597</v>
      </c>
      <c r="T32" s="81"/>
      <c r="U32" s="83">
        <v>42709.831365740742</v>
      </c>
      <c r="V32" s="85" t="s">
        <v>664</v>
      </c>
      <c r="W32" s="81"/>
      <c r="X32" s="81"/>
      <c r="Y32" s="87" t="s">
        <v>840</v>
      </c>
      <c r="Z32" s="81"/>
    </row>
    <row r="33" spans="1:26" x14ac:dyDescent="0.25">
      <c r="A33" s="66" t="s">
        <v>217</v>
      </c>
      <c r="B33" s="66" t="s">
        <v>301</v>
      </c>
      <c r="C33" s="67"/>
      <c r="D33" s="68"/>
      <c r="E33" s="69"/>
      <c r="F33" s="70"/>
      <c r="G33" s="67"/>
      <c r="H33" s="71"/>
      <c r="I33" s="72"/>
      <c r="J33" s="72"/>
      <c r="K33" s="36"/>
      <c r="L33" s="79"/>
      <c r="M33" s="79"/>
      <c r="N33" s="74"/>
      <c r="O33" s="81" t="s">
        <v>328</v>
      </c>
      <c r="P33" s="83">
        <v>42709.949201388888</v>
      </c>
      <c r="Q33" s="81" t="s">
        <v>350</v>
      </c>
      <c r="R33" s="81"/>
      <c r="S33" s="81"/>
      <c r="T33" s="81"/>
      <c r="U33" s="83">
        <v>42709.949201388888</v>
      </c>
      <c r="V33" s="85" t="s">
        <v>665</v>
      </c>
      <c r="W33" s="81"/>
      <c r="X33" s="81"/>
      <c r="Y33" s="87" t="s">
        <v>841</v>
      </c>
      <c r="Z33" s="87" t="s">
        <v>990</v>
      </c>
    </row>
    <row r="34" spans="1:26" x14ac:dyDescent="0.25">
      <c r="A34" s="66" t="s">
        <v>218</v>
      </c>
      <c r="B34" s="66" t="s">
        <v>297</v>
      </c>
      <c r="C34" s="67"/>
      <c r="D34" s="68"/>
      <c r="E34" s="69"/>
      <c r="F34" s="70"/>
      <c r="G34" s="67"/>
      <c r="H34" s="71"/>
      <c r="I34" s="72"/>
      <c r="J34" s="72"/>
      <c r="K34" s="36"/>
      <c r="L34" s="79"/>
      <c r="M34" s="79"/>
      <c r="N34" s="74"/>
      <c r="O34" s="81" t="s">
        <v>327</v>
      </c>
      <c r="P34" s="83">
        <v>42709.994976851849</v>
      </c>
      <c r="Q34" s="81" t="s">
        <v>351</v>
      </c>
      <c r="R34" s="85" t="s">
        <v>500</v>
      </c>
      <c r="S34" s="81" t="s">
        <v>588</v>
      </c>
      <c r="T34" s="81"/>
      <c r="U34" s="83">
        <v>42709.994976851849</v>
      </c>
      <c r="V34" s="85" t="s">
        <v>666</v>
      </c>
      <c r="W34" s="81"/>
      <c r="X34" s="81"/>
      <c r="Y34" s="87" t="s">
        <v>842</v>
      </c>
      <c r="Z34" s="81"/>
    </row>
    <row r="35" spans="1:26" x14ac:dyDescent="0.25">
      <c r="A35" s="66" t="s">
        <v>218</v>
      </c>
      <c r="B35" s="66" t="s">
        <v>296</v>
      </c>
      <c r="C35" s="67"/>
      <c r="D35" s="68"/>
      <c r="E35" s="69"/>
      <c r="F35" s="70"/>
      <c r="G35" s="67"/>
      <c r="H35" s="71"/>
      <c r="I35" s="72"/>
      <c r="J35" s="72"/>
      <c r="K35" s="36"/>
      <c r="L35" s="79"/>
      <c r="M35" s="79"/>
      <c r="N35" s="74"/>
      <c r="O35" s="81" t="s">
        <v>327</v>
      </c>
      <c r="P35" s="83">
        <v>42709.994976851849</v>
      </c>
      <c r="Q35" s="81" t="s">
        <v>351</v>
      </c>
      <c r="R35" s="85" t="s">
        <v>500</v>
      </c>
      <c r="S35" s="81" t="s">
        <v>588</v>
      </c>
      <c r="T35" s="81"/>
      <c r="U35" s="83">
        <v>42709.994976851849</v>
      </c>
      <c r="V35" s="85" t="s">
        <v>666</v>
      </c>
      <c r="W35" s="81"/>
      <c r="X35" s="81"/>
      <c r="Y35" s="87" t="s">
        <v>842</v>
      </c>
      <c r="Z35" s="81"/>
    </row>
    <row r="36" spans="1:26" x14ac:dyDescent="0.25">
      <c r="A36" s="66" t="s">
        <v>219</v>
      </c>
      <c r="B36" s="66" t="s">
        <v>219</v>
      </c>
      <c r="C36" s="67"/>
      <c r="D36" s="68"/>
      <c r="E36" s="69"/>
      <c r="F36" s="70"/>
      <c r="G36" s="67"/>
      <c r="H36" s="71"/>
      <c r="I36" s="72"/>
      <c r="J36" s="72"/>
      <c r="K36" s="36"/>
      <c r="L36" s="79"/>
      <c r="M36" s="79"/>
      <c r="N36" s="74"/>
      <c r="O36" s="81" t="s">
        <v>179</v>
      </c>
      <c r="P36" s="83">
        <v>42710.126712962963</v>
      </c>
      <c r="Q36" s="81" t="s">
        <v>352</v>
      </c>
      <c r="R36" s="81"/>
      <c r="S36" s="81"/>
      <c r="T36" s="81"/>
      <c r="U36" s="83">
        <v>42710.126712962963</v>
      </c>
      <c r="V36" s="85" t="s">
        <v>667</v>
      </c>
      <c r="W36" s="81"/>
      <c r="X36" s="81"/>
      <c r="Y36" s="87" t="s">
        <v>843</v>
      </c>
      <c r="Z36" s="81"/>
    </row>
    <row r="37" spans="1:26" x14ac:dyDescent="0.25">
      <c r="A37" s="66" t="s">
        <v>220</v>
      </c>
      <c r="B37" s="66" t="s">
        <v>223</v>
      </c>
      <c r="C37" s="67"/>
      <c r="D37" s="68"/>
      <c r="E37" s="69"/>
      <c r="F37" s="70"/>
      <c r="G37" s="67"/>
      <c r="H37" s="71"/>
      <c r="I37" s="72"/>
      <c r="J37" s="72"/>
      <c r="K37" s="36"/>
      <c r="L37" s="79"/>
      <c r="M37" s="79"/>
      <c r="N37" s="74"/>
      <c r="O37" s="81" t="s">
        <v>327</v>
      </c>
      <c r="P37" s="83">
        <v>42710.145532407405</v>
      </c>
      <c r="Q37" s="81" t="s">
        <v>353</v>
      </c>
      <c r="R37" s="81"/>
      <c r="S37" s="81"/>
      <c r="T37" s="81"/>
      <c r="U37" s="83">
        <v>42710.145532407405</v>
      </c>
      <c r="V37" s="85" t="s">
        <v>668</v>
      </c>
      <c r="W37" s="81"/>
      <c r="X37" s="81"/>
      <c r="Y37" s="87" t="s">
        <v>844</v>
      </c>
      <c r="Z37" s="81"/>
    </row>
    <row r="38" spans="1:26" x14ac:dyDescent="0.25">
      <c r="A38" s="66" t="s">
        <v>221</v>
      </c>
      <c r="B38" s="66" t="s">
        <v>223</v>
      </c>
      <c r="C38" s="67"/>
      <c r="D38" s="68"/>
      <c r="E38" s="69"/>
      <c r="F38" s="70"/>
      <c r="G38" s="67"/>
      <c r="H38" s="71"/>
      <c r="I38" s="72"/>
      <c r="J38" s="72"/>
      <c r="K38" s="36"/>
      <c r="L38" s="79"/>
      <c r="M38" s="79"/>
      <c r="N38" s="74"/>
      <c r="O38" s="81" t="s">
        <v>327</v>
      </c>
      <c r="P38" s="83">
        <v>42710.146134259259</v>
      </c>
      <c r="Q38" s="81" t="s">
        <v>353</v>
      </c>
      <c r="R38" s="81"/>
      <c r="S38" s="81"/>
      <c r="T38" s="81"/>
      <c r="U38" s="83">
        <v>42710.146134259259</v>
      </c>
      <c r="V38" s="85" t="s">
        <v>669</v>
      </c>
      <c r="W38" s="81"/>
      <c r="X38" s="81"/>
      <c r="Y38" s="87" t="s">
        <v>845</v>
      </c>
      <c r="Z38" s="81"/>
    </row>
    <row r="39" spans="1:26" x14ac:dyDescent="0.25">
      <c r="A39" s="66" t="s">
        <v>222</v>
      </c>
      <c r="B39" s="66" t="s">
        <v>223</v>
      </c>
      <c r="C39" s="67"/>
      <c r="D39" s="68"/>
      <c r="E39" s="69"/>
      <c r="F39" s="70"/>
      <c r="G39" s="67"/>
      <c r="H39" s="71"/>
      <c r="I39" s="72"/>
      <c r="J39" s="72"/>
      <c r="K39" s="36"/>
      <c r="L39" s="79"/>
      <c r="M39" s="79"/>
      <c r="N39" s="74"/>
      <c r="O39" s="81" t="s">
        <v>327</v>
      </c>
      <c r="P39" s="83">
        <v>42710.146898148145</v>
      </c>
      <c r="Q39" s="81" t="s">
        <v>353</v>
      </c>
      <c r="R39" s="81"/>
      <c r="S39" s="81"/>
      <c r="T39" s="81"/>
      <c r="U39" s="83">
        <v>42710.146898148145</v>
      </c>
      <c r="V39" s="85" t="s">
        <v>670</v>
      </c>
      <c r="W39" s="81"/>
      <c r="X39" s="81"/>
      <c r="Y39" s="87" t="s">
        <v>846</v>
      </c>
      <c r="Z39" s="81"/>
    </row>
    <row r="40" spans="1:26" x14ac:dyDescent="0.25">
      <c r="A40" s="66" t="s">
        <v>223</v>
      </c>
      <c r="B40" s="66" t="s">
        <v>223</v>
      </c>
      <c r="C40" s="67"/>
      <c r="D40" s="68"/>
      <c r="E40" s="69"/>
      <c r="F40" s="70"/>
      <c r="G40" s="67"/>
      <c r="H40" s="71"/>
      <c r="I40" s="72"/>
      <c r="J40" s="72"/>
      <c r="K40" s="36"/>
      <c r="L40" s="79"/>
      <c r="M40" s="79"/>
      <c r="N40" s="74"/>
      <c r="O40" s="81" t="s">
        <v>179</v>
      </c>
      <c r="P40" s="83">
        <v>42710.144699074073</v>
      </c>
      <c r="Q40" s="81" t="s">
        <v>354</v>
      </c>
      <c r="R40" s="81"/>
      <c r="S40" s="81"/>
      <c r="T40" s="81"/>
      <c r="U40" s="83">
        <v>42710.144699074073</v>
      </c>
      <c r="V40" s="85" t="s">
        <v>671</v>
      </c>
      <c r="W40" s="81"/>
      <c r="X40" s="81"/>
      <c r="Y40" s="87" t="s">
        <v>847</v>
      </c>
      <c r="Z40" s="81"/>
    </row>
    <row r="41" spans="1:26" x14ac:dyDescent="0.25">
      <c r="A41" s="66" t="s">
        <v>224</v>
      </c>
      <c r="B41" s="66" t="s">
        <v>223</v>
      </c>
      <c r="C41" s="67"/>
      <c r="D41" s="68"/>
      <c r="E41" s="69"/>
      <c r="F41" s="70"/>
      <c r="G41" s="67"/>
      <c r="H41" s="71"/>
      <c r="I41" s="72"/>
      <c r="J41" s="72"/>
      <c r="K41" s="36"/>
      <c r="L41" s="79"/>
      <c r="M41" s="79"/>
      <c r="N41" s="74"/>
      <c r="O41" s="81" t="s">
        <v>327</v>
      </c>
      <c r="P41" s="83">
        <v>42710.147048611114</v>
      </c>
      <c r="Q41" s="81" t="s">
        <v>353</v>
      </c>
      <c r="R41" s="81"/>
      <c r="S41" s="81"/>
      <c r="T41" s="81"/>
      <c r="U41" s="83">
        <v>42710.147048611114</v>
      </c>
      <c r="V41" s="85" t="s">
        <v>672</v>
      </c>
      <c r="W41" s="81"/>
      <c r="X41" s="81"/>
      <c r="Y41" s="87" t="s">
        <v>848</v>
      </c>
      <c r="Z41" s="81"/>
    </row>
    <row r="42" spans="1:26" x14ac:dyDescent="0.25">
      <c r="A42" s="66" t="s">
        <v>225</v>
      </c>
      <c r="B42" s="66" t="s">
        <v>225</v>
      </c>
      <c r="C42" s="67"/>
      <c r="D42" s="68"/>
      <c r="E42" s="69"/>
      <c r="F42" s="70"/>
      <c r="G42" s="67"/>
      <c r="H42" s="71"/>
      <c r="I42" s="72"/>
      <c r="J42" s="72"/>
      <c r="K42" s="36"/>
      <c r="L42" s="79"/>
      <c r="M42" s="79"/>
      <c r="N42" s="74"/>
      <c r="O42" s="81" t="s">
        <v>179</v>
      </c>
      <c r="P42" s="83">
        <v>42710.416678240741</v>
      </c>
      <c r="Q42" s="81" t="s">
        <v>355</v>
      </c>
      <c r="R42" s="85" t="s">
        <v>501</v>
      </c>
      <c r="S42" s="81" t="s">
        <v>598</v>
      </c>
      <c r="T42" s="81"/>
      <c r="U42" s="83">
        <v>42710.416678240741</v>
      </c>
      <c r="V42" s="85" t="s">
        <v>673</v>
      </c>
      <c r="W42" s="81"/>
      <c r="X42" s="81"/>
      <c r="Y42" s="87" t="s">
        <v>849</v>
      </c>
      <c r="Z42" s="81"/>
    </row>
    <row r="43" spans="1:26" x14ac:dyDescent="0.25">
      <c r="A43" s="66" t="s">
        <v>226</v>
      </c>
      <c r="B43" s="66" t="s">
        <v>302</v>
      </c>
      <c r="C43" s="67"/>
      <c r="D43" s="68"/>
      <c r="E43" s="69"/>
      <c r="F43" s="70"/>
      <c r="G43" s="67"/>
      <c r="H43" s="71"/>
      <c r="I43" s="72"/>
      <c r="J43" s="72"/>
      <c r="K43" s="36"/>
      <c r="L43" s="79"/>
      <c r="M43" s="79"/>
      <c r="N43" s="74"/>
      <c r="O43" s="81" t="s">
        <v>328</v>
      </c>
      <c r="P43" s="83">
        <v>42710.522523148145</v>
      </c>
      <c r="Q43" s="81" t="s">
        <v>356</v>
      </c>
      <c r="R43" s="81"/>
      <c r="S43" s="81"/>
      <c r="T43" s="81"/>
      <c r="U43" s="83">
        <v>42710.522523148145</v>
      </c>
      <c r="V43" s="85" t="s">
        <v>674</v>
      </c>
      <c r="W43" s="81"/>
      <c r="X43" s="81"/>
      <c r="Y43" s="87" t="s">
        <v>850</v>
      </c>
      <c r="Z43" s="87" t="s">
        <v>991</v>
      </c>
    </row>
    <row r="44" spans="1:26" x14ac:dyDescent="0.25">
      <c r="A44" s="66" t="s">
        <v>227</v>
      </c>
      <c r="B44" s="66" t="s">
        <v>227</v>
      </c>
      <c r="C44" s="67"/>
      <c r="D44" s="68"/>
      <c r="E44" s="69"/>
      <c r="F44" s="70"/>
      <c r="G44" s="67"/>
      <c r="H44" s="71"/>
      <c r="I44" s="72"/>
      <c r="J44" s="72"/>
      <c r="K44" s="36"/>
      <c r="L44" s="79"/>
      <c r="M44" s="79"/>
      <c r="N44" s="74"/>
      <c r="O44" s="81" t="s">
        <v>179</v>
      </c>
      <c r="P44" s="83">
        <v>42710.534479166665</v>
      </c>
      <c r="Q44" s="81" t="s">
        <v>357</v>
      </c>
      <c r="R44" s="81" t="s">
        <v>502</v>
      </c>
      <c r="S44" s="81" t="s">
        <v>599</v>
      </c>
      <c r="T44" s="81" t="s">
        <v>613</v>
      </c>
      <c r="U44" s="83">
        <v>42710.534479166665</v>
      </c>
      <c r="V44" s="85" t="s">
        <v>675</v>
      </c>
      <c r="W44" s="81"/>
      <c r="X44" s="81"/>
      <c r="Y44" s="87" t="s">
        <v>851</v>
      </c>
      <c r="Z44" s="81"/>
    </row>
    <row r="45" spans="1:26" x14ac:dyDescent="0.25">
      <c r="A45" s="66" t="s">
        <v>228</v>
      </c>
      <c r="B45" s="66" t="s">
        <v>252</v>
      </c>
      <c r="C45" s="67"/>
      <c r="D45" s="68"/>
      <c r="E45" s="69"/>
      <c r="F45" s="70"/>
      <c r="G45" s="67"/>
      <c r="H45" s="71"/>
      <c r="I45" s="72"/>
      <c r="J45" s="72"/>
      <c r="K45" s="36"/>
      <c r="L45" s="79"/>
      <c r="M45" s="79"/>
      <c r="N45" s="74"/>
      <c r="O45" s="81" t="s">
        <v>327</v>
      </c>
      <c r="P45" s="83">
        <v>42710.556423611109</v>
      </c>
      <c r="Q45" s="81" t="s">
        <v>344</v>
      </c>
      <c r="R45" s="85" t="s">
        <v>496</v>
      </c>
      <c r="S45" s="81" t="s">
        <v>594</v>
      </c>
      <c r="T45" s="81" t="s">
        <v>609</v>
      </c>
      <c r="U45" s="83">
        <v>42710.556423611109</v>
      </c>
      <c r="V45" s="85" t="s">
        <v>676</v>
      </c>
      <c r="W45" s="81"/>
      <c r="X45" s="81"/>
      <c r="Y45" s="87" t="s">
        <v>852</v>
      </c>
      <c r="Z45" s="81"/>
    </row>
    <row r="46" spans="1:26" x14ac:dyDescent="0.25">
      <c r="A46" s="66" t="s">
        <v>229</v>
      </c>
      <c r="B46" s="66" t="s">
        <v>229</v>
      </c>
      <c r="C46" s="67"/>
      <c r="D46" s="68"/>
      <c r="E46" s="69"/>
      <c r="F46" s="70"/>
      <c r="G46" s="67"/>
      <c r="H46" s="71"/>
      <c r="I46" s="72"/>
      <c r="J46" s="72"/>
      <c r="K46" s="36"/>
      <c r="L46" s="79"/>
      <c r="M46" s="79"/>
      <c r="N46" s="74"/>
      <c r="O46" s="81" t="s">
        <v>179</v>
      </c>
      <c r="P46" s="83">
        <v>42710.666550925926</v>
      </c>
      <c r="Q46" s="81" t="s">
        <v>358</v>
      </c>
      <c r="R46" s="85" t="s">
        <v>503</v>
      </c>
      <c r="S46" s="81" t="s">
        <v>590</v>
      </c>
      <c r="T46" s="81" t="s">
        <v>614</v>
      </c>
      <c r="U46" s="83">
        <v>42710.666550925926</v>
      </c>
      <c r="V46" s="85" t="s">
        <v>677</v>
      </c>
      <c r="W46" s="81"/>
      <c r="X46" s="81"/>
      <c r="Y46" s="87" t="s">
        <v>853</v>
      </c>
      <c r="Z46" s="81"/>
    </row>
    <row r="47" spans="1:26" x14ac:dyDescent="0.25">
      <c r="A47" s="66" t="s">
        <v>230</v>
      </c>
      <c r="B47" s="66" t="s">
        <v>230</v>
      </c>
      <c r="C47" s="67"/>
      <c r="D47" s="68"/>
      <c r="E47" s="69"/>
      <c r="F47" s="70"/>
      <c r="G47" s="67"/>
      <c r="H47" s="71"/>
      <c r="I47" s="72"/>
      <c r="J47" s="72"/>
      <c r="K47" s="36"/>
      <c r="L47" s="79"/>
      <c r="M47" s="79"/>
      <c r="N47" s="74"/>
      <c r="O47" s="81" t="s">
        <v>179</v>
      </c>
      <c r="P47" s="83">
        <v>42710.684259259258</v>
      </c>
      <c r="Q47" s="81" t="s">
        <v>359</v>
      </c>
      <c r="R47" s="85" t="s">
        <v>504</v>
      </c>
      <c r="S47" s="81" t="s">
        <v>595</v>
      </c>
      <c r="T47" s="81" t="s">
        <v>615</v>
      </c>
      <c r="U47" s="83">
        <v>42710.684259259258</v>
      </c>
      <c r="V47" s="85" t="s">
        <v>678</v>
      </c>
      <c r="W47" s="81"/>
      <c r="X47" s="81"/>
      <c r="Y47" s="87" t="s">
        <v>854</v>
      </c>
      <c r="Z47" s="81"/>
    </row>
    <row r="48" spans="1:26" x14ac:dyDescent="0.25">
      <c r="A48" s="66" t="s">
        <v>231</v>
      </c>
      <c r="B48" s="66" t="s">
        <v>231</v>
      </c>
      <c r="C48" s="67"/>
      <c r="D48" s="68"/>
      <c r="E48" s="69"/>
      <c r="F48" s="70"/>
      <c r="G48" s="67"/>
      <c r="H48" s="71"/>
      <c r="I48" s="72"/>
      <c r="J48" s="72"/>
      <c r="K48" s="36"/>
      <c r="L48" s="79"/>
      <c r="M48" s="79"/>
      <c r="N48" s="74"/>
      <c r="O48" s="81" t="s">
        <v>179</v>
      </c>
      <c r="P48" s="83">
        <v>42710.733842592592</v>
      </c>
      <c r="Q48" s="81" t="s">
        <v>360</v>
      </c>
      <c r="R48" s="81"/>
      <c r="S48" s="81"/>
      <c r="T48" s="81"/>
      <c r="U48" s="83">
        <v>42710.733842592592</v>
      </c>
      <c r="V48" s="85" t="s">
        <v>679</v>
      </c>
      <c r="W48" s="81"/>
      <c r="X48" s="81"/>
      <c r="Y48" s="87" t="s">
        <v>855</v>
      </c>
      <c r="Z48" s="81"/>
    </row>
    <row r="49" spans="1:26" x14ac:dyDescent="0.25">
      <c r="A49" s="66" t="s">
        <v>232</v>
      </c>
      <c r="B49" s="66" t="s">
        <v>303</v>
      </c>
      <c r="C49" s="67"/>
      <c r="D49" s="68"/>
      <c r="E49" s="69"/>
      <c r="F49" s="70"/>
      <c r="G49" s="67"/>
      <c r="H49" s="71"/>
      <c r="I49" s="72"/>
      <c r="J49" s="72"/>
      <c r="K49" s="36"/>
      <c r="L49" s="79"/>
      <c r="M49" s="79"/>
      <c r="N49" s="74"/>
      <c r="O49" s="81" t="s">
        <v>328</v>
      </c>
      <c r="P49" s="83">
        <v>42710.783159722225</v>
      </c>
      <c r="Q49" s="81" t="s">
        <v>361</v>
      </c>
      <c r="R49" s="81"/>
      <c r="S49" s="81"/>
      <c r="T49" s="81"/>
      <c r="U49" s="83">
        <v>42710.783159722225</v>
      </c>
      <c r="V49" s="85" t="s">
        <v>680</v>
      </c>
      <c r="W49" s="81"/>
      <c r="X49" s="81"/>
      <c r="Y49" s="87" t="s">
        <v>856</v>
      </c>
      <c r="Z49" s="87" t="s">
        <v>992</v>
      </c>
    </row>
    <row r="50" spans="1:26" x14ac:dyDescent="0.25">
      <c r="A50" s="66" t="s">
        <v>233</v>
      </c>
      <c r="B50" s="66" t="s">
        <v>304</v>
      </c>
      <c r="C50" s="67"/>
      <c r="D50" s="68"/>
      <c r="E50" s="69"/>
      <c r="F50" s="70"/>
      <c r="G50" s="67"/>
      <c r="H50" s="71"/>
      <c r="I50" s="72"/>
      <c r="J50" s="72"/>
      <c r="K50" s="36"/>
      <c r="L50" s="79"/>
      <c r="M50" s="79"/>
      <c r="N50" s="74"/>
      <c r="O50" s="81" t="s">
        <v>328</v>
      </c>
      <c r="P50" s="83">
        <v>42710.802754629629</v>
      </c>
      <c r="Q50" s="81" t="s">
        <v>362</v>
      </c>
      <c r="R50" s="81"/>
      <c r="S50" s="81"/>
      <c r="T50" s="81"/>
      <c r="U50" s="83">
        <v>42710.802754629629</v>
      </c>
      <c r="V50" s="85" t="s">
        <v>681</v>
      </c>
      <c r="W50" s="81"/>
      <c r="X50" s="81"/>
      <c r="Y50" s="87" t="s">
        <v>857</v>
      </c>
      <c r="Z50" s="87" t="s">
        <v>993</v>
      </c>
    </row>
    <row r="51" spans="1:26" x14ac:dyDescent="0.25">
      <c r="A51" s="66" t="s">
        <v>234</v>
      </c>
      <c r="B51" s="66" t="s">
        <v>234</v>
      </c>
      <c r="C51" s="67"/>
      <c r="D51" s="68"/>
      <c r="E51" s="69"/>
      <c r="F51" s="70"/>
      <c r="G51" s="67"/>
      <c r="H51" s="71"/>
      <c r="I51" s="72"/>
      <c r="J51" s="72"/>
      <c r="K51" s="36"/>
      <c r="L51" s="79"/>
      <c r="M51" s="79"/>
      <c r="N51" s="74"/>
      <c r="O51" s="81" t="s">
        <v>179</v>
      </c>
      <c r="P51" s="83">
        <v>42710.944965277777</v>
      </c>
      <c r="Q51" s="81" t="s">
        <v>363</v>
      </c>
      <c r="R51" s="81"/>
      <c r="S51" s="81"/>
      <c r="T51" s="81"/>
      <c r="U51" s="83">
        <v>42710.944965277777</v>
      </c>
      <c r="V51" s="85" t="s">
        <v>682</v>
      </c>
      <c r="W51" s="81"/>
      <c r="X51" s="81"/>
      <c r="Y51" s="87" t="s">
        <v>858</v>
      </c>
      <c r="Z51" s="81"/>
    </row>
    <row r="52" spans="1:26" x14ac:dyDescent="0.25">
      <c r="A52" s="66" t="s">
        <v>235</v>
      </c>
      <c r="B52" s="66" t="s">
        <v>305</v>
      </c>
      <c r="C52" s="67"/>
      <c r="D52" s="68"/>
      <c r="E52" s="69"/>
      <c r="F52" s="70"/>
      <c r="G52" s="67"/>
      <c r="H52" s="71"/>
      <c r="I52" s="72"/>
      <c r="J52" s="72"/>
      <c r="K52" s="36"/>
      <c r="L52" s="79"/>
      <c r="M52" s="79"/>
      <c r="N52" s="74"/>
      <c r="O52" s="81" t="s">
        <v>327</v>
      </c>
      <c r="P52" s="83">
        <v>42710.963576388887</v>
      </c>
      <c r="Q52" s="81" t="s">
        <v>364</v>
      </c>
      <c r="R52" s="81"/>
      <c r="S52" s="81"/>
      <c r="T52" s="81" t="s">
        <v>616</v>
      </c>
      <c r="U52" s="83">
        <v>42710.963576388887</v>
      </c>
      <c r="V52" s="85" t="s">
        <v>683</v>
      </c>
      <c r="W52" s="81"/>
      <c r="X52" s="81"/>
      <c r="Y52" s="87" t="s">
        <v>859</v>
      </c>
      <c r="Z52" s="81"/>
    </row>
    <row r="53" spans="1:26" x14ac:dyDescent="0.25">
      <c r="A53" s="66" t="s">
        <v>236</v>
      </c>
      <c r="B53" s="66" t="s">
        <v>237</v>
      </c>
      <c r="C53" s="67"/>
      <c r="D53" s="68"/>
      <c r="E53" s="69"/>
      <c r="F53" s="70"/>
      <c r="G53" s="67"/>
      <c r="H53" s="71"/>
      <c r="I53" s="72"/>
      <c r="J53" s="72"/>
      <c r="K53" s="36"/>
      <c r="L53" s="79"/>
      <c r="M53" s="79"/>
      <c r="N53" s="74"/>
      <c r="O53" s="81" t="s">
        <v>328</v>
      </c>
      <c r="P53" s="83">
        <v>42710.994629629633</v>
      </c>
      <c r="Q53" s="81" t="s">
        <v>365</v>
      </c>
      <c r="R53" s="81"/>
      <c r="S53" s="81"/>
      <c r="T53" s="81"/>
      <c r="U53" s="83">
        <v>42710.994629629633</v>
      </c>
      <c r="V53" s="85" t="s">
        <v>684</v>
      </c>
      <c r="W53" s="81"/>
      <c r="X53" s="81"/>
      <c r="Y53" s="87" t="s">
        <v>860</v>
      </c>
      <c r="Z53" s="87" t="s">
        <v>994</v>
      </c>
    </row>
    <row r="54" spans="1:26" x14ac:dyDescent="0.25">
      <c r="A54" s="66" t="s">
        <v>237</v>
      </c>
      <c r="B54" s="66" t="s">
        <v>236</v>
      </c>
      <c r="C54" s="67"/>
      <c r="D54" s="68"/>
      <c r="E54" s="69"/>
      <c r="F54" s="70"/>
      <c r="G54" s="67"/>
      <c r="H54" s="71"/>
      <c r="I54" s="72"/>
      <c r="J54" s="72"/>
      <c r="K54" s="36"/>
      <c r="L54" s="79"/>
      <c r="M54" s="79"/>
      <c r="N54" s="74"/>
      <c r="O54" s="81" t="s">
        <v>327</v>
      </c>
      <c r="P54" s="83">
        <v>42710.995115740741</v>
      </c>
      <c r="Q54" s="81" t="s">
        <v>366</v>
      </c>
      <c r="R54" s="81"/>
      <c r="S54" s="81"/>
      <c r="T54" s="81"/>
      <c r="U54" s="83">
        <v>42710.995115740741</v>
      </c>
      <c r="V54" s="85" t="s">
        <v>685</v>
      </c>
      <c r="W54" s="81"/>
      <c r="X54" s="81"/>
      <c r="Y54" s="87" t="s">
        <v>861</v>
      </c>
      <c r="Z54" s="81"/>
    </row>
    <row r="55" spans="1:26" x14ac:dyDescent="0.25">
      <c r="A55" s="66" t="s">
        <v>238</v>
      </c>
      <c r="B55" s="66" t="s">
        <v>238</v>
      </c>
      <c r="C55" s="67"/>
      <c r="D55" s="68"/>
      <c r="E55" s="69"/>
      <c r="F55" s="70"/>
      <c r="G55" s="67"/>
      <c r="H55" s="71"/>
      <c r="I55" s="72"/>
      <c r="J55" s="72"/>
      <c r="K55" s="36"/>
      <c r="L55" s="79"/>
      <c r="M55" s="79"/>
      <c r="N55" s="74"/>
      <c r="O55" s="81" t="s">
        <v>179</v>
      </c>
      <c r="P55" s="83">
        <v>42711.008217592593</v>
      </c>
      <c r="Q55" s="81" t="s">
        <v>367</v>
      </c>
      <c r="R55" s="81"/>
      <c r="S55" s="81"/>
      <c r="T55" s="81"/>
      <c r="U55" s="83">
        <v>42711.008217592593</v>
      </c>
      <c r="V55" s="85" t="s">
        <v>686</v>
      </c>
      <c r="W55" s="81"/>
      <c r="X55" s="81"/>
      <c r="Y55" s="87" t="s">
        <v>862</v>
      </c>
      <c r="Z55" s="81"/>
    </row>
    <row r="56" spans="1:26" x14ac:dyDescent="0.25">
      <c r="A56" s="66" t="s">
        <v>239</v>
      </c>
      <c r="B56" s="66" t="s">
        <v>239</v>
      </c>
      <c r="C56" s="67"/>
      <c r="D56" s="68"/>
      <c r="E56" s="69"/>
      <c r="F56" s="70"/>
      <c r="G56" s="67"/>
      <c r="H56" s="71"/>
      <c r="I56" s="72"/>
      <c r="J56" s="72"/>
      <c r="K56" s="36"/>
      <c r="L56" s="79"/>
      <c r="M56" s="79"/>
      <c r="N56" s="74"/>
      <c r="O56" s="81" t="s">
        <v>179</v>
      </c>
      <c r="P56" s="83">
        <v>42711.392743055556</v>
      </c>
      <c r="Q56" s="81" t="s">
        <v>368</v>
      </c>
      <c r="R56" s="85" t="s">
        <v>505</v>
      </c>
      <c r="S56" s="81" t="s">
        <v>600</v>
      </c>
      <c r="T56" s="81" t="s">
        <v>617</v>
      </c>
      <c r="U56" s="83">
        <v>42711.392743055556</v>
      </c>
      <c r="V56" s="85" t="s">
        <v>687</v>
      </c>
      <c r="W56" s="81"/>
      <c r="X56" s="81"/>
      <c r="Y56" s="87" t="s">
        <v>863</v>
      </c>
      <c r="Z56" s="81"/>
    </row>
    <row r="57" spans="1:26" x14ac:dyDescent="0.25">
      <c r="A57" s="66" t="s">
        <v>240</v>
      </c>
      <c r="B57" s="66" t="s">
        <v>242</v>
      </c>
      <c r="C57" s="67"/>
      <c r="D57" s="68"/>
      <c r="E57" s="69"/>
      <c r="F57" s="70"/>
      <c r="G57" s="67"/>
      <c r="H57" s="71"/>
      <c r="I57" s="72"/>
      <c r="J57" s="72"/>
      <c r="K57" s="36"/>
      <c r="L57" s="79"/>
      <c r="M57" s="79"/>
      <c r="N57" s="74"/>
      <c r="O57" s="81" t="s">
        <v>327</v>
      </c>
      <c r="P57" s="83">
        <v>42711.587754629632</v>
      </c>
      <c r="Q57" s="81" t="s">
        <v>369</v>
      </c>
      <c r="R57" s="81"/>
      <c r="S57" s="81"/>
      <c r="T57" s="81"/>
      <c r="U57" s="83">
        <v>42711.587754629632</v>
      </c>
      <c r="V57" s="85" t="s">
        <v>688</v>
      </c>
      <c r="W57" s="81"/>
      <c r="X57" s="81"/>
      <c r="Y57" s="87" t="s">
        <v>864</v>
      </c>
      <c r="Z57" s="81"/>
    </row>
    <row r="58" spans="1:26" x14ac:dyDescent="0.25">
      <c r="A58" s="66" t="s">
        <v>241</v>
      </c>
      <c r="B58" s="66" t="s">
        <v>242</v>
      </c>
      <c r="C58" s="67"/>
      <c r="D58" s="68"/>
      <c r="E58" s="69"/>
      <c r="F58" s="70"/>
      <c r="G58" s="67"/>
      <c r="H58" s="71"/>
      <c r="I58" s="72"/>
      <c r="J58" s="72"/>
      <c r="K58" s="36"/>
      <c r="L58" s="79"/>
      <c r="M58" s="79"/>
      <c r="N58" s="74"/>
      <c r="O58" s="81" t="s">
        <v>327</v>
      </c>
      <c r="P58" s="83">
        <v>42711.588425925926</v>
      </c>
      <c r="Q58" s="81" t="s">
        <v>369</v>
      </c>
      <c r="R58" s="81"/>
      <c r="S58" s="81"/>
      <c r="T58" s="81"/>
      <c r="U58" s="83">
        <v>42711.588425925926</v>
      </c>
      <c r="V58" s="85" t="s">
        <v>689</v>
      </c>
      <c r="W58" s="81"/>
      <c r="X58" s="81"/>
      <c r="Y58" s="87" t="s">
        <v>865</v>
      </c>
      <c r="Z58" s="81"/>
    </row>
    <row r="59" spans="1:26" x14ac:dyDescent="0.25">
      <c r="A59" s="66" t="s">
        <v>242</v>
      </c>
      <c r="B59" s="66" t="s">
        <v>242</v>
      </c>
      <c r="C59" s="67"/>
      <c r="D59" s="68"/>
      <c r="E59" s="69"/>
      <c r="F59" s="70"/>
      <c r="G59" s="67"/>
      <c r="H59" s="71"/>
      <c r="I59" s="72"/>
      <c r="J59" s="72"/>
      <c r="K59" s="36"/>
      <c r="L59" s="79"/>
      <c r="M59" s="79"/>
      <c r="N59" s="74"/>
      <c r="O59" s="81" t="s">
        <v>179</v>
      </c>
      <c r="P59" s="83">
        <v>42711.587534722225</v>
      </c>
      <c r="Q59" s="81" t="s">
        <v>370</v>
      </c>
      <c r="R59" s="81"/>
      <c r="S59" s="81"/>
      <c r="T59" s="81"/>
      <c r="U59" s="83">
        <v>42711.587534722225</v>
      </c>
      <c r="V59" s="85" t="s">
        <v>690</v>
      </c>
      <c r="W59" s="81"/>
      <c r="X59" s="81"/>
      <c r="Y59" s="87" t="s">
        <v>866</v>
      </c>
      <c r="Z59" s="81"/>
    </row>
    <row r="60" spans="1:26" x14ac:dyDescent="0.25">
      <c r="A60" s="66" t="s">
        <v>243</v>
      </c>
      <c r="B60" s="66" t="s">
        <v>242</v>
      </c>
      <c r="C60" s="67"/>
      <c r="D60" s="68"/>
      <c r="E60" s="69"/>
      <c r="F60" s="70"/>
      <c r="G60" s="67"/>
      <c r="H60" s="71"/>
      <c r="I60" s="72"/>
      <c r="J60" s="72"/>
      <c r="K60" s="36"/>
      <c r="L60" s="79"/>
      <c r="M60" s="79"/>
      <c r="N60" s="74"/>
      <c r="O60" s="81" t="s">
        <v>327</v>
      </c>
      <c r="P60" s="83">
        <v>42711.58965277778</v>
      </c>
      <c r="Q60" s="81" t="s">
        <v>369</v>
      </c>
      <c r="R60" s="81"/>
      <c r="S60" s="81"/>
      <c r="T60" s="81"/>
      <c r="U60" s="83">
        <v>42711.58965277778</v>
      </c>
      <c r="V60" s="85" t="s">
        <v>691</v>
      </c>
      <c r="W60" s="81"/>
      <c r="X60" s="81"/>
      <c r="Y60" s="87" t="s">
        <v>867</v>
      </c>
      <c r="Z60" s="81"/>
    </row>
    <row r="61" spans="1:26" x14ac:dyDescent="0.25">
      <c r="A61" s="66" t="s">
        <v>244</v>
      </c>
      <c r="B61" s="66" t="s">
        <v>244</v>
      </c>
      <c r="C61" s="67"/>
      <c r="D61" s="68"/>
      <c r="E61" s="69"/>
      <c r="F61" s="70"/>
      <c r="G61" s="67"/>
      <c r="H61" s="71"/>
      <c r="I61" s="72"/>
      <c r="J61" s="72"/>
      <c r="K61" s="36"/>
      <c r="L61" s="79"/>
      <c r="M61" s="79"/>
      <c r="N61" s="74"/>
      <c r="O61" s="81" t="s">
        <v>179</v>
      </c>
      <c r="P61" s="83">
        <v>42711.658414351848</v>
      </c>
      <c r="Q61" s="81" t="s">
        <v>371</v>
      </c>
      <c r="R61" s="81"/>
      <c r="S61" s="81"/>
      <c r="T61" s="81"/>
      <c r="U61" s="83">
        <v>42711.658414351848</v>
      </c>
      <c r="V61" s="85" t="s">
        <v>692</v>
      </c>
      <c r="W61" s="81"/>
      <c r="X61" s="81"/>
      <c r="Y61" s="87" t="s">
        <v>868</v>
      </c>
      <c r="Z61" s="81"/>
    </row>
    <row r="62" spans="1:26" x14ac:dyDescent="0.25">
      <c r="A62" s="66" t="s">
        <v>245</v>
      </c>
      <c r="B62" s="66" t="s">
        <v>306</v>
      </c>
      <c r="C62" s="67"/>
      <c r="D62" s="68"/>
      <c r="E62" s="69"/>
      <c r="F62" s="70"/>
      <c r="G62" s="67"/>
      <c r="H62" s="71"/>
      <c r="I62" s="72"/>
      <c r="J62" s="72"/>
      <c r="K62" s="36"/>
      <c r="L62" s="79"/>
      <c r="M62" s="79"/>
      <c r="N62" s="74"/>
      <c r="O62" s="81" t="s">
        <v>328</v>
      </c>
      <c r="P62" s="83">
        <v>42711.765856481485</v>
      </c>
      <c r="Q62" s="81" t="s">
        <v>372</v>
      </c>
      <c r="R62" s="81"/>
      <c r="S62" s="81"/>
      <c r="T62" s="81"/>
      <c r="U62" s="83">
        <v>42711.765856481485</v>
      </c>
      <c r="V62" s="85" t="s">
        <v>693</v>
      </c>
      <c r="W62" s="81"/>
      <c r="X62" s="81"/>
      <c r="Y62" s="87" t="s">
        <v>869</v>
      </c>
      <c r="Z62" s="87" t="s">
        <v>995</v>
      </c>
    </row>
    <row r="63" spans="1:26" x14ac:dyDescent="0.25">
      <c r="A63" s="66" t="s">
        <v>246</v>
      </c>
      <c r="B63" s="66" t="s">
        <v>307</v>
      </c>
      <c r="C63" s="67"/>
      <c r="D63" s="68"/>
      <c r="E63" s="69"/>
      <c r="F63" s="70"/>
      <c r="G63" s="67"/>
      <c r="H63" s="71"/>
      <c r="I63" s="72"/>
      <c r="J63" s="72"/>
      <c r="K63" s="36"/>
      <c r="L63" s="79"/>
      <c r="M63" s="79"/>
      <c r="N63" s="74"/>
      <c r="O63" s="81" t="s">
        <v>328</v>
      </c>
      <c r="P63" s="83">
        <v>42711.825358796297</v>
      </c>
      <c r="Q63" s="81" t="s">
        <v>373</v>
      </c>
      <c r="R63" s="81"/>
      <c r="S63" s="81"/>
      <c r="T63" s="81"/>
      <c r="U63" s="83">
        <v>42711.825358796297</v>
      </c>
      <c r="V63" s="85" t="s">
        <v>694</v>
      </c>
      <c r="W63" s="81"/>
      <c r="X63" s="81"/>
      <c r="Y63" s="87" t="s">
        <v>870</v>
      </c>
      <c r="Z63" s="87" t="s">
        <v>996</v>
      </c>
    </row>
    <row r="64" spans="1:26" x14ac:dyDescent="0.25">
      <c r="A64" s="66" t="s">
        <v>247</v>
      </c>
      <c r="B64" s="66" t="s">
        <v>247</v>
      </c>
      <c r="C64" s="67"/>
      <c r="D64" s="68"/>
      <c r="E64" s="69"/>
      <c r="F64" s="70"/>
      <c r="G64" s="67"/>
      <c r="H64" s="71"/>
      <c r="I64" s="72"/>
      <c r="J64" s="72"/>
      <c r="K64" s="36"/>
      <c r="L64" s="79"/>
      <c r="M64" s="79"/>
      <c r="N64" s="74"/>
      <c r="O64" s="81" t="s">
        <v>179</v>
      </c>
      <c r="P64" s="83">
        <v>42711.947835648149</v>
      </c>
      <c r="Q64" s="81" t="s">
        <v>374</v>
      </c>
      <c r="R64" s="81"/>
      <c r="S64" s="81"/>
      <c r="T64" s="81"/>
      <c r="U64" s="83">
        <v>42711.947835648149</v>
      </c>
      <c r="V64" s="85" t="s">
        <v>695</v>
      </c>
      <c r="W64" s="81"/>
      <c r="X64" s="81"/>
      <c r="Y64" s="87" t="s">
        <v>871</v>
      </c>
      <c r="Z64" s="81"/>
    </row>
    <row r="65" spans="1:26" x14ac:dyDescent="0.25">
      <c r="A65" s="66" t="s">
        <v>248</v>
      </c>
      <c r="B65" s="66" t="s">
        <v>308</v>
      </c>
      <c r="C65" s="67"/>
      <c r="D65" s="68"/>
      <c r="E65" s="69"/>
      <c r="F65" s="70"/>
      <c r="G65" s="67"/>
      <c r="H65" s="71"/>
      <c r="I65" s="72"/>
      <c r="J65" s="72"/>
      <c r="K65" s="36"/>
      <c r="L65" s="79"/>
      <c r="M65" s="79"/>
      <c r="N65" s="74"/>
      <c r="O65" s="81" t="s">
        <v>328</v>
      </c>
      <c r="P65" s="83">
        <v>42711.974282407406</v>
      </c>
      <c r="Q65" s="81" t="s">
        <v>375</v>
      </c>
      <c r="R65" s="81"/>
      <c r="S65" s="81"/>
      <c r="T65" s="81"/>
      <c r="U65" s="83">
        <v>42711.974282407406</v>
      </c>
      <c r="V65" s="85" t="s">
        <v>696</v>
      </c>
      <c r="W65" s="81"/>
      <c r="X65" s="81"/>
      <c r="Y65" s="87" t="s">
        <v>872</v>
      </c>
      <c r="Z65" s="87" t="s">
        <v>997</v>
      </c>
    </row>
    <row r="66" spans="1:26" x14ac:dyDescent="0.25">
      <c r="A66" s="66" t="s">
        <v>249</v>
      </c>
      <c r="B66" s="66" t="s">
        <v>249</v>
      </c>
      <c r="C66" s="67"/>
      <c r="D66" s="68"/>
      <c r="E66" s="69"/>
      <c r="F66" s="70"/>
      <c r="G66" s="67"/>
      <c r="H66" s="71"/>
      <c r="I66" s="72"/>
      <c r="J66" s="72"/>
      <c r="K66" s="36"/>
      <c r="L66" s="79"/>
      <c r="M66" s="79"/>
      <c r="N66" s="74"/>
      <c r="O66" s="81" t="s">
        <v>179</v>
      </c>
      <c r="P66" s="83">
        <v>42712.526307870372</v>
      </c>
      <c r="Q66" s="81" t="s">
        <v>376</v>
      </c>
      <c r="R66" s="85" t="s">
        <v>506</v>
      </c>
      <c r="S66" s="81" t="s">
        <v>601</v>
      </c>
      <c r="T66" s="81"/>
      <c r="U66" s="83">
        <v>42712.526307870372</v>
      </c>
      <c r="V66" s="85" t="s">
        <v>697</v>
      </c>
      <c r="W66" s="81"/>
      <c r="X66" s="81"/>
      <c r="Y66" s="87" t="s">
        <v>873</v>
      </c>
      <c r="Z66" s="81"/>
    </row>
    <row r="67" spans="1:26" x14ac:dyDescent="0.25">
      <c r="A67" s="66" t="s">
        <v>250</v>
      </c>
      <c r="B67" s="66" t="s">
        <v>309</v>
      </c>
      <c r="C67" s="67"/>
      <c r="D67" s="68"/>
      <c r="E67" s="69"/>
      <c r="F67" s="70"/>
      <c r="G67" s="67"/>
      <c r="H67" s="71"/>
      <c r="I67" s="72"/>
      <c r="J67" s="72"/>
      <c r="K67" s="36"/>
      <c r="L67" s="79"/>
      <c r="M67" s="79"/>
      <c r="N67" s="74"/>
      <c r="O67" s="81" t="s">
        <v>327</v>
      </c>
      <c r="P67" s="83">
        <v>42712.751562500001</v>
      </c>
      <c r="Q67" s="81" t="s">
        <v>377</v>
      </c>
      <c r="R67" s="85" t="s">
        <v>507</v>
      </c>
      <c r="S67" s="81" t="s">
        <v>602</v>
      </c>
      <c r="T67" s="81" t="s">
        <v>618</v>
      </c>
      <c r="U67" s="83">
        <v>42712.751562500001</v>
      </c>
      <c r="V67" s="85" t="s">
        <v>698</v>
      </c>
      <c r="W67" s="81"/>
      <c r="X67" s="81"/>
      <c r="Y67" s="87" t="s">
        <v>874</v>
      </c>
      <c r="Z67" s="81"/>
    </row>
    <row r="68" spans="1:26" x14ac:dyDescent="0.25">
      <c r="A68" s="66" t="s">
        <v>251</v>
      </c>
      <c r="B68" s="66" t="s">
        <v>251</v>
      </c>
      <c r="C68" s="67"/>
      <c r="D68" s="68"/>
      <c r="E68" s="69"/>
      <c r="F68" s="70"/>
      <c r="G68" s="67"/>
      <c r="H68" s="71"/>
      <c r="I68" s="72"/>
      <c r="J68" s="72"/>
      <c r="K68" s="36"/>
      <c r="L68" s="79"/>
      <c r="M68" s="79"/>
      <c r="N68" s="74"/>
      <c r="O68" s="81" t="s">
        <v>179</v>
      </c>
      <c r="P68" s="83">
        <v>42712.786041666666</v>
      </c>
      <c r="Q68" s="81" t="s">
        <v>378</v>
      </c>
      <c r="R68" s="81"/>
      <c r="S68" s="81"/>
      <c r="T68" s="81"/>
      <c r="U68" s="83">
        <v>42712.786041666666</v>
      </c>
      <c r="V68" s="85" t="s">
        <v>699</v>
      </c>
      <c r="W68" s="81"/>
      <c r="X68" s="81"/>
      <c r="Y68" s="87" t="s">
        <v>875</v>
      </c>
      <c r="Z68" s="81"/>
    </row>
    <row r="69" spans="1:26" x14ac:dyDescent="0.25">
      <c r="A69" s="66" t="s">
        <v>252</v>
      </c>
      <c r="B69" s="66" t="s">
        <v>252</v>
      </c>
      <c r="C69" s="67"/>
      <c r="D69" s="68"/>
      <c r="E69" s="69"/>
      <c r="F69" s="70"/>
      <c r="G69" s="67"/>
      <c r="H69" s="71"/>
      <c r="I69" s="72"/>
      <c r="J69" s="72"/>
      <c r="K69" s="36"/>
      <c r="L69" s="79"/>
      <c r="M69" s="79"/>
      <c r="N69" s="74"/>
      <c r="O69" s="81" t="s">
        <v>179</v>
      </c>
      <c r="P69" s="83">
        <v>42709.606400462966</v>
      </c>
      <c r="Q69" s="81" t="s">
        <v>379</v>
      </c>
      <c r="R69" s="85" t="s">
        <v>496</v>
      </c>
      <c r="S69" s="81" t="s">
        <v>594</v>
      </c>
      <c r="T69" s="81" t="s">
        <v>609</v>
      </c>
      <c r="U69" s="83">
        <v>42709.606400462966</v>
      </c>
      <c r="V69" s="85" t="s">
        <v>700</v>
      </c>
      <c r="W69" s="81"/>
      <c r="X69" s="81"/>
      <c r="Y69" s="87" t="s">
        <v>876</v>
      </c>
      <c r="Z69" s="81"/>
    </row>
    <row r="70" spans="1:26" x14ac:dyDescent="0.25">
      <c r="A70" s="66" t="s">
        <v>253</v>
      </c>
      <c r="B70" s="66" t="s">
        <v>252</v>
      </c>
      <c r="C70" s="67"/>
      <c r="D70" s="68"/>
      <c r="E70" s="69"/>
      <c r="F70" s="70"/>
      <c r="G70" s="67"/>
      <c r="H70" s="71"/>
      <c r="I70" s="72"/>
      <c r="J70" s="72"/>
      <c r="K70" s="36"/>
      <c r="L70" s="79"/>
      <c r="M70" s="79"/>
      <c r="N70" s="74"/>
      <c r="O70" s="81" t="s">
        <v>327</v>
      </c>
      <c r="P70" s="83">
        <v>42712.814583333333</v>
      </c>
      <c r="Q70" s="81" t="s">
        <v>380</v>
      </c>
      <c r="R70" s="85" t="s">
        <v>508</v>
      </c>
      <c r="S70" s="81" t="s">
        <v>602</v>
      </c>
      <c r="T70" s="81" t="s">
        <v>619</v>
      </c>
      <c r="U70" s="83">
        <v>42712.814583333333</v>
      </c>
      <c r="V70" s="85" t="s">
        <v>701</v>
      </c>
      <c r="W70" s="81"/>
      <c r="X70" s="81"/>
      <c r="Y70" s="87" t="s">
        <v>877</v>
      </c>
      <c r="Z70" s="81"/>
    </row>
    <row r="71" spans="1:26" x14ac:dyDescent="0.25">
      <c r="A71" s="66" t="s">
        <v>253</v>
      </c>
      <c r="B71" s="66" t="s">
        <v>310</v>
      </c>
      <c r="C71" s="67"/>
      <c r="D71" s="68"/>
      <c r="E71" s="69"/>
      <c r="F71" s="70"/>
      <c r="G71" s="67"/>
      <c r="H71" s="71"/>
      <c r="I71" s="72"/>
      <c r="J71" s="72"/>
      <c r="K71" s="36"/>
      <c r="L71" s="79"/>
      <c r="M71" s="79"/>
      <c r="N71" s="74"/>
      <c r="O71" s="81" t="s">
        <v>327</v>
      </c>
      <c r="P71" s="83">
        <v>42712.814583333333</v>
      </c>
      <c r="Q71" s="81" t="s">
        <v>380</v>
      </c>
      <c r="R71" s="85" t="s">
        <v>508</v>
      </c>
      <c r="S71" s="81" t="s">
        <v>602</v>
      </c>
      <c r="T71" s="81" t="s">
        <v>619</v>
      </c>
      <c r="U71" s="83">
        <v>42712.814583333333</v>
      </c>
      <c r="V71" s="85" t="s">
        <v>701</v>
      </c>
      <c r="W71" s="81"/>
      <c r="X71" s="81"/>
      <c r="Y71" s="87" t="s">
        <v>877</v>
      </c>
      <c r="Z71" s="81"/>
    </row>
    <row r="72" spans="1:26" x14ac:dyDescent="0.25">
      <c r="A72" s="66" t="s">
        <v>254</v>
      </c>
      <c r="B72" s="66" t="s">
        <v>295</v>
      </c>
      <c r="C72" s="67"/>
      <c r="D72" s="68"/>
      <c r="E72" s="69"/>
      <c r="F72" s="70"/>
      <c r="G72" s="67"/>
      <c r="H72" s="71"/>
      <c r="I72" s="72"/>
      <c r="J72" s="72"/>
      <c r="K72" s="36"/>
      <c r="L72" s="79"/>
      <c r="M72" s="79"/>
      <c r="N72" s="74"/>
      <c r="O72" s="81" t="s">
        <v>327</v>
      </c>
      <c r="P72" s="83">
        <v>42712.826597222222</v>
      </c>
      <c r="Q72" s="81" t="s">
        <v>381</v>
      </c>
      <c r="R72" s="85" t="s">
        <v>509</v>
      </c>
      <c r="S72" s="81" t="s">
        <v>603</v>
      </c>
      <c r="T72" s="81" t="s">
        <v>620</v>
      </c>
      <c r="U72" s="83">
        <v>42712.826597222222</v>
      </c>
      <c r="V72" s="85" t="s">
        <v>702</v>
      </c>
      <c r="W72" s="81"/>
      <c r="X72" s="81"/>
      <c r="Y72" s="87" t="s">
        <v>878</v>
      </c>
      <c r="Z72" s="81"/>
    </row>
    <row r="73" spans="1:26" x14ac:dyDescent="0.25">
      <c r="A73" s="66" t="s">
        <v>255</v>
      </c>
      <c r="B73" s="66" t="s">
        <v>311</v>
      </c>
      <c r="C73" s="67"/>
      <c r="D73" s="68"/>
      <c r="E73" s="69"/>
      <c r="F73" s="70"/>
      <c r="G73" s="67"/>
      <c r="H73" s="71"/>
      <c r="I73" s="72"/>
      <c r="J73" s="72"/>
      <c r="K73" s="36"/>
      <c r="L73" s="79"/>
      <c r="M73" s="79"/>
      <c r="N73" s="74"/>
      <c r="O73" s="81" t="s">
        <v>328</v>
      </c>
      <c r="P73" s="83">
        <v>42712.992164351854</v>
      </c>
      <c r="Q73" s="81" t="s">
        <v>382</v>
      </c>
      <c r="R73" s="81"/>
      <c r="S73" s="81"/>
      <c r="T73" s="81"/>
      <c r="U73" s="83">
        <v>42712.992164351854</v>
      </c>
      <c r="V73" s="85" t="s">
        <v>703</v>
      </c>
      <c r="W73" s="81"/>
      <c r="X73" s="81"/>
      <c r="Y73" s="87" t="s">
        <v>879</v>
      </c>
      <c r="Z73" s="87" t="s">
        <v>998</v>
      </c>
    </row>
    <row r="74" spans="1:26" x14ac:dyDescent="0.25">
      <c r="A74" s="66" t="s">
        <v>256</v>
      </c>
      <c r="B74" s="66" t="s">
        <v>256</v>
      </c>
      <c r="C74" s="67"/>
      <c r="D74" s="68"/>
      <c r="E74" s="69"/>
      <c r="F74" s="70"/>
      <c r="G74" s="67"/>
      <c r="H74" s="71"/>
      <c r="I74" s="72"/>
      <c r="J74" s="72"/>
      <c r="K74" s="36"/>
      <c r="L74" s="79"/>
      <c r="M74" s="79"/>
      <c r="N74" s="74"/>
      <c r="O74" s="81" t="s">
        <v>179</v>
      </c>
      <c r="P74" s="83">
        <v>42713.009791666664</v>
      </c>
      <c r="Q74" s="81" t="s">
        <v>383</v>
      </c>
      <c r="R74" s="81"/>
      <c r="S74" s="81"/>
      <c r="T74" s="81"/>
      <c r="U74" s="83">
        <v>42713.009791666664</v>
      </c>
      <c r="V74" s="85" t="s">
        <v>704</v>
      </c>
      <c r="W74" s="81"/>
      <c r="X74" s="81"/>
      <c r="Y74" s="87" t="s">
        <v>880</v>
      </c>
      <c r="Z74" s="81"/>
    </row>
    <row r="75" spans="1:26" x14ac:dyDescent="0.25">
      <c r="A75" s="66" t="s">
        <v>257</v>
      </c>
      <c r="B75" s="66" t="s">
        <v>312</v>
      </c>
      <c r="C75" s="67"/>
      <c r="D75" s="68"/>
      <c r="E75" s="69"/>
      <c r="F75" s="70"/>
      <c r="G75" s="67"/>
      <c r="H75" s="71"/>
      <c r="I75" s="72"/>
      <c r="J75" s="72"/>
      <c r="K75" s="36"/>
      <c r="L75" s="79"/>
      <c r="M75" s="79"/>
      <c r="N75" s="74"/>
      <c r="O75" s="81" t="s">
        <v>328</v>
      </c>
      <c r="P75" s="83">
        <v>42713.141157407408</v>
      </c>
      <c r="Q75" s="81" t="s">
        <v>384</v>
      </c>
      <c r="R75" s="81"/>
      <c r="S75" s="81"/>
      <c r="T75" s="81"/>
      <c r="U75" s="83">
        <v>42713.141157407408</v>
      </c>
      <c r="V75" s="85" t="s">
        <v>705</v>
      </c>
      <c r="W75" s="81"/>
      <c r="X75" s="81"/>
      <c r="Y75" s="87" t="s">
        <v>881</v>
      </c>
      <c r="Z75" s="87" t="s">
        <v>999</v>
      </c>
    </row>
    <row r="76" spans="1:26" x14ac:dyDescent="0.25">
      <c r="A76" s="66" t="s">
        <v>258</v>
      </c>
      <c r="B76" s="66" t="s">
        <v>258</v>
      </c>
      <c r="C76" s="67"/>
      <c r="D76" s="68"/>
      <c r="E76" s="69"/>
      <c r="F76" s="70"/>
      <c r="G76" s="67"/>
      <c r="H76" s="71"/>
      <c r="I76" s="72"/>
      <c r="J76" s="72"/>
      <c r="K76" s="36"/>
      <c r="L76" s="79"/>
      <c r="M76" s="79"/>
      <c r="N76" s="74"/>
      <c r="O76" s="81" t="s">
        <v>179</v>
      </c>
      <c r="P76" s="83">
        <v>42713.485092592593</v>
      </c>
      <c r="Q76" s="81" t="s">
        <v>385</v>
      </c>
      <c r="R76" s="85" t="s">
        <v>510</v>
      </c>
      <c r="S76" s="81" t="s">
        <v>604</v>
      </c>
      <c r="T76" s="81"/>
      <c r="U76" s="83">
        <v>42713.485092592593</v>
      </c>
      <c r="V76" s="85" t="s">
        <v>706</v>
      </c>
      <c r="W76" s="81"/>
      <c r="X76" s="81"/>
      <c r="Y76" s="87" t="s">
        <v>882</v>
      </c>
      <c r="Z76" s="81"/>
    </row>
    <row r="77" spans="1:26" x14ac:dyDescent="0.25">
      <c r="A77" s="66" t="s">
        <v>259</v>
      </c>
      <c r="B77" s="66" t="s">
        <v>313</v>
      </c>
      <c r="C77" s="67"/>
      <c r="D77" s="68"/>
      <c r="E77" s="69"/>
      <c r="F77" s="70"/>
      <c r="G77" s="67"/>
      <c r="H77" s="71"/>
      <c r="I77" s="72"/>
      <c r="J77" s="72"/>
      <c r="K77" s="36"/>
      <c r="L77" s="79"/>
      <c r="M77" s="79"/>
      <c r="N77" s="74"/>
      <c r="O77" s="81" t="s">
        <v>327</v>
      </c>
      <c r="P77" s="83">
        <v>42713.487557870372</v>
      </c>
      <c r="Q77" s="81" t="s">
        <v>386</v>
      </c>
      <c r="R77" s="81"/>
      <c r="S77" s="81"/>
      <c r="T77" s="81"/>
      <c r="U77" s="83">
        <v>42713.487557870372</v>
      </c>
      <c r="V77" s="85" t="s">
        <v>707</v>
      </c>
      <c r="W77" s="81"/>
      <c r="X77" s="81"/>
      <c r="Y77" s="87" t="s">
        <v>883</v>
      </c>
      <c r="Z77" s="81"/>
    </row>
    <row r="78" spans="1:26" x14ac:dyDescent="0.25">
      <c r="A78" s="66" t="s">
        <v>260</v>
      </c>
      <c r="B78" s="66" t="s">
        <v>260</v>
      </c>
      <c r="C78" s="67"/>
      <c r="D78" s="68"/>
      <c r="E78" s="69"/>
      <c r="F78" s="70"/>
      <c r="G78" s="67"/>
      <c r="H78" s="71"/>
      <c r="I78" s="72"/>
      <c r="J78" s="72"/>
      <c r="K78" s="36"/>
      <c r="L78" s="79"/>
      <c r="M78" s="79"/>
      <c r="N78" s="74"/>
      <c r="O78" s="81" t="s">
        <v>179</v>
      </c>
      <c r="P78" s="83">
        <v>42713.534699074073</v>
      </c>
      <c r="Q78" s="81" t="s">
        <v>387</v>
      </c>
      <c r="R78" s="85" t="s">
        <v>511</v>
      </c>
      <c r="S78" s="81" t="s">
        <v>598</v>
      </c>
      <c r="T78" s="81"/>
      <c r="U78" s="83">
        <v>42713.534699074073</v>
      </c>
      <c r="V78" s="85" t="s">
        <v>708</v>
      </c>
      <c r="W78" s="81"/>
      <c r="X78" s="81"/>
      <c r="Y78" s="87" t="s">
        <v>884</v>
      </c>
      <c r="Z78" s="81"/>
    </row>
    <row r="79" spans="1:26" x14ac:dyDescent="0.25">
      <c r="A79" s="66" t="s">
        <v>261</v>
      </c>
      <c r="B79" s="66" t="s">
        <v>261</v>
      </c>
      <c r="C79" s="67"/>
      <c r="D79" s="68"/>
      <c r="E79" s="69"/>
      <c r="F79" s="70"/>
      <c r="G79" s="67"/>
      <c r="H79" s="71"/>
      <c r="I79" s="72"/>
      <c r="J79" s="72"/>
      <c r="K79" s="36"/>
      <c r="L79" s="79"/>
      <c r="M79" s="79"/>
      <c r="N79" s="74"/>
      <c r="O79" s="81" t="s">
        <v>179</v>
      </c>
      <c r="P79" s="83">
        <v>42713.553900462961</v>
      </c>
      <c r="Q79" s="81" t="s">
        <v>388</v>
      </c>
      <c r="R79" s="81"/>
      <c r="S79" s="81"/>
      <c r="T79" s="81"/>
      <c r="U79" s="83">
        <v>42713.553900462961</v>
      </c>
      <c r="V79" s="85" t="s">
        <v>709</v>
      </c>
      <c r="W79" s="81"/>
      <c r="X79" s="81"/>
      <c r="Y79" s="87" t="s">
        <v>885</v>
      </c>
      <c r="Z79" s="81"/>
    </row>
    <row r="80" spans="1:26" x14ac:dyDescent="0.25">
      <c r="A80" s="66" t="s">
        <v>262</v>
      </c>
      <c r="B80" s="66" t="s">
        <v>262</v>
      </c>
      <c r="C80" s="67"/>
      <c r="D80" s="68"/>
      <c r="E80" s="69"/>
      <c r="F80" s="70"/>
      <c r="G80" s="67"/>
      <c r="H80" s="71"/>
      <c r="I80" s="72"/>
      <c r="J80" s="72"/>
      <c r="K80" s="36"/>
      <c r="L80" s="79"/>
      <c r="M80" s="79"/>
      <c r="N80" s="74"/>
      <c r="O80" s="81" t="s">
        <v>179</v>
      </c>
      <c r="P80" s="83">
        <v>42713.62195601852</v>
      </c>
      <c r="Q80" s="81" t="s">
        <v>389</v>
      </c>
      <c r="R80" s="81"/>
      <c r="S80" s="81"/>
      <c r="T80" s="81"/>
      <c r="U80" s="83">
        <v>42713.62195601852</v>
      </c>
      <c r="V80" s="85" t="s">
        <v>710</v>
      </c>
      <c r="W80" s="81"/>
      <c r="X80" s="81"/>
      <c r="Y80" s="87" t="s">
        <v>886</v>
      </c>
      <c r="Z80" s="81"/>
    </row>
    <row r="81" spans="1:26" x14ac:dyDescent="0.25">
      <c r="A81" s="66" t="s">
        <v>263</v>
      </c>
      <c r="B81" s="66" t="s">
        <v>263</v>
      </c>
      <c r="C81" s="67"/>
      <c r="D81" s="68"/>
      <c r="E81" s="69"/>
      <c r="F81" s="70"/>
      <c r="G81" s="67"/>
      <c r="H81" s="71"/>
      <c r="I81" s="72"/>
      <c r="J81" s="72"/>
      <c r="K81" s="36"/>
      <c r="L81" s="79"/>
      <c r="M81" s="79"/>
      <c r="N81" s="74"/>
      <c r="O81" s="81" t="s">
        <v>179</v>
      </c>
      <c r="P81" s="83">
        <v>42713.666990740741</v>
      </c>
      <c r="Q81" s="81" t="s">
        <v>390</v>
      </c>
      <c r="R81" s="85" t="s">
        <v>512</v>
      </c>
      <c r="S81" s="81" t="s">
        <v>590</v>
      </c>
      <c r="T81" s="81" t="s">
        <v>621</v>
      </c>
      <c r="U81" s="83">
        <v>42713.666990740741</v>
      </c>
      <c r="V81" s="85" t="s">
        <v>711</v>
      </c>
      <c r="W81" s="81"/>
      <c r="X81" s="81"/>
      <c r="Y81" s="87" t="s">
        <v>887</v>
      </c>
      <c r="Z81" s="81"/>
    </row>
    <row r="82" spans="1:26" x14ac:dyDescent="0.25">
      <c r="A82" s="66" t="s">
        <v>264</v>
      </c>
      <c r="B82" s="66" t="s">
        <v>264</v>
      </c>
      <c r="C82" s="67"/>
      <c r="D82" s="68"/>
      <c r="E82" s="69"/>
      <c r="F82" s="70"/>
      <c r="G82" s="67"/>
      <c r="H82" s="71"/>
      <c r="I82" s="72"/>
      <c r="J82" s="72"/>
      <c r="K82" s="36"/>
      <c r="L82" s="79"/>
      <c r="M82" s="79"/>
      <c r="N82" s="74"/>
      <c r="O82" s="81" t="s">
        <v>179</v>
      </c>
      <c r="P82" s="83">
        <v>42713.667002314818</v>
      </c>
      <c r="Q82" s="81" t="s">
        <v>391</v>
      </c>
      <c r="R82" s="85" t="s">
        <v>512</v>
      </c>
      <c r="S82" s="81" t="s">
        <v>590</v>
      </c>
      <c r="T82" s="81" t="s">
        <v>621</v>
      </c>
      <c r="U82" s="83">
        <v>42713.667002314818</v>
      </c>
      <c r="V82" s="85" t="s">
        <v>712</v>
      </c>
      <c r="W82" s="81"/>
      <c r="X82" s="81"/>
      <c r="Y82" s="87" t="s">
        <v>888</v>
      </c>
      <c r="Z82" s="81"/>
    </row>
    <row r="83" spans="1:26" x14ac:dyDescent="0.25">
      <c r="A83" s="66" t="s">
        <v>265</v>
      </c>
      <c r="B83" s="66" t="s">
        <v>265</v>
      </c>
      <c r="C83" s="67"/>
      <c r="D83" s="68"/>
      <c r="E83" s="69"/>
      <c r="F83" s="70"/>
      <c r="G83" s="67"/>
      <c r="H83" s="71"/>
      <c r="I83" s="72"/>
      <c r="J83" s="72"/>
      <c r="K83" s="36"/>
      <c r="L83" s="79"/>
      <c r="M83" s="79"/>
      <c r="N83" s="74"/>
      <c r="O83" s="81" t="s">
        <v>179</v>
      </c>
      <c r="P83" s="83">
        <v>42713.723981481482</v>
      </c>
      <c r="Q83" s="81" t="s">
        <v>392</v>
      </c>
      <c r="R83" s="81"/>
      <c r="S83" s="81"/>
      <c r="T83" s="81" t="s">
        <v>622</v>
      </c>
      <c r="U83" s="83">
        <v>42713.723981481482</v>
      </c>
      <c r="V83" s="85" t="s">
        <v>713</v>
      </c>
      <c r="W83" s="81"/>
      <c r="X83" s="81"/>
      <c r="Y83" s="87" t="s">
        <v>889</v>
      </c>
      <c r="Z83" s="81"/>
    </row>
    <row r="84" spans="1:26" x14ac:dyDescent="0.25">
      <c r="A84" s="66" t="s">
        <v>266</v>
      </c>
      <c r="B84" s="66" t="s">
        <v>266</v>
      </c>
      <c r="C84" s="67"/>
      <c r="D84" s="68"/>
      <c r="E84" s="69"/>
      <c r="F84" s="70"/>
      <c r="G84" s="67"/>
      <c r="H84" s="71"/>
      <c r="I84" s="72"/>
      <c r="J84" s="72"/>
      <c r="K84" s="36"/>
      <c r="L84" s="79"/>
      <c r="M84" s="79"/>
      <c r="N84" s="74"/>
      <c r="O84" s="81" t="s">
        <v>179</v>
      </c>
      <c r="P84" s="83">
        <v>42713.828738425924</v>
      </c>
      <c r="Q84" s="81" t="s">
        <v>393</v>
      </c>
      <c r="R84" s="81"/>
      <c r="S84" s="81"/>
      <c r="T84" s="81"/>
      <c r="U84" s="83">
        <v>42713.828738425924</v>
      </c>
      <c r="V84" s="85" t="s">
        <v>714</v>
      </c>
      <c r="W84" s="81"/>
      <c r="X84" s="81"/>
      <c r="Y84" s="87" t="s">
        <v>890</v>
      </c>
      <c r="Z84" s="81"/>
    </row>
    <row r="85" spans="1:26" x14ac:dyDescent="0.25">
      <c r="A85" s="66" t="s">
        <v>267</v>
      </c>
      <c r="B85" s="66" t="s">
        <v>267</v>
      </c>
      <c r="C85" s="67"/>
      <c r="D85" s="68"/>
      <c r="E85" s="69"/>
      <c r="F85" s="70"/>
      <c r="G85" s="67"/>
      <c r="H85" s="71"/>
      <c r="I85" s="72"/>
      <c r="J85" s="72"/>
      <c r="K85" s="36"/>
      <c r="L85" s="79"/>
      <c r="M85" s="79"/>
      <c r="N85" s="74"/>
      <c r="O85" s="81" t="s">
        <v>179</v>
      </c>
      <c r="P85" s="83">
        <v>42713.8358912037</v>
      </c>
      <c r="Q85" s="81" t="s">
        <v>394</v>
      </c>
      <c r="R85" s="85" t="s">
        <v>513</v>
      </c>
      <c r="S85" s="81" t="s">
        <v>605</v>
      </c>
      <c r="T85" s="81"/>
      <c r="U85" s="83">
        <v>42713.8358912037</v>
      </c>
      <c r="V85" s="85" t="s">
        <v>715</v>
      </c>
      <c r="W85" s="81"/>
      <c r="X85" s="81"/>
      <c r="Y85" s="87" t="s">
        <v>891</v>
      </c>
      <c r="Z85" s="81"/>
    </row>
    <row r="86" spans="1:26" x14ac:dyDescent="0.25">
      <c r="A86" s="66" t="s">
        <v>268</v>
      </c>
      <c r="B86" s="66" t="s">
        <v>314</v>
      </c>
      <c r="C86" s="67"/>
      <c r="D86" s="68"/>
      <c r="E86" s="69"/>
      <c r="F86" s="70"/>
      <c r="G86" s="67"/>
      <c r="H86" s="71"/>
      <c r="I86" s="72"/>
      <c r="J86" s="72"/>
      <c r="K86" s="36"/>
      <c r="L86" s="79"/>
      <c r="M86" s="79"/>
      <c r="N86" s="74"/>
      <c r="O86" s="81" t="s">
        <v>327</v>
      </c>
      <c r="P86" s="83">
        <v>42713.997928240744</v>
      </c>
      <c r="Q86" s="81" t="s">
        <v>395</v>
      </c>
      <c r="R86" s="81"/>
      <c r="S86" s="81"/>
      <c r="T86" s="81"/>
      <c r="U86" s="83">
        <v>42713.997928240744</v>
      </c>
      <c r="V86" s="85" t="s">
        <v>716</v>
      </c>
      <c r="W86" s="81"/>
      <c r="X86" s="81"/>
      <c r="Y86" s="87" t="s">
        <v>892</v>
      </c>
      <c r="Z86" s="87" t="s">
        <v>1000</v>
      </c>
    </row>
    <row r="87" spans="1:26" x14ac:dyDescent="0.25">
      <c r="A87" s="66" t="s">
        <v>268</v>
      </c>
      <c r="B87" s="66" t="s">
        <v>315</v>
      </c>
      <c r="C87" s="67"/>
      <c r="D87" s="68"/>
      <c r="E87" s="69"/>
      <c r="F87" s="70"/>
      <c r="G87" s="67"/>
      <c r="H87" s="71"/>
      <c r="I87" s="72"/>
      <c r="J87" s="72"/>
      <c r="K87" s="36"/>
      <c r="L87" s="79"/>
      <c r="M87" s="79"/>
      <c r="N87" s="74"/>
      <c r="O87" s="81" t="s">
        <v>327</v>
      </c>
      <c r="P87" s="83">
        <v>42713.997928240744</v>
      </c>
      <c r="Q87" s="81" t="s">
        <v>395</v>
      </c>
      <c r="R87" s="81"/>
      <c r="S87" s="81"/>
      <c r="T87" s="81"/>
      <c r="U87" s="83">
        <v>42713.997928240744</v>
      </c>
      <c r="V87" s="85" t="s">
        <v>716</v>
      </c>
      <c r="W87" s="81"/>
      <c r="X87" s="81"/>
      <c r="Y87" s="87" t="s">
        <v>892</v>
      </c>
      <c r="Z87" s="87" t="s">
        <v>1000</v>
      </c>
    </row>
    <row r="88" spans="1:26" x14ac:dyDescent="0.25">
      <c r="A88" s="66" t="s">
        <v>268</v>
      </c>
      <c r="B88" s="66" t="s">
        <v>316</v>
      </c>
      <c r="C88" s="67"/>
      <c r="D88" s="68"/>
      <c r="E88" s="69"/>
      <c r="F88" s="70"/>
      <c r="G88" s="67"/>
      <c r="H88" s="71"/>
      <c r="I88" s="72"/>
      <c r="J88" s="72"/>
      <c r="K88" s="36"/>
      <c r="L88" s="79"/>
      <c r="M88" s="79"/>
      <c r="N88" s="74"/>
      <c r="O88" s="81" t="s">
        <v>327</v>
      </c>
      <c r="P88" s="83">
        <v>42713.997928240744</v>
      </c>
      <c r="Q88" s="81" t="s">
        <v>395</v>
      </c>
      <c r="R88" s="81"/>
      <c r="S88" s="81"/>
      <c r="T88" s="81"/>
      <c r="U88" s="83">
        <v>42713.997928240744</v>
      </c>
      <c r="V88" s="85" t="s">
        <v>716</v>
      </c>
      <c r="W88" s="81"/>
      <c r="X88" s="81"/>
      <c r="Y88" s="87" t="s">
        <v>892</v>
      </c>
      <c r="Z88" s="87" t="s">
        <v>1000</v>
      </c>
    </row>
    <row r="89" spans="1:26" x14ac:dyDescent="0.25">
      <c r="A89" s="66" t="s">
        <v>268</v>
      </c>
      <c r="B89" s="66" t="s">
        <v>317</v>
      </c>
      <c r="C89" s="67"/>
      <c r="D89" s="68"/>
      <c r="E89" s="69"/>
      <c r="F89" s="70"/>
      <c r="G89" s="67"/>
      <c r="H89" s="71"/>
      <c r="I89" s="72"/>
      <c r="J89" s="72"/>
      <c r="K89" s="36"/>
      <c r="L89" s="79"/>
      <c r="M89" s="79"/>
      <c r="N89" s="74"/>
      <c r="O89" s="81" t="s">
        <v>327</v>
      </c>
      <c r="P89" s="83">
        <v>42713.997928240744</v>
      </c>
      <c r="Q89" s="81" t="s">
        <v>395</v>
      </c>
      <c r="R89" s="81"/>
      <c r="S89" s="81"/>
      <c r="T89" s="81"/>
      <c r="U89" s="83">
        <v>42713.997928240744</v>
      </c>
      <c r="V89" s="85" t="s">
        <v>716</v>
      </c>
      <c r="W89" s="81"/>
      <c r="X89" s="81"/>
      <c r="Y89" s="87" t="s">
        <v>892</v>
      </c>
      <c r="Z89" s="87" t="s">
        <v>1000</v>
      </c>
    </row>
    <row r="90" spans="1:26" x14ac:dyDescent="0.25">
      <c r="A90" s="66" t="s">
        <v>268</v>
      </c>
      <c r="B90" s="66" t="s">
        <v>318</v>
      </c>
      <c r="C90" s="67"/>
      <c r="D90" s="68"/>
      <c r="E90" s="69"/>
      <c r="F90" s="70"/>
      <c r="G90" s="67"/>
      <c r="H90" s="71"/>
      <c r="I90" s="72"/>
      <c r="J90" s="72"/>
      <c r="K90" s="36"/>
      <c r="L90" s="79"/>
      <c r="M90" s="79"/>
      <c r="N90" s="74"/>
      <c r="O90" s="81" t="s">
        <v>328</v>
      </c>
      <c r="P90" s="83">
        <v>42713.997928240744</v>
      </c>
      <c r="Q90" s="81" t="s">
        <v>395</v>
      </c>
      <c r="R90" s="81"/>
      <c r="S90" s="81"/>
      <c r="T90" s="81"/>
      <c r="U90" s="83">
        <v>42713.997928240744</v>
      </c>
      <c r="V90" s="85" t="s">
        <v>716</v>
      </c>
      <c r="W90" s="81"/>
      <c r="X90" s="81"/>
      <c r="Y90" s="87" t="s">
        <v>892</v>
      </c>
      <c r="Z90" s="87" t="s">
        <v>1000</v>
      </c>
    </row>
    <row r="91" spans="1:26" x14ac:dyDescent="0.25">
      <c r="A91" s="66" t="s">
        <v>269</v>
      </c>
      <c r="B91" s="66" t="s">
        <v>319</v>
      </c>
      <c r="C91" s="67"/>
      <c r="D91" s="68"/>
      <c r="E91" s="69"/>
      <c r="F91" s="70"/>
      <c r="G91" s="67"/>
      <c r="H91" s="71"/>
      <c r="I91" s="72"/>
      <c r="J91" s="72"/>
      <c r="K91" s="36"/>
      <c r="L91" s="79"/>
      <c r="M91" s="79"/>
      <c r="N91" s="74"/>
      <c r="O91" s="81" t="s">
        <v>327</v>
      </c>
      <c r="P91" s="83">
        <v>42713.994942129626</v>
      </c>
      <c r="Q91" s="81" t="s">
        <v>396</v>
      </c>
      <c r="R91" s="81"/>
      <c r="S91" s="81"/>
      <c r="T91" s="81"/>
      <c r="U91" s="83">
        <v>42713.994942129626</v>
      </c>
      <c r="V91" s="85" t="s">
        <v>717</v>
      </c>
      <c r="W91" s="81"/>
      <c r="X91" s="81"/>
      <c r="Y91" s="87" t="s">
        <v>893</v>
      </c>
      <c r="Z91" s="87" t="s">
        <v>1001</v>
      </c>
    </row>
    <row r="92" spans="1:26" x14ac:dyDescent="0.25">
      <c r="A92" s="66" t="s">
        <v>270</v>
      </c>
      <c r="B92" s="66" t="s">
        <v>319</v>
      </c>
      <c r="C92" s="67"/>
      <c r="D92" s="68"/>
      <c r="E92" s="69"/>
      <c r="F92" s="70"/>
      <c r="G92" s="67"/>
      <c r="H92" s="71"/>
      <c r="I92" s="72"/>
      <c r="J92" s="72"/>
      <c r="K92" s="36"/>
      <c r="L92" s="79"/>
      <c r="M92" s="79"/>
      <c r="N92" s="74"/>
      <c r="O92" s="81" t="s">
        <v>327</v>
      </c>
      <c r="P92" s="83">
        <v>42713.997812499998</v>
      </c>
      <c r="Q92" s="81" t="s">
        <v>397</v>
      </c>
      <c r="R92" s="81"/>
      <c r="S92" s="81"/>
      <c r="T92" s="81"/>
      <c r="U92" s="83">
        <v>42713.997812499998</v>
      </c>
      <c r="V92" s="85" t="s">
        <v>718</v>
      </c>
      <c r="W92" s="81"/>
      <c r="X92" s="81"/>
      <c r="Y92" s="87" t="s">
        <v>894</v>
      </c>
      <c r="Z92" s="81"/>
    </row>
    <row r="93" spans="1:26" x14ac:dyDescent="0.25">
      <c r="A93" s="66" t="s">
        <v>271</v>
      </c>
      <c r="B93" s="66" t="s">
        <v>319</v>
      </c>
      <c r="C93" s="67"/>
      <c r="D93" s="68"/>
      <c r="E93" s="69"/>
      <c r="F93" s="70"/>
      <c r="G93" s="67"/>
      <c r="H93" s="71"/>
      <c r="I93" s="72"/>
      <c r="J93" s="72"/>
      <c r="K93" s="36"/>
      <c r="L93" s="79"/>
      <c r="M93" s="79"/>
      <c r="N93" s="74"/>
      <c r="O93" s="81" t="s">
        <v>327</v>
      </c>
      <c r="P93" s="83">
        <v>42714.000011574077</v>
      </c>
      <c r="Q93" s="81" t="s">
        <v>397</v>
      </c>
      <c r="R93" s="81"/>
      <c r="S93" s="81"/>
      <c r="T93" s="81"/>
      <c r="U93" s="83">
        <v>42714.000011574077</v>
      </c>
      <c r="V93" s="85" t="s">
        <v>719</v>
      </c>
      <c r="W93" s="81"/>
      <c r="X93" s="81"/>
      <c r="Y93" s="87" t="s">
        <v>895</v>
      </c>
      <c r="Z93" s="81"/>
    </row>
    <row r="94" spans="1:26" x14ac:dyDescent="0.25">
      <c r="A94" s="66" t="s">
        <v>269</v>
      </c>
      <c r="B94" s="66" t="s">
        <v>320</v>
      </c>
      <c r="C94" s="67"/>
      <c r="D94" s="68"/>
      <c r="E94" s="69"/>
      <c r="F94" s="70"/>
      <c r="G94" s="67"/>
      <c r="H94" s="71"/>
      <c r="I94" s="72"/>
      <c r="J94" s="72"/>
      <c r="K94" s="36"/>
      <c r="L94" s="79"/>
      <c r="M94" s="79"/>
      <c r="N94" s="74"/>
      <c r="O94" s="81" t="s">
        <v>327</v>
      </c>
      <c r="P94" s="83">
        <v>42713.994942129626</v>
      </c>
      <c r="Q94" s="81" t="s">
        <v>396</v>
      </c>
      <c r="R94" s="81"/>
      <c r="S94" s="81"/>
      <c r="T94" s="81"/>
      <c r="U94" s="83">
        <v>42713.994942129626</v>
      </c>
      <c r="V94" s="85" t="s">
        <v>717</v>
      </c>
      <c r="W94" s="81"/>
      <c r="X94" s="81"/>
      <c r="Y94" s="87" t="s">
        <v>893</v>
      </c>
      <c r="Z94" s="87" t="s">
        <v>1001</v>
      </c>
    </row>
    <row r="95" spans="1:26" x14ac:dyDescent="0.25">
      <c r="A95" s="66" t="s">
        <v>270</v>
      </c>
      <c r="B95" s="66" t="s">
        <v>320</v>
      </c>
      <c r="C95" s="67"/>
      <c r="D95" s="68"/>
      <c r="E95" s="69"/>
      <c r="F95" s="70"/>
      <c r="G95" s="67"/>
      <c r="H95" s="71"/>
      <c r="I95" s="72"/>
      <c r="J95" s="72"/>
      <c r="K95" s="36"/>
      <c r="L95" s="79"/>
      <c r="M95" s="79"/>
      <c r="N95" s="74"/>
      <c r="O95" s="81" t="s">
        <v>327</v>
      </c>
      <c r="P95" s="83">
        <v>42713.997812499998</v>
      </c>
      <c r="Q95" s="81" t="s">
        <v>397</v>
      </c>
      <c r="R95" s="81"/>
      <c r="S95" s="81"/>
      <c r="T95" s="81"/>
      <c r="U95" s="83">
        <v>42713.997812499998</v>
      </c>
      <c r="V95" s="85" t="s">
        <v>718</v>
      </c>
      <c r="W95" s="81"/>
      <c r="X95" s="81"/>
      <c r="Y95" s="87" t="s">
        <v>894</v>
      </c>
      <c r="Z95" s="81"/>
    </row>
    <row r="96" spans="1:26" x14ac:dyDescent="0.25">
      <c r="A96" s="66" t="s">
        <v>271</v>
      </c>
      <c r="B96" s="66" t="s">
        <v>320</v>
      </c>
      <c r="C96" s="67"/>
      <c r="D96" s="68"/>
      <c r="E96" s="69"/>
      <c r="F96" s="70"/>
      <c r="G96" s="67"/>
      <c r="H96" s="71"/>
      <c r="I96" s="72"/>
      <c r="J96" s="72"/>
      <c r="K96" s="36"/>
      <c r="L96" s="79"/>
      <c r="M96" s="79"/>
      <c r="N96" s="74"/>
      <c r="O96" s="81" t="s">
        <v>327</v>
      </c>
      <c r="P96" s="83">
        <v>42714.000011574077</v>
      </c>
      <c r="Q96" s="81" t="s">
        <v>397</v>
      </c>
      <c r="R96" s="81"/>
      <c r="S96" s="81"/>
      <c r="T96" s="81"/>
      <c r="U96" s="83">
        <v>42714.000011574077</v>
      </c>
      <c r="V96" s="85" t="s">
        <v>719</v>
      </c>
      <c r="W96" s="81"/>
      <c r="X96" s="81"/>
      <c r="Y96" s="87" t="s">
        <v>895</v>
      </c>
      <c r="Z96" s="81"/>
    </row>
    <row r="97" spans="1:26" x14ac:dyDescent="0.25">
      <c r="A97" s="66" t="s">
        <v>269</v>
      </c>
      <c r="B97" s="66" t="s">
        <v>321</v>
      </c>
      <c r="C97" s="67"/>
      <c r="D97" s="68"/>
      <c r="E97" s="69"/>
      <c r="F97" s="70"/>
      <c r="G97" s="67"/>
      <c r="H97" s="71"/>
      <c r="I97" s="72"/>
      <c r="J97" s="72"/>
      <c r="K97" s="36"/>
      <c r="L97" s="79"/>
      <c r="M97" s="79"/>
      <c r="N97" s="74"/>
      <c r="O97" s="81" t="s">
        <v>327</v>
      </c>
      <c r="P97" s="83">
        <v>42713.994942129626</v>
      </c>
      <c r="Q97" s="81" t="s">
        <v>396</v>
      </c>
      <c r="R97" s="81"/>
      <c r="S97" s="81"/>
      <c r="T97" s="81"/>
      <c r="U97" s="83">
        <v>42713.994942129626</v>
      </c>
      <c r="V97" s="85" t="s">
        <v>717</v>
      </c>
      <c r="W97" s="81"/>
      <c r="X97" s="81"/>
      <c r="Y97" s="87" t="s">
        <v>893</v>
      </c>
      <c r="Z97" s="87" t="s">
        <v>1001</v>
      </c>
    </row>
    <row r="98" spans="1:26" x14ac:dyDescent="0.25">
      <c r="A98" s="66" t="s">
        <v>270</v>
      </c>
      <c r="B98" s="66" t="s">
        <v>321</v>
      </c>
      <c r="C98" s="67"/>
      <c r="D98" s="68"/>
      <c r="E98" s="69"/>
      <c r="F98" s="70"/>
      <c r="G98" s="67"/>
      <c r="H98" s="71"/>
      <c r="I98" s="72"/>
      <c r="J98" s="72"/>
      <c r="K98" s="36"/>
      <c r="L98" s="79"/>
      <c r="M98" s="79"/>
      <c r="N98" s="74"/>
      <c r="O98" s="81" t="s">
        <v>327</v>
      </c>
      <c r="P98" s="83">
        <v>42713.997812499998</v>
      </c>
      <c r="Q98" s="81" t="s">
        <v>397</v>
      </c>
      <c r="R98" s="81"/>
      <c r="S98" s="81"/>
      <c r="T98" s="81"/>
      <c r="U98" s="83">
        <v>42713.997812499998</v>
      </c>
      <c r="V98" s="85" t="s">
        <v>718</v>
      </c>
      <c r="W98" s="81"/>
      <c r="X98" s="81"/>
      <c r="Y98" s="87" t="s">
        <v>894</v>
      </c>
      <c r="Z98" s="81"/>
    </row>
    <row r="99" spans="1:26" x14ac:dyDescent="0.25">
      <c r="A99" s="66" t="s">
        <v>271</v>
      </c>
      <c r="B99" s="66" t="s">
        <v>321</v>
      </c>
      <c r="C99" s="67"/>
      <c r="D99" s="68"/>
      <c r="E99" s="69"/>
      <c r="F99" s="70"/>
      <c r="G99" s="67"/>
      <c r="H99" s="71"/>
      <c r="I99" s="72"/>
      <c r="J99" s="72"/>
      <c r="K99" s="36"/>
      <c r="L99" s="79"/>
      <c r="M99" s="79"/>
      <c r="N99" s="74"/>
      <c r="O99" s="81" t="s">
        <v>327</v>
      </c>
      <c r="P99" s="83">
        <v>42714.000011574077</v>
      </c>
      <c r="Q99" s="81" t="s">
        <v>397</v>
      </c>
      <c r="R99" s="81"/>
      <c r="S99" s="81"/>
      <c r="T99" s="81"/>
      <c r="U99" s="83">
        <v>42714.000011574077</v>
      </c>
      <c r="V99" s="85" t="s">
        <v>719</v>
      </c>
      <c r="W99" s="81"/>
      <c r="X99" s="81"/>
      <c r="Y99" s="87" t="s">
        <v>895</v>
      </c>
      <c r="Z99" s="81"/>
    </row>
    <row r="100" spans="1:26" x14ac:dyDescent="0.25">
      <c r="A100" s="66" t="s">
        <v>269</v>
      </c>
      <c r="B100" s="66" t="s">
        <v>270</v>
      </c>
      <c r="C100" s="67"/>
      <c r="D100" s="68"/>
      <c r="E100" s="69"/>
      <c r="F100" s="70"/>
      <c r="G100" s="67"/>
      <c r="H100" s="71"/>
      <c r="I100" s="72"/>
      <c r="J100" s="72"/>
      <c r="K100" s="36"/>
      <c r="L100" s="79"/>
      <c r="M100" s="79"/>
      <c r="N100" s="74"/>
      <c r="O100" s="81" t="s">
        <v>328</v>
      </c>
      <c r="P100" s="83">
        <v>42713.994942129626</v>
      </c>
      <c r="Q100" s="81" t="s">
        <v>396</v>
      </c>
      <c r="R100" s="81"/>
      <c r="S100" s="81"/>
      <c r="T100" s="81"/>
      <c r="U100" s="83">
        <v>42713.994942129626</v>
      </c>
      <c r="V100" s="85" t="s">
        <v>717</v>
      </c>
      <c r="W100" s="81"/>
      <c r="X100" s="81"/>
      <c r="Y100" s="87" t="s">
        <v>893</v>
      </c>
      <c r="Z100" s="87" t="s">
        <v>1001</v>
      </c>
    </row>
    <row r="101" spans="1:26" x14ac:dyDescent="0.25">
      <c r="A101" s="66" t="s">
        <v>270</v>
      </c>
      <c r="B101" s="66" t="s">
        <v>269</v>
      </c>
      <c r="C101" s="67"/>
      <c r="D101" s="68"/>
      <c r="E101" s="69"/>
      <c r="F101" s="70"/>
      <c r="G101" s="67"/>
      <c r="H101" s="71"/>
      <c r="I101" s="72"/>
      <c r="J101" s="72"/>
      <c r="K101" s="36"/>
      <c r="L101" s="79"/>
      <c r="M101" s="79"/>
      <c r="N101" s="74"/>
      <c r="O101" s="81" t="s">
        <v>327</v>
      </c>
      <c r="P101" s="83">
        <v>42713.997812499998</v>
      </c>
      <c r="Q101" s="81" t="s">
        <v>397</v>
      </c>
      <c r="R101" s="81"/>
      <c r="S101" s="81"/>
      <c r="T101" s="81"/>
      <c r="U101" s="83">
        <v>42713.997812499998</v>
      </c>
      <c r="V101" s="85" t="s">
        <v>718</v>
      </c>
      <c r="W101" s="81"/>
      <c r="X101" s="81"/>
      <c r="Y101" s="87" t="s">
        <v>894</v>
      </c>
      <c r="Z101" s="81"/>
    </row>
    <row r="102" spans="1:26" x14ac:dyDescent="0.25">
      <c r="A102" s="66" t="s">
        <v>271</v>
      </c>
      <c r="B102" s="66" t="s">
        <v>270</v>
      </c>
      <c r="C102" s="67"/>
      <c r="D102" s="68"/>
      <c r="E102" s="69"/>
      <c r="F102" s="70"/>
      <c r="G102" s="67"/>
      <c r="H102" s="71"/>
      <c r="I102" s="72"/>
      <c r="J102" s="72"/>
      <c r="K102" s="36"/>
      <c r="L102" s="79"/>
      <c r="M102" s="79"/>
      <c r="N102" s="74"/>
      <c r="O102" s="81" t="s">
        <v>327</v>
      </c>
      <c r="P102" s="83">
        <v>42714.000011574077</v>
      </c>
      <c r="Q102" s="81" t="s">
        <v>397</v>
      </c>
      <c r="R102" s="81"/>
      <c r="S102" s="81"/>
      <c r="T102" s="81"/>
      <c r="U102" s="83">
        <v>42714.000011574077</v>
      </c>
      <c r="V102" s="85" t="s">
        <v>719</v>
      </c>
      <c r="W102" s="81"/>
      <c r="X102" s="81"/>
      <c r="Y102" s="87" t="s">
        <v>895</v>
      </c>
      <c r="Z102" s="81"/>
    </row>
    <row r="103" spans="1:26" x14ac:dyDescent="0.25">
      <c r="A103" s="66" t="s">
        <v>271</v>
      </c>
      <c r="B103" s="66" t="s">
        <v>269</v>
      </c>
      <c r="C103" s="67"/>
      <c r="D103" s="68"/>
      <c r="E103" s="69"/>
      <c r="F103" s="70"/>
      <c r="G103" s="67"/>
      <c r="H103" s="71"/>
      <c r="I103" s="72"/>
      <c r="J103" s="72"/>
      <c r="K103" s="36"/>
      <c r="L103" s="79"/>
      <c r="M103" s="79"/>
      <c r="N103" s="74"/>
      <c r="O103" s="81" t="s">
        <v>327</v>
      </c>
      <c r="P103" s="83">
        <v>42714.000011574077</v>
      </c>
      <c r="Q103" s="81" t="s">
        <v>397</v>
      </c>
      <c r="R103" s="81"/>
      <c r="S103" s="81"/>
      <c r="T103" s="81"/>
      <c r="U103" s="83">
        <v>42714.000011574077</v>
      </c>
      <c r="V103" s="85" t="s">
        <v>719</v>
      </c>
      <c r="W103" s="81"/>
      <c r="X103" s="81"/>
      <c r="Y103" s="87" t="s">
        <v>895</v>
      </c>
      <c r="Z103" s="81"/>
    </row>
    <row r="104" spans="1:26" x14ac:dyDescent="0.25">
      <c r="A104" s="66" t="s">
        <v>272</v>
      </c>
      <c r="B104" s="66" t="s">
        <v>322</v>
      </c>
      <c r="C104" s="67"/>
      <c r="D104" s="68"/>
      <c r="E104" s="69"/>
      <c r="F104" s="70"/>
      <c r="G104" s="67"/>
      <c r="H104" s="71"/>
      <c r="I104" s="72"/>
      <c r="J104" s="72"/>
      <c r="K104" s="36"/>
      <c r="L104" s="79"/>
      <c r="M104" s="79"/>
      <c r="N104" s="74"/>
      <c r="O104" s="81" t="s">
        <v>328</v>
      </c>
      <c r="P104" s="83">
        <v>42714.529722222222</v>
      </c>
      <c r="Q104" s="81" t="s">
        <v>398</v>
      </c>
      <c r="R104" s="81"/>
      <c r="S104" s="81"/>
      <c r="T104" s="81"/>
      <c r="U104" s="83">
        <v>42714.529722222222</v>
      </c>
      <c r="V104" s="85" t="s">
        <v>720</v>
      </c>
      <c r="W104" s="81"/>
      <c r="X104" s="81"/>
      <c r="Y104" s="87" t="s">
        <v>896</v>
      </c>
      <c r="Z104" s="87" t="s">
        <v>1002</v>
      </c>
    </row>
    <row r="105" spans="1:26" x14ac:dyDescent="0.25">
      <c r="A105" s="66" t="s">
        <v>273</v>
      </c>
      <c r="B105" s="66" t="s">
        <v>273</v>
      </c>
      <c r="C105" s="67"/>
      <c r="D105" s="68"/>
      <c r="E105" s="69"/>
      <c r="F105" s="70"/>
      <c r="G105" s="67"/>
      <c r="H105" s="71"/>
      <c r="I105" s="72"/>
      <c r="J105" s="72"/>
      <c r="K105" s="36"/>
      <c r="L105" s="79"/>
      <c r="M105" s="79"/>
      <c r="N105" s="74"/>
      <c r="O105" s="81" t="s">
        <v>179</v>
      </c>
      <c r="P105" s="83">
        <v>42714.555254629631</v>
      </c>
      <c r="Q105" s="81" t="s">
        <v>399</v>
      </c>
      <c r="R105" s="85" t="s">
        <v>514</v>
      </c>
      <c r="S105" s="81" t="s">
        <v>606</v>
      </c>
      <c r="T105" s="81" t="s">
        <v>623</v>
      </c>
      <c r="U105" s="83">
        <v>42714.555254629631</v>
      </c>
      <c r="V105" s="85" t="s">
        <v>721</v>
      </c>
      <c r="W105" s="81"/>
      <c r="X105" s="81"/>
      <c r="Y105" s="87" t="s">
        <v>897</v>
      </c>
      <c r="Z105" s="81"/>
    </row>
    <row r="106" spans="1:26" x14ac:dyDescent="0.25">
      <c r="A106" s="66" t="s">
        <v>274</v>
      </c>
      <c r="B106" s="66" t="s">
        <v>274</v>
      </c>
      <c r="C106" s="67"/>
      <c r="D106" s="68"/>
      <c r="E106" s="69"/>
      <c r="F106" s="70"/>
      <c r="G106" s="67"/>
      <c r="H106" s="71"/>
      <c r="I106" s="72"/>
      <c r="J106" s="72"/>
      <c r="K106" s="36"/>
      <c r="L106" s="79"/>
      <c r="M106" s="79"/>
      <c r="N106" s="74"/>
      <c r="O106" s="81" t="s">
        <v>179</v>
      </c>
      <c r="P106" s="83">
        <v>42714.849293981482</v>
      </c>
      <c r="Q106" s="81" t="s">
        <v>400</v>
      </c>
      <c r="R106" s="85" t="s">
        <v>515</v>
      </c>
      <c r="S106" s="81" t="s">
        <v>595</v>
      </c>
      <c r="T106" s="81"/>
      <c r="U106" s="83">
        <v>42714.849293981482</v>
      </c>
      <c r="V106" s="85" t="s">
        <v>722</v>
      </c>
      <c r="W106" s="81"/>
      <c r="X106" s="81"/>
      <c r="Y106" s="87" t="s">
        <v>898</v>
      </c>
      <c r="Z106" s="81"/>
    </row>
    <row r="107" spans="1:26" x14ac:dyDescent="0.25">
      <c r="A107" s="66" t="s">
        <v>275</v>
      </c>
      <c r="B107" s="66" t="s">
        <v>275</v>
      </c>
      <c r="C107" s="67"/>
      <c r="D107" s="68"/>
      <c r="E107" s="69"/>
      <c r="F107" s="70"/>
      <c r="G107" s="67"/>
      <c r="H107" s="71"/>
      <c r="I107" s="72"/>
      <c r="J107" s="72"/>
      <c r="K107" s="36"/>
      <c r="L107" s="79"/>
      <c r="M107" s="79"/>
      <c r="N107" s="74"/>
      <c r="O107" s="81" t="s">
        <v>179</v>
      </c>
      <c r="P107" s="83">
        <v>42714.886805555558</v>
      </c>
      <c r="Q107" s="81" t="s">
        <v>401</v>
      </c>
      <c r="R107" s="81"/>
      <c r="S107" s="81"/>
      <c r="T107" s="81"/>
      <c r="U107" s="83">
        <v>42714.886805555558</v>
      </c>
      <c r="V107" s="85" t="s">
        <v>723</v>
      </c>
      <c r="W107" s="81"/>
      <c r="X107" s="81"/>
      <c r="Y107" s="87" t="s">
        <v>899</v>
      </c>
      <c r="Z107" s="81"/>
    </row>
    <row r="108" spans="1:26" x14ac:dyDescent="0.25">
      <c r="A108" s="66" t="s">
        <v>276</v>
      </c>
      <c r="B108" s="66" t="s">
        <v>276</v>
      </c>
      <c r="C108" s="67"/>
      <c r="D108" s="68"/>
      <c r="E108" s="69"/>
      <c r="F108" s="70"/>
      <c r="G108" s="67"/>
      <c r="H108" s="71"/>
      <c r="I108" s="72"/>
      <c r="J108" s="72"/>
      <c r="K108" s="36"/>
      <c r="L108" s="79"/>
      <c r="M108" s="79"/>
      <c r="N108" s="74"/>
      <c r="O108" s="81" t="s">
        <v>179</v>
      </c>
      <c r="P108" s="83">
        <v>42707.677777777775</v>
      </c>
      <c r="Q108" s="81" t="s">
        <v>402</v>
      </c>
      <c r="R108" s="85" t="s">
        <v>516</v>
      </c>
      <c r="S108" s="81" t="s">
        <v>596</v>
      </c>
      <c r="T108" s="81" t="s">
        <v>619</v>
      </c>
      <c r="U108" s="83">
        <v>42707.677777777775</v>
      </c>
      <c r="V108" s="85" t="s">
        <v>724</v>
      </c>
      <c r="W108" s="81"/>
      <c r="X108" s="81"/>
      <c r="Y108" s="87" t="s">
        <v>900</v>
      </c>
      <c r="Z108" s="81"/>
    </row>
    <row r="109" spans="1:26" x14ac:dyDescent="0.25">
      <c r="A109" s="66" t="s">
        <v>276</v>
      </c>
      <c r="B109" s="66" t="s">
        <v>276</v>
      </c>
      <c r="C109" s="67"/>
      <c r="D109" s="68"/>
      <c r="E109" s="69"/>
      <c r="F109" s="70"/>
      <c r="G109" s="67"/>
      <c r="H109" s="71"/>
      <c r="I109" s="72"/>
      <c r="J109" s="72"/>
      <c r="K109" s="36"/>
      <c r="L109" s="79"/>
      <c r="M109" s="79"/>
      <c r="N109" s="74"/>
      <c r="O109" s="81" t="s">
        <v>179</v>
      </c>
      <c r="P109" s="83">
        <v>42707.677800925929</v>
      </c>
      <c r="Q109" s="81" t="s">
        <v>403</v>
      </c>
      <c r="R109" s="85" t="s">
        <v>517</v>
      </c>
      <c r="S109" s="81" t="s">
        <v>596</v>
      </c>
      <c r="T109" s="81" t="s">
        <v>619</v>
      </c>
      <c r="U109" s="83">
        <v>42707.677800925929</v>
      </c>
      <c r="V109" s="85" t="s">
        <v>725</v>
      </c>
      <c r="W109" s="81"/>
      <c r="X109" s="81"/>
      <c r="Y109" s="87" t="s">
        <v>901</v>
      </c>
      <c r="Z109" s="81"/>
    </row>
    <row r="110" spans="1:26" x14ac:dyDescent="0.25">
      <c r="A110" s="66" t="s">
        <v>276</v>
      </c>
      <c r="B110" s="66" t="s">
        <v>276</v>
      </c>
      <c r="C110" s="67"/>
      <c r="D110" s="68"/>
      <c r="E110" s="69"/>
      <c r="F110" s="70"/>
      <c r="G110" s="67"/>
      <c r="H110" s="71"/>
      <c r="I110" s="72"/>
      <c r="J110" s="72"/>
      <c r="K110" s="36"/>
      <c r="L110" s="79"/>
      <c r="M110" s="79"/>
      <c r="N110" s="74"/>
      <c r="O110" s="81" t="s">
        <v>179</v>
      </c>
      <c r="P110" s="83">
        <v>42707.677800925929</v>
      </c>
      <c r="Q110" s="81" t="s">
        <v>404</v>
      </c>
      <c r="R110" s="85" t="s">
        <v>518</v>
      </c>
      <c r="S110" s="81" t="s">
        <v>596</v>
      </c>
      <c r="T110" s="81" t="s">
        <v>619</v>
      </c>
      <c r="U110" s="83">
        <v>42707.677800925929</v>
      </c>
      <c r="V110" s="85" t="s">
        <v>726</v>
      </c>
      <c r="W110" s="81"/>
      <c r="X110" s="81"/>
      <c r="Y110" s="87" t="s">
        <v>902</v>
      </c>
      <c r="Z110" s="81"/>
    </row>
    <row r="111" spans="1:26" x14ac:dyDescent="0.25">
      <c r="A111" s="66" t="s">
        <v>276</v>
      </c>
      <c r="B111" s="66" t="s">
        <v>276</v>
      </c>
      <c r="C111" s="67"/>
      <c r="D111" s="68"/>
      <c r="E111" s="69"/>
      <c r="F111" s="70"/>
      <c r="G111" s="67"/>
      <c r="H111" s="71"/>
      <c r="I111" s="72"/>
      <c r="J111" s="72"/>
      <c r="K111" s="36"/>
      <c r="L111" s="79"/>
      <c r="M111" s="79"/>
      <c r="N111" s="74"/>
      <c r="O111" s="81" t="s">
        <v>179</v>
      </c>
      <c r="P111" s="83">
        <v>42707.677800925929</v>
      </c>
      <c r="Q111" s="81" t="s">
        <v>405</v>
      </c>
      <c r="R111" s="85" t="s">
        <v>519</v>
      </c>
      <c r="S111" s="81" t="s">
        <v>596</v>
      </c>
      <c r="T111" s="81" t="s">
        <v>619</v>
      </c>
      <c r="U111" s="83">
        <v>42707.677800925929</v>
      </c>
      <c r="V111" s="85" t="s">
        <v>727</v>
      </c>
      <c r="W111" s="81"/>
      <c r="X111" s="81"/>
      <c r="Y111" s="87" t="s">
        <v>903</v>
      </c>
      <c r="Z111" s="81"/>
    </row>
    <row r="112" spans="1:26" x14ac:dyDescent="0.25">
      <c r="A112" s="66" t="s">
        <v>276</v>
      </c>
      <c r="B112" s="66" t="s">
        <v>276</v>
      </c>
      <c r="C112" s="67"/>
      <c r="D112" s="68"/>
      <c r="E112" s="69"/>
      <c r="F112" s="70"/>
      <c r="G112" s="67"/>
      <c r="H112" s="71"/>
      <c r="I112" s="72"/>
      <c r="J112" s="72"/>
      <c r="K112" s="36"/>
      <c r="L112" s="79"/>
      <c r="M112" s="79"/>
      <c r="N112" s="74"/>
      <c r="O112" s="81" t="s">
        <v>179</v>
      </c>
      <c r="P112" s="83">
        <v>42707.677835648145</v>
      </c>
      <c r="Q112" s="81" t="s">
        <v>406</v>
      </c>
      <c r="R112" s="85" t="s">
        <v>520</v>
      </c>
      <c r="S112" s="81" t="s">
        <v>596</v>
      </c>
      <c r="T112" s="81" t="s">
        <v>619</v>
      </c>
      <c r="U112" s="83">
        <v>42707.677835648145</v>
      </c>
      <c r="V112" s="85" t="s">
        <v>728</v>
      </c>
      <c r="W112" s="81"/>
      <c r="X112" s="81"/>
      <c r="Y112" s="87" t="s">
        <v>904</v>
      </c>
      <c r="Z112" s="81"/>
    </row>
    <row r="113" spans="1:26" x14ac:dyDescent="0.25">
      <c r="A113" s="66" t="s">
        <v>276</v>
      </c>
      <c r="B113" s="66" t="s">
        <v>276</v>
      </c>
      <c r="C113" s="67"/>
      <c r="D113" s="68"/>
      <c r="E113" s="69"/>
      <c r="F113" s="70"/>
      <c r="G113" s="67"/>
      <c r="H113" s="71"/>
      <c r="I113" s="72"/>
      <c r="J113" s="72"/>
      <c r="K113" s="36"/>
      <c r="L113" s="79"/>
      <c r="M113" s="79"/>
      <c r="N113" s="74"/>
      <c r="O113" s="81" t="s">
        <v>179</v>
      </c>
      <c r="P113" s="83">
        <v>42707.677835648145</v>
      </c>
      <c r="Q113" s="81" t="s">
        <v>407</v>
      </c>
      <c r="R113" s="85" t="s">
        <v>521</v>
      </c>
      <c r="S113" s="81" t="s">
        <v>596</v>
      </c>
      <c r="T113" s="81" t="s">
        <v>619</v>
      </c>
      <c r="U113" s="83">
        <v>42707.677835648145</v>
      </c>
      <c r="V113" s="85" t="s">
        <v>729</v>
      </c>
      <c r="W113" s="81"/>
      <c r="X113" s="81"/>
      <c r="Y113" s="87" t="s">
        <v>905</v>
      </c>
      <c r="Z113" s="81"/>
    </row>
    <row r="114" spans="1:26" x14ac:dyDescent="0.25">
      <c r="A114" s="66" t="s">
        <v>276</v>
      </c>
      <c r="B114" s="66" t="s">
        <v>276</v>
      </c>
      <c r="C114" s="67"/>
      <c r="D114" s="68"/>
      <c r="E114" s="69"/>
      <c r="F114" s="70"/>
      <c r="G114" s="67"/>
      <c r="H114" s="71"/>
      <c r="I114" s="72"/>
      <c r="J114" s="72"/>
      <c r="K114" s="36"/>
      <c r="L114" s="79"/>
      <c r="M114" s="79"/>
      <c r="N114" s="74"/>
      <c r="O114" s="81" t="s">
        <v>179</v>
      </c>
      <c r="P114" s="83">
        <v>42707.677835648145</v>
      </c>
      <c r="Q114" s="81" t="s">
        <v>408</v>
      </c>
      <c r="R114" s="85" t="s">
        <v>522</v>
      </c>
      <c r="S114" s="81" t="s">
        <v>596</v>
      </c>
      <c r="T114" s="81" t="s">
        <v>619</v>
      </c>
      <c r="U114" s="83">
        <v>42707.677835648145</v>
      </c>
      <c r="V114" s="85" t="s">
        <v>730</v>
      </c>
      <c r="W114" s="81"/>
      <c r="X114" s="81"/>
      <c r="Y114" s="87" t="s">
        <v>906</v>
      </c>
      <c r="Z114" s="81"/>
    </row>
    <row r="115" spans="1:26" x14ac:dyDescent="0.25">
      <c r="A115" s="66" t="s">
        <v>276</v>
      </c>
      <c r="B115" s="66" t="s">
        <v>276</v>
      </c>
      <c r="C115" s="67"/>
      <c r="D115" s="68"/>
      <c r="E115" s="69"/>
      <c r="F115" s="70"/>
      <c r="G115" s="67"/>
      <c r="H115" s="71"/>
      <c r="I115" s="72"/>
      <c r="J115" s="72"/>
      <c r="K115" s="36"/>
      <c r="L115" s="79"/>
      <c r="M115" s="79"/>
      <c r="N115" s="74"/>
      <c r="O115" s="81" t="s">
        <v>179</v>
      </c>
      <c r="P115" s="83">
        <v>42707.677835648145</v>
      </c>
      <c r="Q115" s="81" t="s">
        <v>409</v>
      </c>
      <c r="R115" s="85" t="s">
        <v>523</v>
      </c>
      <c r="S115" s="81" t="s">
        <v>596</v>
      </c>
      <c r="T115" s="81" t="s">
        <v>619</v>
      </c>
      <c r="U115" s="83">
        <v>42707.677835648145</v>
      </c>
      <c r="V115" s="85" t="s">
        <v>731</v>
      </c>
      <c r="W115" s="81"/>
      <c r="X115" s="81"/>
      <c r="Y115" s="87" t="s">
        <v>907</v>
      </c>
      <c r="Z115" s="81"/>
    </row>
    <row r="116" spans="1:26" x14ac:dyDescent="0.25">
      <c r="A116" s="66" t="s">
        <v>276</v>
      </c>
      <c r="B116" s="66" t="s">
        <v>276</v>
      </c>
      <c r="C116" s="67"/>
      <c r="D116" s="68"/>
      <c r="E116" s="69"/>
      <c r="F116" s="70"/>
      <c r="G116" s="67"/>
      <c r="H116" s="71"/>
      <c r="I116" s="72"/>
      <c r="J116" s="72"/>
      <c r="K116" s="36"/>
      <c r="L116" s="79"/>
      <c r="M116" s="79"/>
      <c r="N116" s="74"/>
      <c r="O116" s="81" t="s">
        <v>179</v>
      </c>
      <c r="P116" s="83">
        <v>42709.692314814813</v>
      </c>
      <c r="Q116" s="81" t="s">
        <v>410</v>
      </c>
      <c r="R116" s="85" t="s">
        <v>524</v>
      </c>
      <c r="S116" s="81" t="s">
        <v>596</v>
      </c>
      <c r="T116" s="81" t="s">
        <v>619</v>
      </c>
      <c r="U116" s="83">
        <v>42709.692314814813</v>
      </c>
      <c r="V116" s="85" t="s">
        <v>732</v>
      </c>
      <c r="W116" s="81"/>
      <c r="X116" s="81"/>
      <c r="Y116" s="87" t="s">
        <v>908</v>
      </c>
      <c r="Z116" s="81"/>
    </row>
    <row r="117" spans="1:26" x14ac:dyDescent="0.25">
      <c r="A117" s="66" t="s">
        <v>276</v>
      </c>
      <c r="B117" s="66" t="s">
        <v>276</v>
      </c>
      <c r="C117" s="67"/>
      <c r="D117" s="68"/>
      <c r="E117" s="69"/>
      <c r="F117" s="70"/>
      <c r="G117" s="67"/>
      <c r="H117" s="71"/>
      <c r="I117" s="72"/>
      <c r="J117" s="72"/>
      <c r="K117" s="36"/>
      <c r="L117" s="79"/>
      <c r="M117" s="79"/>
      <c r="N117" s="74"/>
      <c r="O117" s="81" t="s">
        <v>179</v>
      </c>
      <c r="P117" s="83">
        <v>42709.692337962966</v>
      </c>
      <c r="Q117" s="81" t="s">
        <v>411</v>
      </c>
      <c r="R117" s="85" t="s">
        <v>525</v>
      </c>
      <c r="S117" s="81" t="s">
        <v>596</v>
      </c>
      <c r="T117" s="81" t="s">
        <v>619</v>
      </c>
      <c r="U117" s="83">
        <v>42709.692337962966</v>
      </c>
      <c r="V117" s="85" t="s">
        <v>733</v>
      </c>
      <c r="W117" s="81"/>
      <c r="X117" s="81"/>
      <c r="Y117" s="87" t="s">
        <v>909</v>
      </c>
      <c r="Z117" s="81"/>
    </row>
    <row r="118" spans="1:26" x14ac:dyDescent="0.25">
      <c r="A118" s="66" t="s">
        <v>276</v>
      </c>
      <c r="B118" s="66" t="s">
        <v>276</v>
      </c>
      <c r="C118" s="67"/>
      <c r="D118" s="68"/>
      <c r="E118" s="69"/>
      <c r="F118" s="70"/>
      <c r="G118" s="67"/>
      <c r="H118" s="71"/>
      <c r="I118" s="72"/>
      <c r="J118" s="72"/>
      <c r="K118" s="36"/>
      <c r="L118" s="79"/>
      <c r="M118" s="79"/>
      <c r="N118" s="74"/>
      <c r="O118" s="81" t="s">
        <v>179</v>
      </c>
      <c r="P118" s="83">
        <v>42709.692337962966</v>
      </c>
      <c r="Q118" s="81" t="s">
        <v>412</v>
      </c>
      <c r="R118" s="85" t="s">
        <v>526</v>
      </c>
      <c r="S118" s="81" t="s">
        <v>596</v>
      </c>
      <c r="T118" s="81" t="s">
        <v>619</v>
      </c>
      <c r="U118" s="83">
        <v>42709.692337962966</v>
      </c>
      <c r="V118" s="85" t="s">
        <v>734</v>
      </c>
      <c r="W118" s="81"/>
      <c r="X118" s="81"/>
      <c r="Y118" s="87" t="s">
        <v>910</v>
      </c>
      <c r="Z118" s="81"/>
    </row>
    <row r="119" spans="1:26" x14ac:dyDescent="0.25">
      <c r="A119" s="66" t="s">
        <v>276</v>
      </c>
      <c r="B119" s="66" t="s">
        <v>276</v>
      </c>
      <c r="C119" s="67"/>
      <c r="D119" s="68"/>
      <c r="E119" s="69"/>
      <c r="F119" s="70"/>
      <c r="G119" s="67"/>
      <c r="H119" s="71"/>
      <c r="I119" s="72"/>
      <c r="J119" s="72"/>
      <c r="K119" s="36"/>
      <c r="L119" s="79"/>
      <c r="M119" s="79"/>
      <c r="N119" s="74"/>
      <c r="O119" s="81" t="s">
        <v>179</v>
      </c>
      <c r="P119" s="83">
        <v>42709.692349537036</v>
      </c>
      <c r="Q119" s="81" t="s">
        <v>413</v>
      </c>
      <c r="R119" s="85" t="s">
        <v>527</v>
      </c>
      <c r="S119" s="81" t="s">
        <v>596</v>
      </c>
      <c r="T119" s="81" t="s">
        <v>619</v>
      </c>
      <c r="U119" s="83">
        <v>42709.692349537036</v>
      </c>
      <c r="V119" s="85" t="s">
        <v>735</v>
      </c>
      <c r="W119" s="81"/>
      <c r="X119" s="81"/>
      <c r="Y119" s="87" t="s">
        <v>911</v>
      </c>
      <c r="Z119" s="81"/>
    </row>
    <row r="120" spans="1:26" x14ac:dyDescent="0.25">
      <c r="A120" s="66" t="s">
        <v>276</v>
      </c>
      <c r="B120" s="66" t="s">
        <v>276</v>
      </c>
      <c r="C120" s="67"/>
      <c r="D120" s="68"/>
      <c r="E120" s="69"/>
      <c r="F120" s="70"/>
      <c r="G120" s="67"/>
      <c r="H120" s="71"/>
      <c r="I120" s="72"/>
      <c r="J120" s="72"/>
      <c r="K120" s="36"/>
      <c r="L120" s="79"/>
      <c r="M120" s="79"/>
      <c r="N120" s="74"/>
      <c r="O120" s="81" t="s">
        <v>179</v>
      </c>
      <c r="P120" s="83">
        <v>42709.692349537036</v>
      </c>
      <c r="Q120" s="81" t="s">
        <v>414</v>
      </c>
      <c r="R120" s="85" t="s">
        <v>528</v>
      </c>
      <c r="S120" s="81" t="s">
        <v>596</v>
      </c>
      <c r="T120" s="81" t="s">
        <v>619</v>
      </c>
      <c r="U120" s="83">
        <v>42709.692349537036</v>
      </c>
      <c r="V120" s="85" t="s">
        <v>736</v>
      </c>
      <c r="W120" s="81"/>
      <c r="X120" s="81"/>
      <c r="Y120" s="87" t="s">
        <v>912</v>
      </c>
      <c r="Z120" s="81"/>
    </row>
    <row r="121" spans="1:26" x14ac:dyDescent="0.25">
      <c r="A121" s="66" t="s">
        <v>276</v>
      </c>
      <c r="B121" s="66" t="s">
        <v>276</v>
      </c>
      <c r="C121" s="67"/>
      <c r="D121" s="68"/>
      <c r="E121" s="69"/>
      <c r="F121" s="70"/>
      <c r="G121" s="67"/>
      <c r="H121" s="71"/>
      <c r="I121" s="72"/>
      <c r="J121" s="72"/>
      <c r="K121" s="36"/>
      <c r="L121" s="79"/>
      <c r="M121" s="79"/>
      <c r="N121" s="74"/>
      <c r="O121" s="81" t="s">
        <v>179</v>
      </c>
      <c r="P121" s="83">
        <v>42709.692349537036</v>
      </c>
      <c r="Q121" s="81" t="s">
        <v>415</v>
      </c>
      <c r="R121" s="85" t="s">
        <v>529</v>
      </c>
      <c r="S121" s="81" t="s">
        <v>596</v>
      </c>
      <c r="T121" s="81" t="s">
        <v>619</v>
      </c>
      <c r="U121" s="83">
        <v>42709.692349537036</v>
      </c>
      <c r="V121" s="85" t="s">
        <v>737</v>
      </c>
      <c r="W121" s="81"/>
      <c r="X121" s="81"/>
      <c r="Y121" s="87" t="s">
        <v>913</v>
      </c>
      <c r="Z121" s="81"/>
    </row>
    <row r="122" spans="1:26" x14ac:dyDescent="0.25">
      <c r="A122" s="66" t="s">
        <v>276</v>
      </c>
      <c r="B122" s="66" t="s">
        <v>276</v>
      </c>
      <c r="C122" s="67"/>
      <c r="D122" s="68"/>
      <c r="E122" s="69"/>
      <c r="F122" s="70"/>
      <c r="G122" s="67"/>
      <c r="H122" s="71"/>
      <c r="I122" s="72"/>
      <c r="J122" s="72"/>
      <c r="K122" s="36"/>
      <c r="L122" s="79"/>
      <c r="M122" s="79"/>
      <c r="N122" s="74"/>
      <c r="O122" s="81" t="s">
        <v>179</v>
      </c>
      <c r="P122" s="83">
        <v>42709.692349537036</v>
      </c>
      <c r="Q122" s="81" t="s">
        <v>416</v>
      </c>
      <c r="R122" s="85" t="s">
        <v>530</v>
      </c>
      <c r="S122" s="81" t="s">
        <v>596</v>
      </c>
      <c r="T122" s="81" t="s">
        <v>619</v>
      </c>
      <c r="U122" s="83">
        <v>42709.692349537036</v>
      </c>
      <c r="V122" s="85" t="s">
        <v>738</v>
      </c>
      <c r="W122" s="81"/>
      <c r="X122" s="81"/>
      <c r="Y122" s="87" t="s">
        <v>914</v>
      </c>
      <c r="Z122" s="81"/>
    </row>
    <row r="123" spans="1:26" x14ac:dyDescent="0.25">
      <c r="A123" s="66" t="s">
        <v>276</v>
      </c>
      <c r="B123" s="66" t="s">
        <v>276</v>
      </c>
      <c r="C123" s="67"/>
      <c r="D123" s="68"/>
      <c r="E123" s="69"/>
      <c r="F123" s="70"/>
      <c r="G123" s="67"/>
      <c r="H123" s="71"/>
      <c r="I123" s="72"/>
      <c r="J123" s="72"/>
      <c r="K123" s="36"/>
      <c r="L123" s="79"/>
      <c r="M123" s="79"/>
      <c r="N123" s="74"/>
      <c r="O123" s="81" t="s">
        <v>179</v>
      </c>
      <c r="P123" s="83">
        <v>42709.692372685182</v>
      </c>
      <c r="Q123" s="81" t="s">
        <v>417</v>
      </c>
      <c r="R123" s="85" t="s">
        <v>531</v>
      </c>
      <c r="S123" s="81" t="s">
        <v>596</v>
      </c>
      <c r="T123" s="81" t="s">
        <v>619</v>
      </c>
      <c r="U123" s="83">
        <v>42709.692372685182</v>
      </c>
      <c r="V123" s="85" t="s">
        <v>739</v>
      </c>
      <c r="W123" s="81"/>
      <c r="X123" s="81"/>
      <c r="Y123" s="87" t="s">
        <v>915</v>
      </c>
      <c r="Z123" s="81"/>
    </row>
    <row r="124" spans="1:26" x14ac:dyDescent="0.25">
      <c r="A124" s="66" t="s">
        <v>276</v>
      </c>
      <c r="B124" s="66" t="s">
        <v>276</v>
      </c>
      <c r="C124" s="67"/>
      <c r="D124" s="68"/>
      <c r="E124" s="69"/>
      <c r="F124" s="70"/>
      <c r="G124" s="67"/>
      <c r="H124" s="71"/>
      <c r="I124" s="72"/>
      <c r="J124" s="72"/>
      <c r="K124" s="36"/>
      <c r="L124" s="79"/>
      <c r="M124" s="79"/>
      <c r="N124" s="74"/>
      <c r="O124" s="81" t="s">
        <v>179</v>
      </c>
      <c r="P124" s="83">
        <v>42711.678391203706</v>
      </c>
      <c r="Q124" s="81" t="s">
        <v>418</v>
      </c>
      <c r="R124" s="85" t="s">
        <v>532</v>
      </c>
      <c r="S124" s="81" t="s">
        <v>596</v>
      </c>
      <c r="T124" s="81" t="s">
        <v>619</v>
      </c>
      <c r="U124" s="83">
        <v>42711.678391203706</v>
      </c>
      <c r="V124" s="85" t="s">
        <v>740</v>
      </c>
      <c r="W124" s="81"/>
      <c r="X124" s="81"/>
      <c r="Y124" s="87" t="s">
        <v>916</v>
      </c>
      <c r="Z124" s="81"/>
    </row>
    <row r="125" spans="1:26" x14ac:dyDescent="0.25">
      <c r="A125" s="66" t="s">
        <v>276</v>
      </c>
      <c r="B125" s="66" t="s">
        <v>276</v>
      </c>
      <c r="C125" s="67"/>
      <c r="D125" s="68"/>
      <c r="E125" s="69"/>
      <c r="F125" s="70"/>
      <c r="G125" s="67"/>
      <c r="H125" s="71"/>
      <c r="I125" s="72"/>
      <c r="J125" s="72"/>
      <c r="K125" s="36"/>
      <c r="L125" s="79"/>
      <c r="M125" s="79"/>
      <c r="N125" s="74"/>
      <c r="O125" s="81" t="s">
        <v>179</v>
      </c>
      <c r="P125" s="83">
        <v>42711.678391203706</v>
      </c>
      <c r="Q125" s="81" t="s">
        <v>419</v>
      </c>
      <c r="R125" s="85" t="s">
        <v>533</v>
      </c>
      <c r="S125" s="81" t="s">
        <v>596</v>
      </c>
      <c r="T125" s="81" t="s">
        <v>619</v>
      </c>
      <c r="U125" s="83">
        <v>42711.678391203706</v>
      </c>
      <c r="V125" s="85" t="s">
        <v>741</v>
      </c>
      <c r="W125" s="81"/>
      <c r="X125" s="81"/>
      <c r="Y125" s="87" t="s">
        <v>917</v>
      </c>
      <c r="Z125" s="81"/>
    </row>
    <row r="126" spans="1:26" x14ac:dyDescent="0.25">
      <c r="A126" s="66" t="s">
        <v>276</v>
      </c>
      <c r="B126" s="66" t="s">
        <v>276</v>
      </c>
      <c r="C126" s="67"/>
      <c r="D126" s="68"/>
      <c r="E126" s="69"/>
      <c r="F126" s="70"/>
      <c r="G126" s="67"/>
      <c r="H126" s="71"/>
      <c r="I126" s="72"/>
      <c r="J126" s="72"/>
      <c r="K126" s="36"/>
      <c r="L126" s="79"/>
      <c r="M126" s="79"/>
      <c r="N126" s="74"/>
      <c r="O126" s="81" t="s">
        <v>179</v>
      </c>
      <c r="P126" s="83">
        <v>42711.678402777776</v>
      </c>
      <c r="Q126" s="81" t="s">
        <v>420</v>
      </c>
      <c r="R126" s="85" t="s">
        <v>534</v>
      </c>
      <c r="S126" s="81" t="s">
        <v>596</v>
      </c>
      <c r="T126" s="81" t="s">
        <v>619</v>
      </c>
      <c r="U126" s="83">
        <v>42711.678402777776</v>
      </c>
      <c r="V126" s="85" t="s">
        <v>742</v>
      </c>
      <c r="W126" s="81"/>
      <c r="X126" s="81"/>
      <c r="Y126" s="87" t="s">
        <v>918</v>
      </c>
      <c r="Z126" s="81"/>
    </row>
    <row r="127" spans="1:26" x14ac:dyDescent="0.25">
      <c r="A127" s="66" t="s">
        <v>276</v>
      </c>
      <c r="B127" s="66" t="s">
        <v>276</v>
      </c>
      <c r="C127" s="67"/>
      <c r="D127" s="68"/>
      <c r="E127" s="69"/>
      <c r="F127" s="70"/>
      <c r="G127" s="67"/>
      <c r="H127" s="71"/>
      <c r="I127" s="72"/>
      <c r="J127" s="72"/>
      <c r="K127" s="36"/>
      <c r="L127" s="79"/>
      <c r="M127" s="79"/>
      <c r="N127" s="74"/>
      <c r="O127" s="81" t="s">
        <v>179</v>
      </c>
      <c r="P127" s="83">
        <v>42711.678402777776</v>
      </c>
      <c r="Q127" s="81" t="s">
        <v>421</v>
      </c>
      <c r="R127" s="85" t="s">
        <v>535</v>
      </c>
      <c r="S127" s="81" t="s">
        <v>596</v>
      </c>
      <c r="T127" s="81" t="s">
        <v>619</v>
      </c>
      <c r="U127" s="83">
        <v>42711.678402777776</v>
      </c>
      <c r="V127" s="85" t="s">
        <v>743</v>
      </c>
      <c r="W127" s="81"/>
      <c r="X127" s="81"/>
      <c r="Y127" s="87" t="s">
        <v>919</v>
      </c>
      <c r="Z127" s="81"/>
    </row>
    <row r="128" spans="1:26" x14ac:dyDescent="0.25">
      <c r="A128" s="66" t="s">
        <v>276</v>
      </c>
      <c r="B128" s="66" t="s">
        <v>276</v>
      </c>
      <c r="C128" s="67"/>
      <c r="D128" s="68"/>
      <c r="E128" s="69"/>
      <c r="F128" s="70"/>
      <c r="G128" s="67"/>
      <c r="H128" s="71"/>
      <c r="I128" s="72"/>
      <c r="J128" s="72"/>
      <c r="K128" s="36"/>
      <c r="L128" s="79"/>
      <c r="M128" s="79"/>
      <c r="N128" s="74"/>
      <c r="O128" s="81" t="s">
        <v>179</v>
      </c>
      <c r="P128" s="83">
        <v>42711.678402777776</v>
      </c>
      <c r="Q128" s="81" t="s">
        <v>422</v>
      </c>
      <c r="R128" s="85" t="s">
        <v>536</v>
      </c>
      <c r="S128" s="81" t="s">
        <v>596</v>
      </c>
      <c r="T128" s="81" t="s">
        <v>619</v>
      </c>
      <c r="U128" s="83">
        <v>42711.678402777776</v>
      </c>
      <c r="V128" s="85" t="s">
        <v>744</v>
      </c>
      <c r="W128" s="81"/>
      <c r="X128" s="81"/>
      <c r="Y128" s="87" t="s">
        <v>920</v>
      </c>
      <c r="Z128" s="81"/>
    </row>
    <row r="129" spans="1:26" x14ac:dyDescent="0.25">
      <c r="A129" s="66" t="s">
        <v>276</v>
      </c>
      <c r="B129" s="66" t="s">
        <v>276</v>
      </c>
      <c r="C129" s="67"/>
      <c r="D129" s="68"/>
      <c r="E129" s="69"/>
      <c r="F129" s="70"/>
      <c r="G129" s="67"/>
      <c r="H129" s="71"/>
      <c r="I129" s="72"/>
      <c r="J129" s="72"/>
      <c r="K129" s="36"/>
      <c r="L129" s="79"/>
      <c r="M129" s="79"/>
      <c r="N129" s="74"/>
      <c r="O129" s="81" t="s">
        <v>179</v>
      </c>
      <c r="P129" s="83">
        <v>42711.678402777776</v>
      </c>
      <c r="Q129" s="81" t="s">
        <v>423</v>
      </c>
      <c r="R129" s="85" t="s">
        <v>537</v>
      </c>
      <c r="S129" s="81" t="s">
        <v>596</v>
      </c>
      <c r="T129" s="81" t="s">
        <v>619</v>
      </c>
      <c r="U129" s="83">
        <v>42711.678402777776</v>
      </c>
      <c r="V129" s="85" t="s">
        <v>745</v>
      </c>
      <c r="W129" s="81"/>
      <c r="X129" s="81"/>
      <c r="Y129" s="87" t="s">
        <v>921</v>
      </c>
      <c r="Z129" s="81"/>
    </row>
    <row r="130" spans="1:26" x14ac:dyDescent="0.25">
      <c r="A130" s="66" t="s">
        <v>276</v>
      </c>
      <c r="B130" s="66" t="s">
        <v>276</v>
      </c>
      <c r="C130" s="67"/>
      <c r="D130" s="68"/>
      <c r="E130" s="69"/>
      <c r="F130" s="70"/>
      <c r="G130" s="67"/>
      <c r="H130" s="71"/>
      <c r="I130" s="72"/>
      <c r="J130" s="72"/>
      <c r="K130" s="36"/>
      <c r="L130" s="79"/>
      <c r="M130" s="79"/>
      <c r="N130" s="74"/>
      <c r="O130" s="81" t="s">
        <v>179</v>
      </c>
      <c r="P130" s="83">
        <v>42711.678402777776</v>
      </c>
      <c r="Q130" s="81" t="s">
        <v>424</v>
      </c>
      <c r="R130" s="85" t="s">
        <v>538</v>
      </c>
      <c r="S130" s="81" t="s">
        <v>596</v>
      </c>
      <c r="T130" s="81" t="s">
        <v>619</v>
      </c>
      <c r="U130" s="83">
        <v>42711.678402777776</v>
      </c>
      <c r="V130" s="85" t="s">
        <v>746</v>
      </c>
      <c r="W130" s="81"/>
      <c r="X130" s="81"/>
      <c r="Y130" s="87" t="s">
        <v>922</v>
      </c>
      <c r="Z130" s="81"/>
    </row>
    <row r="131" spans="1:26" x14ac:dyDescent="0.25">
      <c r="A131" s="66" t="s">
        <v>276</v>
      </c>
      <c r="B131" s="66" t="s">
        <v>276</v>
      </c>
      <c r="C131" s="67"/>
      <c r="D131" s="68"/>
      <c r="E131" s="69"/>
      <c r="F131" s="70"/>
      <c r="G131" s="67"/>
      <c r="H131" s="71"/>
      <c r="I131" s="72"/>
      <c r="J131" s="72"/>
      <c r="K131" s="36"/>
      <c r="L131" s="79"/>
      <c r="M131" s="79"/>
      <c r="N131" s="74"/>
      <c r="O131" s="81" t="s">
        <v>179</v>
      </c>
      <c r="P131" s="83">
        <v>42711.678414351853</v>
      </c>
      <c r="Q131" s="81" t="s">
        <v>425</v>
      </c>
      <c r="R131" s="85" t="s">
        <v>539</v>
      </c>
      <c r="S131" s="81" t="s">
        <v>596</v>
      </c>
      <c r="T131" s="81" t="s">
        <v>619</v>
      </c>
      <c r="U131" s="83">
        <v>42711.678414351853</v>
      </c>
      <c r="V131" s="85" t="s">
        <v>747</v>
      </c>
      <c r="W131" s="81"/>
      <c r="X131" s="81"/>
      <c r="Y131" s="87" t="s">
        <v>923</v>
      </c>
      <c r="Z131" s="81"/>
    </row>
    <row r="132" spans="1:26" x14ac:dyDescent="0.25">
      <c r="A132" s="66" t="s">
        <v>276</v>
      </c>
      <c r="B132" s="66" t="s">
        <v>276</v>
      </c>
      <c r="C132" s="67"/>
      <c r="D132" s="68"/>
      <c r="E132" s="69"/>
      <c r="F132" s="70"/>
      <c r="G132" s="67"/>
      <c r="H132" s="71"/>
      <c r="I132" s="72"/>
      <c r="J132" s="72"/>
      <c r="K132" s="36"/>
      <c r="L132" s="79"/>
      <c r="M132" s="79"/>
      <c r="N132" s="74"/>
      <c r="O132" s="81" t="s">
        <v>179</v>
      </c>
      <c r="P132" s="83">
        <v>42712.675636574073</v>
      </c>
      <c r="Q132" s="81" t="s">
        <v>426</v>
      </c>
      <c r="R132" s="85" t="s">
        <v>540</v>
      </c>
      <c r="S132" s="81" t="s">
        <v>596</v>
      </c>
      <c r="T132" s="81" t="s">
        <v>619</v>
      </c>
      <c r="U132" s="83">
        <v>42712.675636574073</v>
      </c>
      <c r="V132" s="85" t="s">
        <v>748</v>
      </c>
      <c r="W132" s="81"/>
      <c r="X132" s="81"/>
      <c r="Y132" s="87" t="s">
        <v>924</v>
      </c>
      <c r="Z132" s="81"/>
    </row>
    <row r="133" spans="1:26" x14ac:dyDescent="0.25">
      <c r="A133" s="66" t="s">
        <v>276</v>
      </c>
      <c r="B133" s="66" t="s">
        <v>276</v>
      </c>
      <c r="C133" s="67"/>
      <c r="D133" s="68"/>
      <c r="E133" s="69"/>
      <c r="F133" s="70"/>
      <c r="G133" s="67"/>
      <c r="H133" s="71"/>
      <c r="I133" s="72"/>
      <c r="J133" s="72"/>
      <c r="K133" s="36"/>
      <c r="L133" s="79"/>
      <c r="M133" s="79"/>
      <c r="N133" s="74"/>
      <c r="O133" s="81" t="s">
        <v>179</v>
      </c>
      <c r="P133" s="83">
        <v>42712.67564814815</v>
      </c>
      <c r="Q133" s="81" t="s">
        <v>427</v>
      </c>
      <c r="R133" s="85" t="s">
        <v>541</v>
      </c>
      <c r="S133" s="81" t="s">
        <v>596</v>
      </c>
      <c r="T133" s="81" t="s">
        <v>619</v>
      </c>
      <c r="U133" s="83">
        <v>42712.67564814815</v>
      </c>
      <c r="V133" s="85" t="s">
        <v>749</v>
      </c>
      <c r="W133" s="81"/>
      <c r="X133" s="81"/>
      <c r="Y133" s="87" t="s">
        <v>925</v>
      </c>
      <c r="Z133" s="81"/>
    </row>
    <row r="134" spans="1:26" x14ac:dyDescent="0.25">
      <c r="A134" s="66" t="s">
        <v>276</v>
      </c>
      <c r="B134" s="66" t="s">
        <v>276</v>
      </c>
      <c r="C134" s="67"/>
      <c r="D134" s="68"/>
      <c r="E134" s="69"/>
      <c r="F134" s="70"/>
      <c r="G134" s="67"/>
      <c r="H134" s="71"/>
      <c r="I134" s="72"/>
      <c r="J134" s="72"/>
      <c r="K134" s="36"/>
      <c r="L134" s="79"/>
      <c r="M134" s="79"/>
      <c r="N134" s="74"/>
      <c r="O134" s="81" t="s">
        <v>179</v>
      </c>
      <c r="P134" s="83">
        <v>42712.675659722219</v>
      </c>
      <c r="Q134" s="81" t="s">
        <v>428</v>
      </c>
      <c r="R134" s="85" t="s">
        <v>542</v>
      </c>
      <c r="S134" s="81" t="s">
        <v>596</v>
      </c>
      <c r="T134" s="81" t="s">
        <v>619</v>
      </c>
      <c r="U134" s="83">
        <v>42712.675659722219</v>
      </c>
      <c r="V134" s="85" t="s">
        <v>750</v>
      </c>
      <c r="W134" s="81"/>
      <c r="X134" s="81"/>
      <c r="Y134" s="87" t="s">
        <v>926</v>
      </c>
      <c r="Z134" s="81"/>
    </row>
    <row r="135" spans="1:26" x14ac:dyDescent="0.25">
      <c r="A135" s="66" t="s">
        <v>276</v>
      </c>
      <c r="B135" s="66" t="s">
        <v>276</v>
      </c>
      <c r="C135" s="67"/>
      <c r="D135" s="68"/>
      <c r="E135" s="69"/>
      <c r="F135" s="70"/>
      <c r="G135" s="67"/>
      <c r="H135" s="71"/>
      <c r="I135" s="72"/>
      <c r="J135" s="72"/>
      <c r="K135" s="36"/>
      <c r="L135" s="79"/>
      <c r="M135" s="79"/>
      <c r="N135" s="74"/>
      <c r="O135" s="81" t="s">
        <v>179</v>
      </c>
      <c r="P135" s="83">
        <v>42712.675671296296</v>
      </c>
      <c r="Q135" s="81" t="s">
        <v>429</v>
      </c>
      <c r="R135" s="85" t="s">
        <v>543</v>
      </c>
      <c r="S135" s="81" t="s">
        <v>596</v>
      </c>
      <c r="T135" s="81" t="s">
        <v>619</v>
      </c>
      <c r="U135" s="83">
        <v>42712.675671296296</v>
      </c>
      <c r="V135" s="85" t="s">
        <v>751</v>
      </c>
      <c r="W135" s="81"/>
      <c r="X135" s="81"/>
      <c r="Y135" s="87" t="s">
        <v>927</v>
      </c>
      <c r="Z135" s="81"/>
    </row>
    <row r="136" spans="1:26" x14ac:dyDescent="0.25">
      <c r="A136" s="66" t="s">
        <v>276</v>
      </c>
      <c r="B136" s="66" t="s">
        <v>276</v>
      </c>
      <c r="C136" s="67"/>
      <c r="D136" s="68"/>
      <c r="E136" s="69"/>
      <c r="F136" s="70"/>
      <c r="G136" s="67"/>
      <c r="H136" s="71"/>
      <c r="I136" s="72"/>
      <c r="J136" s="72"/>
      <c r="K136" s="36"/>
      <c r="L136" s="79"/>
      <c r="M136" s="79"/>
      <c r="N136" s="74"/>
      <c r="O136" s="81" t="s">
        <v>179</v>
      </c>
      <c r="P136" s="83">
        <v>42712.675671296296</v>
      </c>
      <c r="Q136" s="81" t="s">
        <v>430</v>
      </c>
      <c r="R136" s="85" t="s">
        <v>544</v>
      </c>
      <c r="S136" s="81" t="s">
        <v>596</v>
      </c>
      <c r="T136" s="81" t="s">
        <v>619</v>
      </c>
      <c r="U136" s="83">
        <v>42712.675671296296</v>
      </c>
      <c r="V136" s="85" t="s">
        <v>752</v>
      </c>
      <c r="W136" s="81"/>
      <c r="X136" s="81"/>
      <c r="Y136" s="87" t="s">
        <v>928</v>
      </c>
      <c r="Z136" s="81"/>
    </row>
    <row r="137" spans="1:26" x14ac:dyDescent="0.25">
      <c r="A137" s="66" t="s">
        <v>276</v>
      </c>
      <c r="B137" s="66" t="s">
        <v>276</v>
      </c>
      <c r="C137" s="67"/>
      <c r="D137" s="68"/>
      <c r="E137" s="69"/>
      <c r="F137" s="70"/>
      <c r="G137" s="67"/>
      <c r="H137" s="71"/>
      <c r="I137" s="72"/>
      <c r="J137" s="72"/>
      <c r="K137" s="36"/>
      <c r="L137" s="79"/>
      <c r="M137" s="79"/>
      <c r="N137" s="74"/>
      <c r="O137" s="81" t="s">
        <v>179</v>
      </c>
      <c r="P137" s="83">
        <v>42712.675671296296</v>
      </c>
      <c r="Q137" s="81" t="s">
        <v>431</v>
      </c>
      <c r="R137" s="85" t="s">
        <v>545</v>
      </c>
      <c r="S137" s="81" t="s">
        <v>596</v>
      </c>
      <c r="T137" s="81" t="s">
        <v>619</v>
      </c>
      <c r="U137" s="83">
        <v>42712.675671296296</v>
      </c>
      <c r="V137" s="85" t="s">
        <v>753</v>
      </c>
      <c r="W137" s="81"/>
      <c r="X137" s="81"/>
      <c r="Y137" s="87" t="s">
        <v>929</v>
      </c>
      <c r="Z137" s="81"/>
    </row>
    <row r="138" spans="1:26" x14ac:dyDescent="0.25">
      <c r="A138" s="66" t="s">
        <v>276</v>
      </c>
      <c r="B138" s="66" t="s">
        <v>276</v>
      </c>
      <c r="C138" s="67"/>
      <c r="D138" s="68"/>
      <c r="E138" s="69"/>
      <c r="F138" s="70"/>
      <c r="G138" s="67"/>
      <c r="H138" s="71"/>
      <c r="I138" s="72"/>
      <c r="J138" s="72"/>
      <c r="K138" s="36"/>
      <c r="L138" s="79"/>
      <c r="M138" s="79"/>
      <c r="N138" s="74"/>
      <c r="O138" s="81" t="s">
        <v>179</v>
      </c>
      <c r="P138" s="83">
        <v>42712.675671296296</v>
      </c>
      <c r="Q138" s="81" t="s">
        <v>432</v>
      </c>
      <c r="R138" s="85" t="s">
        <v>546</v>
      </c>
      <c r="S138" s="81" t="s">
        <v>596</v>
      </c>
      <c r="T138" s="81" t="s">
        <v>619</v>
      </c>
      <c r="U138" s="83">
        <v>42712.675671296296</v>
      </c>
      <c r="V138" s="85" t="s">
        <v>754</v>
      </c>
      <c r="W138" s="81"/>
      <c r="X138" s="81"/>
      <c r="Y138" s="87" t="s">
        <v>930</v>
      </c>
      <c r="Z138" s="81"/>
    </row>
    <row r="139" spans="1:26" x14ac:dyDescent="0.25">
      <c r="A139" s="66" t="s">
        <v>276</v>
      </c>
      <c r="B139" s="66" t="s">
        <v>276</v>
      </c>
      <c r="C139" s="67"/>
      <c r="D139" s="68"/>
      <c r="E139" s="69"/>
      <c r="F139" s="70"/>
      <c r="G139" s="67"/>
      <c r="H139" s="71"/>
      <c r="I139" s="72"/>
      <c r="J139" s="72"/>
      <c r="K139" s="36"/>
      <c r="L139" s="79"/>
      <c r="M139" s="79"/>
      <c r="N139" s="74"/>
      <c r="O139" s="81" t="s">
        <v>179</v>
      </c>
      <c r="P139" s="83">
        <v>42712.675671296296</v>
      </c>
      <c r="Q139" s="81" t="s">
        <v>433</v>
      </c>
      <c r="R139" s="85" t="s">
        <v>547</v>
      </c>
      <c r="S139" s="81" t="s">
        <v>596</v>
      </c>
      <c r="T139" s="81" t="s">
        <v>619</v>
      </c>
      <c r="U139" s="83">
        <v>42712.675671296296</v>
      </c>
      <c r="V139" s="85" t="s">
        <v>755</v>
      </c>
      <c r="W139" s="81"/>
      <c r="X139" s="81"/>
      <c r="Y139" s="87" t="s">
        <v>931</v>
      </c>
      <c r="Z139" s="81"/>
    </row>
    <row r="140" spans="1:26" x14ac:dyDescent="0.25">
      <c r="A140" s="66" t="s">
        <v>276</v>
      </c>
      <c r="B140" s="66" t="s">
        <v>276</v>
      </c>
      <c r="C140" s="67"/>
      <c r="D140" s="68"/>
      <c r="E140" s="69"/>
      <c r="F140" s="70"/>
      <c r="G140" s="67"/>
      <c r="H140" s="71"/>
      <c r="I140" s="72"/>
      <c r="J140" s="72"/>
      <c r="K140" s="36"/>
      <c r="L140" s="79"/>
      <c r="M140" s="79"/>
      <c r="N140" s="74"/>
      <c r="O140" s="81" t="s">
        <v>179</v>
      </c>
      <c r="P140" s="83">
        <v>42714.675208333334</v>
      </c>
      <c r="Q140" s="81" t="s">
        <v>434</v>
      </c>
      <c r="R140" s="85" t="s">
        <v>548</v>
      </c>
      <c r="S140" s="81" t="s">
        <v>596</v>
      </c>
      <c r="T140" s="81" t="s">
        <v>619</v>
      </c>
      <c r="U140" s="83">
        <v>42714.675208333334</v>
      </c>
      <c r="V140" s="85" t="s">
        <v>756</v>
      </c>
      <c r="W140" s="81"/>
      <c r="X140" s="81"/>
      <c r="Y140" s="87" t="s">
        <v>932</v>
      </c>
      <c r="Z140" s="81"/>
    </row>
    <row r="141" spans="1:26" x14ac:dyDescent="0.25">
      <c r="A141" s="66" t="s">
        <v>276</v>
      </c>
      <c r="B141" s="66" t="s">
        <v>276</v>
      </c>
      <c r="C141" s="67"/>
      <c r="D141" s="68"/>
      <c r="E141" s="69"/>
      <c r="F141" s="70"/>
      <c r="G141" s="67"/>
      <c r="H141" s="71"/>
      <c r="I141" s="72"/>
      <c r="J141" s="72"/>
      <c r="K141" s="36"/>
      <c r="L141" s="79"/>
      <c r="M141" s="79"/>
      <c r="N141" s="74"/>
      <c r="O141" s="81" t="s">
        <v>179</v>
      </c>
      <c r="P141" s="83">
        <v>42714.675208333334</v>
      </c>
      <c r="Q141" s="81" t="s">
        <v>435</v>
      </c>
      <c r="R141" s="85" t="s">
        <v>549</v>
      </c>
      <c r="S141" s="81" t="s">
        <v>596</v>
      </c>
      <c r="T141" s="81" t="s">
        <v>619</v>
      </c>
      <c r="U141" s="83">
        <v>42714.675208333334</v>
      </c>
      <c r="V141" s="85" t="s">
        <v>757</v>
      </c>
      <c r="W141" s="81"/>
      <c r="X141" s="81"/>
      <c r="Y141" s="87" t="s">
        <v>933</v>
      </c>
      <c r="Z141" s="81"/>
    </row>
    <row r="142" spans="1:26" x14ac:dyDescent="0.25">
      <c r="A142" s="66" t="s">
        <v>276</v>
      </c>
      <c r="B142" s="66" t="s">
        <v>276</v>
      </c>
      <c r="C142" s="67"/>
      <c r="D142" s="68"/>
      <c r="E142" s="69"/>
      <c r="F142" s="70"/>
      <c r="G142" s="67"/>
      <c r="H142" s="71"/>
      <c r="I142" s="72"/>
      <c r="J142" s="72"/>
      <c r="K142" s="36"/>
      <c r="L142" s="79"/>
      <c r="M142" s="79"/>
      <c r="N142" s="74"/>
      <c r="O142" s="81" t="s">
        <v>179</v>
      </c>
      <c r="P142" s="83">
        <v>42714.675208333334</v>
      </c>
      <c r="Q142" s="81" t="s">
        <v>436</v>
      </c>
      <c r="R142" s="85" t="s">
        <v>550</v>
      </c>
      <c r="S142" s="81" t="s">
        <v>596</v>
      </c>
      <c r="T142" s="81" t="s">
        <v>619</v>
      </c>
      <c r="U142" s="83">
        <v>42714.675208333334</v>
      </c>
      <c r="V142" s="85" t="s">
        <v>758</v>
      </c>
      <c r="W142" s="81"/>
      <c r="X142" s="81"/>
      <c r="Y142" s="87" t="s">
        <v>934</v>
      </c>
      <c r="Z142" s="81"/>
    </row>
    <row r="143" spans="1:26" x14ac:dyDescent="0.25">
      <c r="A143" s="66" t="s">
        <v>276</v>
      </c>
      <c r="B143" s="66" t="s">
        <v>276</v>
      </c>
      <c r="C143" s="67"/>
      <c r="D143" s="68"/>
      <c r="E143" s="69"/>
      <c r="F143" s="70"/>
      <c r="G143" s="67"/>
      <c r="H143" s="71"/>
      <c r="I143" s="72"/>
      <c r="J143" s="72"/>
      <c r="K143" s="36"/>
      <c r="L143" s="79"/>
      <c r="M143" s="79"/>
      <c r="N143" s="74"/>
      <c r="O143" s="81" t="s">
        <v>179</v>
      </c>
      <c r="P143" s="83">
        <v>42714.675219907411</v>
      </c>
      <c r="Q143" s="81" t="s">
        <v>437</v>
      </c>
      <c r="R143" s="85" t="s">
        <v>551</v>
      </c>
      <c r="S143" s="81" t="s">
        <v>596</v>
      </c>
      <c r="T143" s="81" t="s">
        <v>619</v>
      </c>
      <c r="U143" s="83">
        <v>42714.675219907411</v>
      </c>
      <c r="V143" s="85" t="s">
        <v>759</v>
      </c>
      <c r="W143" s="81"/>
      <c r="X143" s="81"/>
      <c r="Y143" s="87" t="s">
        <v>935</v>
      </c>
      <c r="Z143" s="81"/>
    </row>
    <row r="144" spans="1:26" x14ac:dyDescent="0.25">
      <c r="A144" s="66" t="s">
        <v>276</v>
      </c>
      <c r="B144" s="66" t="s">
        <v>276</v>
      </c>
      <c r="C144" s="67"/>
      <c r="D144" s="68"/>
      <c r="E144" s="69"/>
      <c r="F144" s="70"/>
      <c r="G144" s="67"/>
      <c r="H144" s="71"/>
      <c r="I144" s="72"/>
      <c r="J144" s="72"/>
      <c r="K144" s="36"/>
      <c r="L144" s="79"/>
      <c r="M144" s="79"/>
      <c r="N144" s="74"/>
      <c r="O144" s="81" t="s">
        <v>179</v>
      </c>
      <c r="P144" s="83">
        <v>42714.675219907411</v>
      </c>
      <c r="Q144" s="81" t="s">
        <v>438</v>
      </c>
      <c r="R144" s="85" t="s">
        <v>552</v>
      </c>
      <c r="S144" s="81" t="s">
        <v>596</v>
      </c>
      <c r="T144" s="81" t="s">
        <v>619</v>
      </c>
      <c r="U144" s="83">
        <v>42714.675219907411</v>
      </c>
      <c r="V144" s="85" t="s">
        <v>760</v>
      </c>
      <c r="W144" s="81"/>
      <c r="X144" s="81"/>
      <c r="Y144" s="87" t="s">
        <v>936</v>
      </c>
      <c r="Z144" s="81"/>
    </row>
    <row r="145" spans="1:26" x14ac:dyDescent="0.25">
      <c r="A145" s="66" t="s">
        <v>276</v>
      </c>
      <c r="B145" s="66" t="s">
        <v>276</v>
      </c>
      <c r="C145" s="67"/>
      <c r="D145" s="68"/>
      <c r="E145" s="69"/>
      <c r="F145" s="70"/>
      <c r="G145" s="67"/>
      <c r="H145" s="71"/>
      <c r="I145" s="72"/>
      <c r="J145" s="72"/>
      <c r="K145" s="36"/>
      <c r="L145" s="79"/>
      <c r="M145" s="79"/>
      <c r="N145" s="74"/>
      <c r="O145" s="81" t="s">
        <v>179</v>
      </c>
      <c r="P145" s="83">
        <v>42714.675219907411</v>
      </c>
      <c r="Q145" s="81" t="s">
        <v>439</v>
      </c>
      <c r="R145" s="85" t="s">
        <v>553</v>
      </c>
      <c r="S145" s="81" t="s">
        <v>596</v>
      </c>
      <c r="T145" s="81" t="s">
        <v>619</v>
      </c>
      <c r="U145" s="83">
        <v>42714.675219907411</v>
      </c>
      <c r="V145" s="85" t="s">
        <v>761</v>
      </c>
      <c r="W145" s="81"/>
      <c r="X145" s="81"/>
      <c r="Y145" s="87" t="s">
        <v>937</v>
      </c>
      <c r="Z145" s="81"/>
    </row>
    <row r="146" spans="1:26" x14ac:dyDescent="0.25">
      <c r="A146" s="66" t="s">
        <v>276</v>
      </c>
      <c r="B146" s="66" t="s">
        <v>276</v>
      </c>
      <c r="C146" s="67"/>
      <c r="D146" s="68"/>
      <c r="E146" s="69"/>
      <c r="F146" s="70"/>
      <c r="G146" s="67"/>
      <c r="H146" s="71"/>
      <c r="I146" s="72"/>
      <c r="J146" s="72"/>
      <c r="K146" s="36"/>
      <c r="L146" s="79"/>
      <c r="M146" s="79"/>
      <c r="N146" s="74"/>
      <c r="O146" s="81" t="s">
        <v>179</v>
      </c>
      <c r="P146" s="83">
        <v>42714.675219907411</v>
      </c>
      <c r="Q146" s="81" t="s">
        <v>440</v>
      </c>
      <c r="R146" s="85" t="s">
        <v>554</v>
      </c>
      <c r="S146" s="81" t="s">
        <v>596</v>
      </c>
      <c r="T146" s="81" t="s">
        <v>619</v>
      </c>
      <c r="U146" s="83">
        <v>42714.675219907411</v>
      </c>
      <c r="V146" s="85" t="s">
        <v>762</v>
      </c>
      <c r="W146" s="81"/>
      <c r="X146" s="81"/>
      <c r="Y146" s="87" t="s">
        <v>938</v>
      </c>
      <c r="Z146" s="81"/>
    </row>
    <row r="147" spans="1:26" x14ac:dyDescent="0.25">
      <c r="A147" s="66" t="s">
        <v>276</v>
      </c>
      <c r="B147" s="66" t="s">
        <v>276</v>
      </c>
      <c r="C147" s="67"/>
      <c r="D147" s="68"/>
      <c r="E147" s="69"/>
      <c r="F147" s="70"/>
      <c r="G147" s="67"/>
      <c r="H147" s="71"/>
      <c r="I147" s="72"/>
      <c r="J147" s="72"/>
      <c r="K147" s="36"/>
      <c r="L147" s="79"/>
      <c r="M147" s="79"/>
      <c r="N147" s="74"/>
      <c r="O147" s="81" t="s">
        <v>179</v>
      </c>
      <c r="P147" s="83">
        <v>42714.675219907411</v>
      </c>
      <c r="Q147" s="81" t="s">
        <v>441</v>
      </c>
      <c r="R147" s="85" t="s">
        <v>555</v>
      </c>
      <c r="S147" s="81" t="s">
        <v>596</v>
      </c>
      <c r="T147" s="81" t="s">
        <v>619</v>
      </c>
      <c r="U147" s="83">
        <v>42714.675219907411</v>
      </c>
      <c r="V147" s="85" t="s">
        <v>763</v>
      </c>
      <c r="W147" s="81"/>
      <c r="X147" s="81"/>
      <c r="Y147" s="87" t="s">
        <v>939</v>
      </c>
      <c r="Z147" s="81"/>
    </row>
    <row r="148" spans="1:26" x14ac:dyDescent="0.25">
      <c r="A148" s="66" t="s">
        <v>277</v>
      </c>
      <c r="B148" s="66" t="s">
        <v>276</v>
      </c>
      <c r="C148" s="67"/>
      <c r="D148" s="68"/>
      <c r="E148" s="69"/>
      <c r="F148" s="70"/>
      <c r="G148" s="67"/>
      <c r="H148" s="71"/>
      <c r="I148" s="72"/>
      <c r="J148" s="72"/>
      <c r="K148" s="36"/>
      <c r="L148" s="79"/>
      <c r="M148" s="79"/>
      <c r="N148" s="74"/>
      <c r="O148" s="81" t="s">
        <v>327</v>
      </c>
      <c r="P148" s="83">
        <v>42714.905995370369</v>
      </c>
      <c r="Q148" s="81" t="s">
        <v>442</v>
      </c>
      <c r="R148" s="85" t="s">
        <v>549</v>
      </c>
      <c r="S148" s="81" t="s">
        <v>596</v>
      </c>
      <c r="T148" s="81" t="s">
        <v>619</v>
      </c>
      <c r="U148" s="83">
        <v>42714.905995370369</v>
      </c>
      <c r="V148" s="85" t="s">
        <v>764</v>
      </c>
      <c r="W148" s="81"/>
      <c r="X148" s="81"/>
      <c r="Y148" s="87" t="s">
        <v>940</v>
      </c>
      <c r="Z148" s="81"/>
    </row>
    <row r="149" spans="1:26" x14ac:dyDescent="0.25">
      <c r="A149" s="66" t="s">
        <v>278</v>
      </c>
      <c r="B149" s="66" t="s">
        <v>278</v>
      </c>
      <c r="C149" s="67"/>
      <c r="D149" s="68"/>
      <c r="E149" s="69"/>
      <c r="F149" s="70"/>
      <c r="G149" s="67"/>
      <c r="H149" s="71"/>
      <c r="I149" s="72"/>
      <c r="J149" s="72"/>
      <c r="K149" s="36"/>
      <c r="L149" s="79"/>
      <c r="M149" s="79"/>
      <c r="N149" s="74"/>
      <c r="O149" s="81" t="s">
        <v>179</v>
      </c>
      <c r="P149" s="83">
        <v>42714.934907407405</v>
      </c>
      <c r="Q149" s="81" t="s">
        <v>443</v>
      </c>
      <c r="R149" s="81"/>
      <c r="S149" s="81"/>
      <c r="T149" s="81"/>
      <c r="U149" s="83">
        <v>42714.934907407405</v>
      </c>
      <c r="V149" s="85" t="s">
        <v>765</v>
      </c>
      <c r="W149" s="81"/>
      <c r="X149" s="81"/>
      <c r="Y149" s="87" t="s">
        <v>941</v>
      </c>
      <c r="Z149" s="81"/>
    </row>
    <row r="150" spans="1:26" x14ac:dyDescent="0.25">
      <c r="A150" s="66" t="s">
        <v>279</v>
      </c>
      <c r="B150" s="66" t="s">
        <v>323</v>
      </c>
      <c r="C150" s="67"/>
      <c r="D150" s="68"/>
      <c r="E150" s="69"/>
      <c r="F150" s="70"/>
      <c r="G150" s="67"/>
      <c r="H150" s="71"/>
      <c r="I150" s="72"/>
      <c r="J150" s="72"/>
      <c r="K150" s="36"/>
      <c r="L150" s="79"/>
      <c r="M150" s="79"/>
      <c r="N150" s="74"/>
      <c r="O150" s="81" t="s">
        <v>328</v>
      </c>
      <c r="P150" s="83">
        <v>42714.973067129627</v>
      </c>
      <c r="Q150" s="81" t="s">
        <v>444</v>
      </c>
      <c r="R150" s="81"/>
      <c r="S150" s="81"/>
      <c r="T150" s="81"/>
      <c r="U150" s="83">
        <v>42714.973067129627</v>
      </c>
      <c r="V150" s="85" t="s">
        <v>766</v>
      </c>
      <c r="W150" s="81"/>
      <c r="X150" s="81"/>
      <c r="Y150" s="87" t="s">
        <v>942</v>
      </c>
      <c r="Z150" s="87" t="s">
        <v>1003</v>
      </c>
    </row>
    <row r="151" spans="1:26" x14ac:dyDescent="0.25">
      <c r="A151" s="66" t="s">
        <v>280</v>
      </c>
      <c r="B151" s="66" t="s">
        <v>324</v>
      </c>
      <c r="C151" s="67"/>
      <c r="D151" s="68"/>
      <c r="E151" s="69"/>
      <c r="F151" s="70"/>
      <c r="G151" s="67"/>
      <c r="H151" s="71"/>
      <c r="I151" s="72"/>
      <c r="J151" s="72"/>
      <c r="K151" s="36"/>
      <c r="L151" s="79"/>
      <c r="M151" s="79"/>
      <c r="N151" s="74"/>
      <c r="O151" s="81" t="s">
        <v>328</v>
      </c>
      <c r="P151" s="83">
        <v>42715.117129629631</v>
      </c>
      <c r="Q151" s="81" t="s">
        <v>445</v>
      </c>
      <c r="R151" s="81"/>
      <c r="S151" s="81"/>
      <c r="T151" s="81"/>
      <c r="U151" s="83">
        <v>42715.117129629631</v>
      </c>
      <c r="V151" s="85" t="s">
        <v>767</v>
      </c>
      <c r="W151" s="81"/>
      <c r="X151" s="81"/>
      <c r="Y151" s="87" t="s">
        <v>943</v>
      </c>
      <c r="Z151" s="87" t="s">
        <v>1004</v>
      </c>
    </row>
    <row r="152" spans="1:26" x14ac:dyDescent="0.25">
      <c r="A152" s="66" t="s">
        <v>281</v>
      </c>
      <c r="B152" s="66" t="s">
        <v>281</v>
      </c>
      <c r="C152" s="67"/>
      <c r="D152" s="68"/>
      <c r="E152" s="69"/>
      <c r="F152" s="70"/>
      <c r="G152" s="67"/>
      <c r="H152" s="71"/>
      <c r="I152" s="72"/>
      <c r="J152" s="72"/>
      <c r="K152" s="36"/>
      <c r="L152" s="79"/>
      <c r="M152" s="79"/>
      <c r="N152" s="74"/>
      <c r="O152" s="81" t="s">
        <v>179</v>
      </c>
      <c r="P152" s="83">
        <v>42714.370405092595</v>
      </c>
      <c r="Q152" s="81" t="s">
        <v>446</v>
      </c>
      <c r="R152" s="85" t="s">
        <v>556</v>
      </c>
      <c r="S152" s="81" t="s">
        <v>590</v>
      </c>
      <c r="T152" s="81"/>
      <c r="U152" s="83">
        <v>42714.370405092595</v>
      </c>
      <c r="V152" s="85" t="s">
        <v>768</v>
      </c>
      <c r="W152" s="81"/>
      <c r="X152" s="81"/>
      <c r="Y152" s="87" t="s">
        <v>944</v>
      </c>
      <c r="Z152" s="81"/>
    </row>
    <row r="153" spans="1:26" x14ac:dyDescent="0.25">
      <c r="A153" s="66" t="s">
        <v>281</v>
      </c>
      <c r="B153" s="66" t="s">
        <v>281</v>
      </c>
      <c r="C153" s="67"/>
      <c r="D153" s="68"/>
      <c r="E153" s="69"/>
      <c r="F153" s="70"/>
      <c r="G153" s="67"/>
      <c r="H153" s="71"/>
      <c r="I153" s="72"/>
      <c r="J153" s="72"/>
      <c r="K153" s="36"/>
      <c r="L153" s="79"/>
      <c r="M153" s="79"/>
      <c r="N153" s="74"/>
      <c r="O153" s="81" t="s">
        <v>179</v>
      </c>
      <c r="P153" s="83">
        <v>42715.394537037035</v>
      </c>
      <c r="Q153" s="81" t="s">
        <v>447</v>
      </c>
      <c r="R153" s="85" t="s">
        <v>557</v>
      </c>
      <c r="S153" s="81" t="s">
        <v>590</v>
      </c>
      <c r="T153" s="81"/>
      <c r="U153" s="83">
        <v>42715.394537037035</v>
      </c>
      <c r="V153" s="85" t="s">
        <v>769</v>
      </c>
      <c r="W153" s="81"/>
      <c r="X153" s="81"/>
      <c r="Y153" s="87" t="s">
        <v>945</v>
      </c>
      <c r="Z153" s="81"/>
    </row>
    <row r="154" spans="1:26" x14ac:dyDescent="0.25">
      <c r="A154" s="66" t="s">
        <v>282</v>
      </c>
      <c r="B154" s="66" t="s">
        <v>297</v>
      </c>
      <c r="C154" s="67"/>
      <c r="D154" s="68"/>
      <c r="E154" s="69"/>
      <c r="F154" s="70"/>
      <c r="G154" s="67"/>
      <c r="H154" s="71"/>
      <c r="I154" s="72"/>
      <c r="J154" s="72"/>
      <c r="K154" s="36"/>
      <c r="L154" s="79"/>
      <c r="M154" s="79"/>
      <c r="N154" s="74"/>
      <c r="O154" s="81" t="s">
        <v>327</v>
      </c>
      <c r="P154" s="83">
        <v>42715.537835648145</v>
      </c>
      <c r="Q154" s="81" t="s">
        <v>448</v>
      </c>
      <c r="R154" s="85" t="s">
        <v>500</v>
      </c>
      <c r="S154" s="81" t="s">
        <v>588</v>
      </c>
      <c r="T154" s="81"/>
      <c r="U154" s="83">
        <v>42715.537835648145</v>
      </c>
      <c r="V154" s="85" t="s">
        <v>770</v>
      </c>
      <c r="W154" s="81"/>
      <c r="X154" s="81"/>
      <c r="Y154" s="87" t="s">
        <v>946</v>
      </c>
      <c r="Z154" s="81"/>
    </row>
    <row r="155" spans="1:26" x14ac:dyDescent="0.25">
      <c r="A155" s="66" t="s">
        <v>282</v>
      </c>
      <c r="B155" s="66" t="s">
        <v>296</v>
      </c>
      <c r="C155" s="67"/>
      <c r="D155" s="68"/>
      <c r="E155" s="69"/>
      <c r="F155" s="70"/>
      <c r="G155" s="67"/>
      <c r="H155" s="71"/>
      <c r="I155" s="72"/>
      <c r="J155" s="72"/>
      <c r="K155" s="36"/>
      <c r="L155" s="79"/>
      <c r="M155" s="79"/>
      <c r="N155" s="74"/>
      <c r="O155" s="81" t="s">
        <v>327</v>
      </c>
      <c r="P155" s="83">
        <v>42715.537835648145</v>
      </c>
      <c r="Q155" s="81" t="s">
        <v>448</v>
      </c>
      <c r="R155" s="85" t="s">
        <v>500</v>
      </c>
      <c r="S155" s="81" t="s">
        <v>588</v>
      </c>
      <c r="T155" s="81"/>
      <c r="U155" s="83">
        <v>42715.537835648145</v>
      </c>
      <c r="V155" s="85" t="s">
        <v>770</v>
      </c>
      <c r="W155" s="81"/>
      <c r="X155" s="81"/>
      <c r="Y155" s="87" t="s">
        <v>946</v>
      </c>
      <c r="Z155" s="81"/>
    </row>
    <row r="156" spans="1:26" x14ac:dyDescent="0.25">
      <c r="A156" s="66" t="s">
        <v>283</v>
      </c>
      <c r="B156" s="66" t="s">
        <v>283</v>
      </c>
      <c r="C156" s="67"/>
      <c r="D156" s="68"/>
      <c r="E156" s="69"/>
      <c r="F156" s="70"/>
      <c r="G156" s="67"/>
      <c r="H156" s="71"/>
      <c r="I156" s="72"/>
      <c r="J156" s="72"/>
      <c r="K156" s="36"/>
      <c r="L156" s="79"/>
      <c r="M156" s="79"/>
      <c r="N156" s="74"/>
      <c r="O156" s="81" t="s">
        <v>179</v>
      </c>
      <c r="P156" s="83">
        <v>42715.867951388886</v>
      </c>
      <c r="Q156" s="81" t="s">
        <v>449</v>
      </c>
      <c r="R156" s="81"/>
      <c r="S156" s="81"/>
      <c r="T156" s="81"/>
      <c r="U156" s="83">
        <v>42715.867951388886</v>
      </c>
      <c r="V156" s="85" t="s">
        <v>771</v>
      </c>
      <c r="W156" s="81"/>
      <c r="X156" s="81"/>
      <c r="Y156" s="87" t="s">
        <v>947</v>
      </c>
      <c r="Z156" s="81"/>
    </row>
    <row r="157" spans="1:26" x14ac:dyDescent="0.25">
      <c r="A157" s="66" t="s">
        <v>284</v>
      </c>
      <c r="B157" s="66" t="s">
        <v>284</v>
      </c>
      <c r="C157" s="67"/>
      <c r="D157" s="68"/>
      <c r="E157" s="69"/>
      <c r="F157" s="70"/>
      <c r="G157" s="67"/>
      <c r="H157" s="71"/>
      <c r="I157" s="72"/>
      <c r="J157" s="72"/>
      <c r="K157" s="36"/>
      <c r="L157" s="79"/>
      <c r="M157" s="79"/>
      <c r="N157" s="74"/>
      <c r="O157" s="81" t="s">
        <v>179</v>
      </c>
      <c r="P157" s="83">
        <v>42715.966064814813</v>
      </c>
      <c r="Q157" s="81" t="s">
        <v>450</v>
      </c>
      <c r="R157" s="81"/>
      <c r="S157" s="81"/>
      <c r="T157" s="81"/>
      <c r="U157" s="83">
        <v>42715.966064814813</v>
      </c>
      <c r="V157" s="85" t="s">
        <v>772</v>
      </c>
      <c r="W157" s="81"/>
      <c r="X157" s="81"/>
      <c r="Y157" s="87" t="s">
        <v>948</v>
      </c>
      <c r="Z157" s="81"/>
    </row>
    <row r="158" spans="1:26" x14ac:dyDescent="0.25">
      <c r="A158" s="66" t="s">
        <v>285</v>
      </c>
      <c r="B158" s="66" t="s">
        <v>285</v>
      </c>
      <c r="C158" s="67"/>
      <c r="D158" s="68"/>
      <c r="E158" s="69"/>
      <c r="F158" s="70"/>
      <c r="G158" s="67"/>
      <c r="H158" s="71"/>
      <c r="I158" s="72"/>
      <c r="J158" s="72"/>
      <c r="K158" s="36"/>
      <c r="L158" s="79"/>
      <c r="M158" s="79"/>
      <c r="N158" s="74"/>
      <c r="O158" s="81" t="s">
        <v>179</v>
      </c>
      <c r="P158" s="83">
        <v>42716.109976851854</v>
      </c>
      <c r="Q158" s="81" t="s">
        <v>451</v>
      </c>
      <c r="R158" s="81"/>
      <c r="S158" s="81"/>
      <c r="T158" s="81"/>
      <c r="U158" s="83">
        <v>42716.109976851854</v>
      </c>
      <c r="V158" s="85" t="s">
        <v>773</v>
      </c>
      <c r="W158" s="81"/>
      <c r="X158" s="81"/>
      <c r="Y158" s="87" t="s">
        <v>949</v>
      </c>
      <c r="Z158" s="81"/>
    </row>
    <row r="159" spans="1:26" x14ac:dyDescent="0.25">
      <c r="A159" s="66" t="s">
        <v>286</v>
      </c>
      <c r="B159" s="66" t="s">
        <v>287</v>
      </c>
      <c r="C159" s="67"/>
      <c r="D159" s="68"/>
      <c r="E159" s="69"/>
      <c r="F159" s="70"/>
      <c r="G159" s="67"/>
      <c r="H159" s="71"/>
      <c r="I159" s="72"/>
      <c r="J159" s="72"/>
      <c r="K159" s="36"/>
      <c r="L159" s="79"/>
      <c r="M159" s="79"/>
      <c r="N159" s="74"/>
      <c r="O159" s="81" t="s">
        <v>327</v>
      </c>
      <c r="P159" s="83">
        <v>42716.514988425923</v>
      </c>
      <c r="Q159" s="81" t="s">
        <v>452</v>
      </c>
      <c r="R159" s="81"/>
      <c r="S159" s="81"/>
      <c r="T159" s="81"/>
      <c r="U159" s="83">
        <v>42716.514988425923</v>
      </c>
      <c r="V159" s="85" t="s">
        <v>774</v>
      </c>
      <c r="W159" s="81"/>
      <c r="X159" s="81"/>
      <c r="Y159" s="87" t="s">
        <v>950</v>
      </c>
      <c r="Z159" s="81"/>
    </row>
    <row r="160" spans="1:26" x14ac:dyDescent="0.25">
      <c r="A160" s="66" t="s">
        <v>287</v>
      </c>
      <c r="B160" s="66" t="s">
        <v>287</v>
      </c>
      <c r="C160" s="67"/>
      <c r="D160" s="68"/>
      <c r="E160" s="69"/>
      <c r="F160" s="70"/>
      <c r="G160" s="67"/>
      <c r="H160" s="71"/>
      <c r="I160" s="72"/>
      <c r="J160" s="72"/>
      <c r="K160" s="36"/>
      <c r="L160" s="79"/>
      <c r="M160" s="79"/>
      <c r="N160" s="74"/>
      <c r="O160" s="81" t="s">
        <v>179</v>
      </c>
      <c r="P160" s="83">
        <v>42716.480185185188</v>
      </c>
      <c r="Q160" s="81" t="s">
        <v>453</v>
      </c>
      <c r="R160" s="81"/>
      <c r="S160" s="81"/>
      <c r="T160" s="81"/>
      <c r="U160" s="83">
        <v>42716.480185185188</v>
      </c>
      <c r="V160" s="85" t="s">
        <v>775</v>
      </c>
      <c r="W160" s="81"/>
      <c r="X160" s="81"/>
      <c r="Y160" s="87" t="s">
        <v>951</v>
      </c>
      <c r="Z160" s="81"/>
    </row>
    <row r="161" spans="1:26" x14ac:dyDescent="0.25">
      <c r="A161" s="66" t="s">
        <v>288</v>
      </c>
      <c r="B161" s="66" t="s">
        <v>287</v>
      </c>
      <c r="C161" s="67"/>
      <c r="D161" s="68"/>
      <c r="E161" s="69"/>
      <c r="F161" s="70"/>
      <c r="G161" s="67"/>
      <c r="H161" s="71"/>
      <c r="I161" s="72"/>
      <c r="J161" s="72"/>
      <c r="K161" s="36"/>
      <c r="L161" s="79"/>
      <c r="M161" s="79"/>
      <c r="N161" s="74"/>
      <c r="O161" s="81" t="s">
        <v>327</v>
      </c>
      <c r="P161" s="83">
        <v>42716.519849537035</v>
      </c>
      <c r="Q161" s="81" t="s">
        <v>452</v>
      </c>
      <c r="R161" s="81"/>
      <c r="S161" s="81"/>
      <c r="T161" s="81"/>
      <c r="U161" s="83">
        <v>42716.519849537035</v>
      </c>
      <c r="V161" s="85" t="s">
        <v>776</v>
      </c>
      <c r="W161" s="81"/>
      <c r="X161" s="81"/>
      <c r="Y161" s="87" t="s">
        <v>952</v>
      </c>
      <c r="Z161" s="81"/>
    </row>
    <row r="162" spans="1:26" x14ac:dyDescent="0.25">
      <c r="A162" s="66" t="s">
        <v>289</v>
      </c>
      <c r="B162" s="66" t="s">
        <v>289</v>
      </c>
      <c r="C162" s="67"/>
      <c r="D162" s="68"/>
      <c r="E162" s="69"/>
      <c r="F162" s="70"/>
      <c r="G162" s="67"/>
      <c r="H162" s="71"/>
      <c r="I162" s="72"/>
      <c r="J162" s="72"/>
      <c r="K162" s="36"/>
      <c r="L162" s="79"/>
      <c r="M162" s="79"/>
      <c r="N162" s="74"/>
      <c r="O162" s="81" t="s">
        <v>179</v>
      </c>
      <c r="P162" s="83">
        <v>42716.549305555556</v>
      </c>
      <c r="Q162" s="81" t="s">
        <v>454</v>
      </c>
      <c r="R162" s="81"/>
      <c r="S162" s="81"/>
      <c r="T162" s="81"/>
      <c r="U162" s="83">
        <v>42716.549305555556</v>
      </c>
      <c r="V162" s="85" t="s">
        <v>777</v>
      </c>
      <c r="W162" s="81"/>
      <c r="X162" s="81"/>
      <c r="Y162" s="87" t="s">
        <v>953</v>
      </c>
      <c r="Z162" s="81"/>
    </row>
    <row r="163" spans="1:26" x14ac:dyDescent="0.25">
      <c r="A163" s="66" t="s">
        <v>290</v>
      </c>
      <c r="B163" s="66" t="s">
        <v>325</v>
      </c>
      <c r="C163" s="67"/>
      <c r="D163" s="68"/>
      <c r="E163" s="69"/>
      <c r="F163" s="70"/>
      <c r="G163" s="67"/>
      <c r="H163" s="71"/>
      <c r="I163" s="72"/>
      <c r="J163" s="72"/>
      <c r="K163" s="36"/>
      <c r="L163" s="79"/>
      <c r="M163" s="79"/>
      <c r="N163" s="74"/>
      <c r="O163" s="81" t="s">
        <v>328</v>
      </c>
      <c r="P163" s="83">
        <v>42716.611284722225</v>
      </c>
      <c r="Q163" s="81" t="s">
        <v>455</v>
      </c>
      <c r="R163" s="85" t="s">
        <v>558</v>
      </c>
      <c r="S163" s="81" t="s">
        <v>590</v>
      </c>
      <c r="T163" s="81"/>
      <c r="U163" s="83">
        <v>42716.611284722225</v>
      </c>
      <c r="V163" s="85" t="s">
        <v>778</v>
      </c>
      <c r="W163" s="81"/>
      <c r="X163" s="81"/>
      <c r="Y163" s="87" t="s">
        <v>954</v>
      </c>
      <c r="Z163" s="81"/>
    </row>
    <row r="164" spans="1:26" x14ac:dyDescent="0.25">
      <c r="A164" s="66" t="s">
        <v>291</v>
      </c>
      <c r="B164" s="66" t="s">
        <v>326</v>
      </c>
      <c r="C164" s="67"/>
      <c r="D164" s="68"/>
      <c r="E164" s="69"/>
      <c r="F164" s="70"/>
      <c r="G164" s="67"/>
      <c r="H164" s="71"/>
      <c r="I164" s="72"/>
      <c r="J164" s="72"/>
      <c r="K164" s="36"/>
      <c r="L164" s="79"/>
      <c r="M164" s="79"/>
      <c r="N164" s="74"/>
      <c r="O164" s="81" t="s">
        <v>328</v>
      </c>
      <c r="P164" s="83">
        <v>42716.642847222225</v>
      </c>
      <c r="Q164" s="81" t="s">
        <v>456</v>
      </c>
      <c r="R164" s="81"/>
      <c r="S164" s="81"/>
      <c r="T164" s="81"/>
      <c r="U164" s="83">
        <v>42716.642847222225</v>
      </c>
      <c r="V164" s="85" t="s">
        <v>779</v>
      </c>
      <c r="W164" s="81"/>
      <c r="X164" s="81"/>
      <c r="Y164" s="87" t="s">
        <v>955</v>
      </c>
      <c r="Z164" s="81"/>
    </row>
    <row r="165" spans="1:26" x14ac:dyDescent="0.25">
      <c r="A165" s="66" t="s">
        <v>292</v>
      </c>
      <c r="B165" s="66" t="s">
        <v>295</v>
      </c>
      <c r="C165" s="67"/>
      <c r="D165" s="68"/>
      <c r="E165" s="69"/>
      <c r="F165" s="70"/>
      <c r="G165" s="67"/>
      <c r="H165" s="71"/>
      <c r="I165" s="72"/>
      <c r="J165" s="72"/>
      <c r="K165" s="36"/>
      <c r="L165" s="79"/>
      <c r="M165" s="79"/>
      <c r="N165" s="74"/>
      <c r="O165" s="81" t="s">
        <v>327</v>
      </c>
      <c r="P165" s="83">
        <v>42716.920486111114</v>
      </c>
      <c r="Q165" s="81" t="s">
        <v>457</v>
      </c>
      <c r="R165" s="85" t="s">
        <v>559</v>
      </c>
      <c r="S165" s="81" t="s">
        <v>603</v>
      </c>
      <c r="T165" s="81" t="s">
        <v>624</v>
      </c>
      <c r="U165" s="83">
        <v>42716.920486111114</v>
      </c>
      <c r="V165" s="85" t="s">
        <v>780</v>
      </c>
      <c r="W165" s="81"/>
      <c r="X165" s="81"/>
      <c r="Y165" s="87" t="s">
        <v>956</v>
      </c>
      <c r="Z165" s="81"/>
    </row>
    <row r="166" spans="1:26" x14ac:dyDescent="0.25">
      <c r="A166" s="66" t="s">
        <v>293</v>
      </c>
      <c r="B166" s="66" t="s">
        <v>293</v>
      </c>
      <c r="C166" s="67"/>
      <c r="D166" s="68"/>
      <c r="E166" s="69"/>
      <c r="F166" s="70"/>
      <c r="G166" s="67"/>
      <c r="H166" s="71"/>
      <c r="I166" s="72"/>
      <c r="J166" s="72"/>
      <c r="K166" s="36"/>
      <c r="L166" s="79"/>
      <c r="M166" s="79"/>
      <c r="N166" s="74"/>
      <c r="O166" s="81" t="s">
        <v>179</v>
      </c>
      <c r="P166" s="83">
        <v>42716.929074074076</v>
      </c>
      <c r="Q166" s="81" t="s">
        <v>458</v>
      </c>
      <c r="R166" s="85" t="s">
        <v>560</v>
      </c>
      <c r="S166" s="81" t="s">
        <v>595</v>
      </c>
      <c r="T166" s="81"/>
      <c r="U166" s="83">
        <v>42716.929074074076</v>
      </c>
      <c r="V166" s="85" t="s">
        <v>781</v>
      </c>
      <c r="W166" s="81"/>
      <c r="X166" s="81"/>
      <c r="Y166" s="87" t="s">
        <v>957</v>
      </c>
      <c r="Z166" s="81"/>
    </row>
    <row r="167" spans="1:26" x14ac:dyDescent="0.25">
      <c r="A167" s="66" t="s">
        <v>294</v>
      </c>
      <c r="B167" s="66" t="s">
        <v>293</v>
      </c>
      <c r="C167" s="67"/>
      <c r="D167" s="68"/>
      <c r="E167" s="69"/>
      <c r="F167" s="70"/>
      <c r="G167" s="67"/>
      <c r="H167" s="71"/>
      <c r="I167" s="72"/>
      <c r="J167" s="72"/>
      <c r="K167" s="36"/>
      <c r="L167" s="79"/>
      <c r="M167" s="79"/>
      <c r="N167" s="74"/>
      <c r="O167" s="81" t="s">
        <v>327</v>
      </c>
      <c r="P167" s="83">
        <v>42717.00677083333</v>
      </c>
      <c r="Q167" s="81" t="s">
        <v>459</v>
      </c>
      <c r="R167" s="85" t="s">
        <v>560</v>
      </c>
      <c r="S167" s="81" t="s">
        <v>595</v>
      </c>
      <c r="T167" s="81"/>
      <c r="U167" s="83">
        <v>42717.00677083333</v>
      </c>
      <c r="V167" s="85" t="s">
        <v>782</v>
      </c>
      <c r="W167" s="81"/>
      <c r="X167" s="81"/>
      <c r="Y167" s="87" t="s">
        <v>958</v>
      </c>
      <c r="Z167" s="81"/>
    </row>
    <row r="168" spans="1:26" x14ac:dyDescent="0.25">
      <c r="A168" s="66" t="s">
        <v>295</v>
      </c>
      <c r="B168" s="66" t="s">
        <v>295</v>
      </c>
      <c r="C168" s="67"/>
      <c r="D168" s="68"/>
      <c r="E168" s="69"/>
      <c r="F168" s="70"/>
      <c r="G168" s="67"/>
      <c r="H168" s="71"/>
      <c r="I168" s="72"/>
      <c r="J168" s="72"/>
      <c r="K168" s="36"/>
      <c r="L168" s="79"/>
      <c r="M168" s="79"/>
      <c r="N168" s="74"/>
      <c r="O168" s="81" t="s">
        <v>179</v>
      </c>
      <c r="P168" s="83">
        <v>42710.905555555553</v>
      </c>
      <c r="Q168" s="81" t="s">
        <v>460</v>
      </c>
      <c r="R168" s="85" t="s">
        <v>561</v>
      </c>
      <c r="S168" s="81" t="s">
        <v>603</v>
      </c>
      <c r="T168" s="81" t="s">
        <v>625</v>
      </c>
      <c r="U168" s="83">
        <v>42710.905555555553</v>
      </c>
      <c r="V168" s="85" t="s">
        <v>783</v>
      </c>
      <c r="W168" s="81"/>
      <c r="X168" s="81"/>
      <c r="Y168" s="87" t="s">
        <v>959</v>
      </c>
      <c r="Z168" s="81"/>
    </row>
    <row r="169" spans="1:26" x14ac:dyDescent="0.25">
      <c r="A169" s="66" t="s">
        <v>295</v>
      </c>
      <c r="B169" s="66" t="s">
        <v>295</v>
      </c>
      <c r="C169" s="67"/>
      <c r="D169" s="68"/>
      <c r="E169" s="69"/>
      <c r="F169" s="70"/>
      <c r="G169" s="67"/>
      <c r="H169" s="71"/>
      <c r="I169" s="72"/>
      <c r="J169" s="72"/>
      <c r="K169" s="36"/>
      <c r="L169" s="79"/>
      <c r="M169" s="79"/>
      <c r="N169" s="74"/>
      <c r="O169" s="81" t="s">
        <v>179</v>
      </c>
      <c r="P169" s="83">
        <v>42710.935393518521</v>
      </c>
      <c r="Q169" s="81" t="s">
        <v>461</v>
      </c>
      <c r="R169" s="85" t="s">
        <v>562</v>
      </c>
      <c r="S169" s="81" t="s">
        <v>603</v>
      </c>
      <c r="T169" s="81" t="s">
        <v>626</v>
      </c>
      <c r="U169" s="83">
        <v>42710.935393518521</v>
      </c>
      <c r="V169" s="85" t="s">
        <v>784</v>
      </c>
      <c r="W169" s="81"/>
      <c r="X169" s="81"/>
      <c r="Y169" s="87" t="s">
        <v>960</v>
      </c>
      <c r="Z169" s="81"/>
    </row>
    <row r="170" spans="1:26" x14ac:dyDescent="0.25">
      <c r="A170" s="66" t="s">
        <v>295</v>
      </c>
      <c r="B170" s="66" t="s">
        <v>295</v>
      </c>
      <c r="C170" s="67"/>
      <c r="D170" s="68"/>
      <c r="E170" s="69"/>
      <c r="F170" s="70"/>
      <c r="G170" s="67"/>
      <c r="H170" s="71"/>
      <c r="I170" s="72"/>
      <c r="J170" s="72"/>
      <c r="K170" s="36"/>
      <c r="L170" s="79"/>
      <c r="M170" s="79"/>
      <c r="N170" s="74"/>
      <c r="O170" s="81" t="s">
        <v>179</v>
      </c>
      <c r="P170" s="83">
        <v>42711.817881944444</v>
      </c>
      <c r="Q170" s="81" t="s">
        <v>462</v>
      </c>
      <c r="R170" s="85" t="s">
        <v>563</v>
      </c>
      <c r="S170" s="81" t="s">
        <v>603</v>
      </c>
      <c r="T170" s="81" t="s">
        <v>627</v>
      </c>
      <c r="U170" s="83">
        <v>42711.817881944444</v>
      </c>
      <c r="V170" s="85" t="s">
        <v>785</v>
      </c>
      <c r="W170" s="81"/>
      <c r="X170" s="81"/>
      <c r="Y170" s="87" t="s">
        <v>961</v>
      </c>
      <c r="Z170" s="81"/>
    </row>
    <row r="171" spans="1:26" x14ac:dyDescent="0.25">
      <c r="A171" s="66" t="s">
        <v>295</v>
      </c>
      <c r="B171" s="66" t="s">
        <v>295</v>
      </c>
      <c r="C171" s="67"/>
      <c r="D171" s="68"/>
      <c r="E171" s="69"/>
      <c r="F171" s="70"/>
      <c r="G171" s="67"/>
      <c r="H171" s="71"/>
      <c r="I171" s="72"/>
      <c r="J171" s="72"/>
      <c r="K171" s="36"/>
      <c r="L171" s="79"/>
      <c r="M171" s="79"/>
      <c r="N171" s="74"/>
      <c r="O171" s="81" t="s">
        <v>179</v>
      </c>
      <c r="P171" s="83">
        <v>42711.908530092594</v>
      </c>
      <c r="Q171" s="81" t="s">
        <v>463</v>
      </c>
      <c r="R171" s="85" t="s">
        <v>564</v>
      </c>
      <c r="S171" s="81" t="s">
        <v>603</v>
      </c>
      <c r="T171" s="81" t="s">
        <v>625</v>
      </c>
      <c r="U171" s="83">
        <v>42711.908530092594</v>
      </c>
      <c r="V171" s="85" t="s">
        <v>786</v>
      </c>
      <c r="W171" s="81"/>
      <c r="X171" s="81"/>
      <c r="Y171" s="87" t="s">
        <v>962</v>
      </c>
      <c r="Z171" s="81"/>
    </row>
    <row r="172" spans="1:26" x14ac:dyDescent="0.25">
      <c r="A172" s="66" t="s">
        <v>295</v>
      </c>
      <c r="B172" s="66" t="s">
        <v>295</v>
      </c>
      <c r="C172" s="67"/>
      <c r="D172" s="68"/>
      <c r="E172" s="69"/>
      <c r="F172" s="70"/>
      <c r="G172" s="67"/>
      <c r="H172" s="71"/>
      <c r="I172" s="72"/>
      <c r="J172" s="72"/>
      <c r="K172" s="36"/>
      <c r="L172" s="79"/>
      <c r="M172" s="79"/>
      <c r="N172" s="74"/>
      <c r="O172" s="81" t="s">
        <v>179</v>
      </c>
      <c r="P172" s="83">
        <v>42711.938703703701</v>
      </c>
      <c r="Q172" s="81" t="s">
        <v>464</v>
      </c>
      <c r="R172" s="85" t="s">
        <v>565</v>
      </c>
      <c r="S172" s="81" t="s">
        <v>603</v>
      </c>
      <c r="T172" s="81" t="s">
        <v>628</v>
      </c>
      <c r="U172" s="83">
        <v>42711.938703703701</v>
      </c>
      <c r="V172" s="85" t="s">
        <v>787</v>
      </c>
      <c r="W172" s="81"/>
      <c r="X172" s="81"/>
      <c r="Y172" s="87" t="s">
        <v>963</v>
      </c>
      <c r="Z172" s="81"/>
    </row>
    <row r="173" spans="1:26" x14ac:dyDescent="0.25">
      <c r="A173" s="66" t="s">
        <v>295</v>
      </c>
      <c r="B173" s="66" t="s">
        <v>295</v>
      </c>
      <c r="C173" s="67"/>
      <c r="D173" s="68"/>
      <c r="E173" s="69"/>
      <c r="F173" s="70"/>
      <c r="G173" s="67"/>
      <c r="H173" s="71"/>
      <c r="I173" s="72"/>
      <c r="J173" s="72"/>
      <c r="K173" s="36"/>
      <c r="L173" s="79"/>
      <c r="M173" s="79"/>
      <c r="N173" s="74"/>
      <c r="O173" s="81" t="s">
        <v>179</v>
      </c>
      <c r="P173" s="83">
        <v>42711.968877314815</v>
      </c>
      <c r="Q173" s="81" t="s">
        <v>465</v>
      </c>
      <c r="R173" s="85" t="s">
        <v>566</v>
      </c>
      <c r="S173" s="81" t="s">
        <v>603</v>
      </c>
      <c r="T173" s="81" t="s">
        <v>629</v>
      </c>
      <c r="U173" s="83">
        <v>42711.968877314815</v>
      </c>
      <c r="V173" s="85" t="s">
        <v>788</v>
      </c>
      <c r="W173" s="81"/>
      <c r="X173" s="81"/>
      <c r="Y173" s="87" t="s">
        <v>964</v>
      </c>
      <c r="Z173" s="81"/>
    </row>
    <row r="174" spans="1:26" x14ac:dyDescent="0.25">
      <c r="A174" s="66" t="s">
        <v>295</v>
      </c>
      <c r="B174" s="66" t="s">
        <v>295</v>
      </c>
      <c r="C174" s="67"/>
      <c r="D174" s="68"/>
      <c r="E174" s="69"/>
      <c r="F174" s="70"/>
      <c r="G174" s="67"/>
      <c r="H174" s="71"/>
      <c r="I174" s="72"/>
      <c r="J174" s="72"/>
      <c r="K174" s="36"/>
      <c r="L174" s="79"/>
      <c r="M174" s="79"/>
      <c r="N174" s="74"/>
      <c r="O174" s="81" t="s">
        <v>179</v>
      </c>
      <c r="P174" s="83">
        <v>42712.817685185182</v>
      </c>
      <c r="Q174" s="81" t="s">
        <v>466</v>
      </c>
      <c r="R174" s="85" t="s">
        <v>509</v>
      </c>
      <c r="S174" s="81" t="s">
        <v>603</v>
      </c>
      <c r="T174" s="81" t="s">
        <v>630</v>
      </c>
      <c r="U174" s="83">
        <v>42712.817685185182</v>
      </c>
      <c r="V174" s="85" t="s">
        <v>789</v>
      </c>
      <c r="W174" s="81"/>
      <c r="X174" s="81"/>
      <c r="Y174" s="87" t="s">
        <v>965</v>
      </c>
      <c r="Z174" s="81"/>
    </row>
    <row r="175" spans="1:26" x14ac:dyDescent="0.25">
      <c r="A175" s="66" t="s">
        <v>295</v>
      </c>
      <c r="B175" s="66" t="s">
        <v>295</v>
      </c>
      <c r="C175" s="67"/>
      <c r="D175" s="68"/>
      <c r="E175" s="69"/>
      <c r="F175" s="70"/>
      <c r="G175" s="67"/>
      <c r="H175" s="71"/>
      <c r="I175" s="72"/>
      <c r="J175" s="72"/>
      <c r="K175" s="36"/>
      <c r="L175" s="79"/>
      <c r="M175" s="79"/>
      <c r="N175" s="74"/>
      <c r="O175" s="81" t="s">
        <v>179</v>
      </c>
      <c r="P175" s="83">
        <v>42712.998912037037</v>
      </c>
      <c r="Q175" s="81" t="s">
        <v>467</v>
      </c>
      <c r="R175" s="85" t="s">
        <v>567</v>
      </c>
      <c r="S175" s="81" t="s">
        <v>603</v>
      </c>
      <c r="T175" s="81" t="s">
        <v>631</v>
      </c>
      <c r="U175" s="83">
        <v>42712.998912037037</v>
      </c>
      <c r="V175" s="85" t="s">
        <v>790</v>
      </c>
      <c r="W175" s="81"/>
      <c r="X175" s="81"/>
      <c r="Y175" s="87" t="s">
        <v>966</v>
      </c>
      <c r="Z175" s="81"/>
    </row>
    <row r="176" spans="1:26" x14ac:dyDescent="0.25">
      <c r="A176" s="66" t="s">
        <v>295</v>
      </c>
      <c r="B176" s="66" t="s">
        <v>295</v>
      </c>
      <c r="C176" s="67"/>
      <c r="D176" s="68"/>
      <c r="E176" s="69"/>
      <c r="F176" s="70"/>
      <c r="G176" s="67"/>
      <c r="H176" s="71"/>
      <c r="I176" s="72"/>
      <c r="J176" s="72"/>
      <c r="K176" s="36"/>
      <c r="L176" s="79"/>
      <c r="M176" s="79"/>
      <c r="N176" s="74"/>
      <c r="O176" s="81" t="s">
        <v>179</v>
      </c>
      <c r="P176" s="83">
        <v>42713.029120370367</v>
      </c>
      <c r="Q176" s="81" t="s">
        <v>468</v>
      </c>
      <c r="R176" s="85" t="s">
        <v>568</v>
      </c>
      <c r="S176" s="81" t="s">
        <v>603</v>
      </c>
      <c r="T176" s="81" t="s">
        <v>627</v>
      </c>
      <c r="U176" s="83">
        <v>42713.029120370367</v>
      </c>
      <c r="V176" s="85" t="s">
        <v>791</v>
      </c>
      <c r="W176" s="81"/>
      <c r="X176" s="81"/>
      <c r="Y176" s="87" t="s">
        <v>967</v>
      </c>
      <c r="Z176" s="81"/>
    </row>
    <row r="177" spans="1:26" x14ac:dyDescent="0.25">
      <c r="A177" s="66" t="s">
        <v>295</v>
      </c>
      <c r="B177" s="66" t="s">
        <v>295</v>
      </c>
      <c r="C177" s="67"/>
      <c r="D177" s="68"/>
      <c r="E177" s="69"/>
      <c r="F177" s="70"/>
      <c r="G177" s="67"/>
      <c r="H177" s="71"/>
      <c r="I177" s="72"/>
      <c r="J177" s="72"/>
      <c r="K177" s="36"/>
      <c r="L177" s="79"/>
      <c r="M177" s="79"/>
      <c r="N177" s="74"/>
      <c r="O177" s="81" t="s">
        <v>179</v>
      </c>
      <c r="P177" s="83">
        <v>42713.666747685187</v>
      </c>
      <c r="Q177" s="81" t="s">
        <v>469</v>
      </c>
      <c r="R177" s="85" t="s">
        <v>569</v>
      </c>
      <c r="S177" s="81" t="s">
        <v>603</v>
      </c>
      <c r="T177" s="81" t="s">
        <v>629</v>
      </c>
      <c r="U177" s="83">
        <v>42713.666747685187</v>
      </c>
      <c r="V177" s="85" t="s">
        <v>792</v>
      </c>
      <c r="W177" s="81"/>
      <c r="X177" s="81"/>
      <c r="Y177" s="87" t="s">
        <v>968</v>
      </c>
      <c r="Z177" s="81"/>
    </row>
    <row r="178" spans="1:26" x14ac:dyDescent="0.25">
      <c r="A178" s="66" t="s">
        <v>295</v>
      </c>
      <c r="B178" s="66" t="s">
        <v>295</v>
      </c>
      <c r="C178" s="67"/>
      <c r="D178" s="68"/>
      <c r="E178" s="69"/>
      <c r="F178" s="70"/>
      <c r="G178" s="67"/>
      <c r="H178" s="71"/>
      <c r="I178" s="72"/>
      <c r="J178" s="72"/>
      <c r="K178" s="36"/>
      <c r="L178" s="79"/>
      <c r="M178" s="79"/>
      <c r="N178" s="74"/>
      <c r="O178" s="81" t="s">
        <v>179</v>
      </c>
      <c r="P178" s="83">
        <v>42713.756354166668</v>
      </c>
      <c r="Q178" s="81" t="s">
        <v>470</v>
      </c>
      <c r="R178" s="85" t="s">
        <v>570</v>
      </c>
      <c r="S178" s="81" t="s">
        <v>603</v>
      </c>
      <c r="T178" s="81" t="s">
        <v>625</v>
      </c>
      <c r="U178" s="83">
        <v>42713.756354166668</v>
      </c>
      <c r="V178" s="85" t="s">
        <v>793</v>
      </c>
      <c r="W178" s="81"/>
      <c r="X178" s="81"/>
      <c r="Y178" s="87" t="s">
        <v>969</v>
      </c>
      <c r="Z178" s="81"/>
    </row>
    <row r="179" spans="1:26" x14ac:dyDescent="0.25">
      <c r="A179" s="66" t="s">
        <v>295</v>
      </c>
      <c r="B179" s="66" t="s">
        <v>295</v>
      </c>
      <c r="C179" s="67"/>
      <c r="D179" s="68"/>
      <c r="E179" s="69"/>
      <c r="F179" s="70"/>
      <c r="G179" s="67"/>
      <c r="H179" s="71"/>
      <c r="I179" s="72"/>
      <c r="J179" s="72"/>
      <c r="K179" s="36"/>
      <c r="L179" s="79"/>
      <c r="M179" s="79"/>
      <c r="N179" s="74"/>
      <c r="O179" s="81" t="s">
        <v>179</v>
      </c>
      <c r="P179" s="83">
        <v>42714.666747685187</v>
      </c>
      <c r="Q179" s="81" t="s">
        <v>471</v>
      </c>
      <c r="R179" s="85" t="s">
        <v>571</v>
      </c>
      <c r="S179" s="81" t="s">
        <v>603</v>
      </c>
      <c r="T179" s="81" t="s">
        <v>632</v>
      </c>
      <c r="U179" s="83">
        <v>42714.666747685187</v>
      </c>
      <c r="V179" s="85" t="s">
        <v>794</v>
      </c>
      <c r="W179" s="81"/>
      <c r="X179" s="81"/>
      <c r="Y179" s="87" t="s">
        <v>970</v>
      </c>
      <c r="Z179" s="81"/>
    </row>
    <row r="180" spans="1:26" x14ac:dyDescent="0.25">
      <c r="A180" s="66" t="s">
        <v>295</v>
      </c>
      <c r="B180" s="66" t="s">
        <v>295</v>
      </c>
      <c r="C180" s="67"/>
      <c r="D180" s="68"/>
      <c r="E180" s="69"/>
      <c r="F180" s="70"/>
      <c r="G180" s="67"/>
      <c r="H180" s="71"/>
      <c r="I180" s="72"/>
      <c r="J180" s="72"/>
      <c r="K180" s="36"/>
      <c r="L180" s="79"/>
      <c r="M180" s="79"/>
      <c r="N180" s="74"/>
      <c r="O180" s="81" t="s">
        <v>179</v>
      </c>
      <c r="P180" s="83">
        <v>42714.728692129633</v>
      </c>
      <c r="Q180" s="81" t="s">
        <v>472</v>
      </c>
      <c r="R180" s="85" t="s">
        <v>572</v>
      </c>
      <c r="S180" s="81" t="s">
        <v>603</v>
      </c>
      <c r="T180" s="81" t="s">
        <v>633</v>
      </c>
      <c r="U180" s="83">
        <v>42714.728692129633</v>
      </c>
      <c r="V180" s="85" t="s">
        <v>795</v>
      </c>
      <c r="W180" s="81"/>
      <c r="X180" s="81"/>
      <c r="Y180" s="87" t="s">
        <v>971</v>
      </c>
      <c r="Z180" s="81"/>
    </row>
    <row r="181" spans="1:26" x14ac:dyDescent="0.25">
      <c r="A181" s="66" t="s">
        <v>295</v>
      </c>
      <c r="B181" s="66" t="s">
        <v>295</v>
      </c>
      <c r="C181" s="67"/>
      <c r="D181" s="68"/>
      <c r="E181" s="69"/>
      <c r="F181" s="70"/>
      <c r="G181" s="67"/>
      <c r="H181" s="71"/>
      <c r="I181" s="72"/>
      <c r="J181" s="72"/>
      <c r="K181" s="36"/>
      <c r="L181" s="79"/>
      <c r="M181" s="79"/>
      <c r="N181" s="74"/>
      <c r="O181" s="81" t="s">
        <v>179</v>
      </c>
      <c r="P181" s="83">
        <v>42714.914444444446</v>
      </c>
      <c r="Q181" s="81" t="s">
        <v>473</v>
      </c>
      <c r="R181" s="85" t="s">
        <v>573</v>
      </c>
      <c r="S181" s="81" t="s">
        <v>603</v>
      </c>
      <c r="T181" s="81" t="s">
        <v>629</v>
      </c>
      <c r="U181" s="83">
        <v>42714.914444444446</v>
      </c>
      <c r="V181" s="85" t="s">
        <v>796</v>
      </c>
      <c r="W181" s="81"/>
      <c r="X181" s="81"/>
      <c r="Y181" s="87" t="s">
        <v>972</v>
      </c>
      <c r="Z181" s="81"/>
    </row>
    <row r="182" spans="1:26" x14ac:dyDescent="0.25">
      <c r="A182" s="66" t="s">
        <v>295</v>
      </c>
      <c r="B182" s="66" t="s">
        <v>295</v>
      </c>
      <c r="C182" s="67"/>
      <c r="D182" s="68"/>
      <c r="E182" s="69"/>
      <c r="F182" s="70"/>
      <c r="G182" s="67"/>
      <c r="H182" s="71"/>
      <c r="I182" s="72"/>
      <c r="J182" s="72"/>
      <c r="K182" s="36"/>
      <c r="L182" s="79"/>
      <c r="M182" s="79"/>
      <c r="N182" s="74"/>
      <c r="O182" s="81" t="s">
        <v>179</v>
      </c>
      <c r="P182" s="83">
        <v>42714.945393518516</v>
      </c>
      <c r="Q182" s="81" t="s">
        <v>474</v>
      </c>
      <c r="R182" s="85" t="s">
        <v>574</v>
      </c>
      <c r="S182" s="81" t="s">
        <v>603</v>
      </c>
      <c r="T182" s="81" t="s">
        <v>634</v>
      </c>
      <c r="U182" s="83">
        <v>42714.945393518516</v>
      </c>
      <c r="V182" s="85" t="s">
        <v>797</v>
      </c>
      <c r="W182" s="81"/>
      <c r="X182" s="81"/>
      <c r="Y182" s="87" t="s">
        <v>973</v>
      </c>
      <c r="Z182" s="81"/>
    </row>
    <row r="183" spans="1:26" x14ac:dyDescent="0.25">
      <c r="A183" s="66" t="s">
        <v>295</v>
      </c>
      <c r="B183" s="66" t="s">
        <v>295</v>
      </c>
      <c r="C183" s="67"/>
      <c r="D183" s="68"/>
      <c r="E183" s="69"/>
      <c r="F183" s="70"/>
      <c r="G183" s="67"/>
      <c r="H183" s="71"/>
      <c r="I183" s="72"/>
      <c r="J183" s="72"/>
      <c r="K183" s="36"/>
      <c r="L183" s="79"/>
      <c r="M183" s="79"/>
      <c r="N183" s="74"/>
      <c r="O183" s="81" t="s">
        <v>179</v>
      </c>
      <c r="P183" s="83">
        <v>42715.007256944446</v>
      </c>
      <c r="Q183" s="81" t="s">
        <v>475</v>
      </c>
      <c r="R183" s="85" t="s">
        <v>575</v>
      </c>
      <c r="S183" s="81" t="s">
        <v>603</v>
      </c>
      <c r="T183" s="81" t="s">
        <v>635</v>
      </c>
      <c r="U183" s="83">
        <v>42715.007256944446</v>
      </c>
      <c r="V183" s="85" t="s">
        <v>798</v>
      </c>
      <c r="W183" s="81"/>
      <c r="X183" s="81"/>
      <c r="Y183" s="87" t="s">
        <v>974</v>
      </c>
      <c r="Z183" s="81"/>
    </row>
    <row r="184" spans="1:26" x14ac:dyDescent="0.25">
      <c r="A184" s="66" t="s">
        <v>295</v>
      </c>
      <c r="B184" s="66" t="s">
        <v>295</v>
      </c>
      <c r="C184" s="67"/>
      <c r="D184" s="68"/>
      <c r="E184" s="69"/>
      <c r="F184" s="70"/>
      <c r="G184" s="67"/>
      <c r="H184" s="71"/>
      <c r="I184" s="72"/>
      <c r="J184" s="72"/>
      <c r="K184" s="36"/>
      <c r="L184" s="79"/>
      <c r="M184" s="79"/>
      <c r="N184" s="74"/>
      <c r="O184" s="81" t="s">
        <v>179</v>
      </c>
      <c r="P184" s="83">
        <v>42715.069120370368</v>
      </c>
      <c r="Q184" s="81" t="s">
        <v>476</v>
      </c>
      <c r="R184" s="85" t="s">
        <v>576</v>
      </c>
      <c r="S184" s="81" t="s">
        <v>603</v>
      </c>
      <c r="T184" s="81" t="s">
        <v>626</v>
      </c>
      <c r="U184" s="83">
        <v>42715.069120370368</v>
      </c>
      <c r="V184" s="85" t="s">
        <v>799</v>
      </c>
      <c r="W184" s="81"/>
      <c r="X184" s="81"/>
      <c r="Y184" s="87" t="s">
        <v>975</v>
      </c>
      <c r="Z184" s="81"/>
    </row>
    <row r="185" spans="1:26" x14ac:dyDescent="0.25">
      <c r="A185" s="66" t="s">
        <v>295</v>
      </c>
      <c r="B185" s="66" t="s">
        <v>295</v>
      </c>
      <c r="C185" s="67"/>
      <c r="D185" s="68"/>
      <c r="E185" s="69"/>
      <c r="F185" s="70"/>
      <c r="G185" s="67"/>
      <c r="H185" s="71"/>
      <c r="I185" s="72"/>
      <c r="J185" s="72"/>
      <c r="K185" s="36"/>
      <c r="L185" s="79"/>
      <c r="M185" s="79"/>
      <c r="N185" s="74"/>
      <c r="O185" s="81" t="s">
        <v>179</v>
      </c>
      <c r="P185" s="83">
        <v>42715.759571759256</v>
      </c>
      <c r="Q185" s="81" t="s">
        <v>477</v>
      </c>
      <c r="R185" s="85" t="s">
        <v>577</v>
      </c>
      <c r="S185" s="81" t="s">
        <v>603</v>
      </c>
      <c r="T185" s="81" t="s">
        <v>632</v>
      </c>
      <c r="U185" s="83">
        <v>42715.759571759256</v>
      </c>
      <c r="V185" s="85" t="s">
        <v>800</v>
      </c>
      <c r="W185" s="81"/>
      <c r="X185" s="81"/>
      <c r="Y185" s="87" t="s">
        <v>976</v>
      </c>
      <c r="Z185" s="81"/>
    </row>
    <row r="186" spans="1:26" x14ac:dyDescent="0.25">
      <c r="A186" s="66" t="s">
        <v>295</v>
      </c>
      <c r="B186" s="66" t="s">
        <v>295</v>
      </c>
      <c r="C186" s="67"/>
      <c r="D186" s="68"/>
      <c r="E186" s="69"/>
      <c r="F186" s="70"/>
      <c r="G186" s="67"/>
      <c r="H186" s="71"/>
      <c r="I186" s="72"/>
      <c r="J186" s="72"/>
      <c r="K186" s="36"/>
      <c r="L186" s="79"/>
      <c r="M186" s="79"/>
      <c r="N186" s="74"/>
      <c r="O186" s="81" t="s">
        <v>179</v>
      </c>
      <c r="P186" s="83">
        <v>42715.790509259263</v>
      </c>
      <c r="Q186" s="81" t="s">
        <v>478</v>
      </c>
      <c r="R186" s="85" t="s">
        <v>578</v>
      </c>
      <c r="S186" s="81" t="s">
        <v>603</v>
      </c>
      <c r="T186" s="81" t="s">
        <v>629</v>
      </c>
      <c r="U186" s="83">
        <v>42715.790509259263</v>
      </c>
      <c r="V186" s="85" t="s">
        <v>801</v>
      </c>
      <c r="W186" s="81"/>
      <c r="X186" s="81"/>
      <c r="Y186" s="87" t="s">
        <v>977</v>
      </c>
      <c r="Z186" s="81"/>
    </row>
    <row r="187" spans="1:26" x14ac:dyDescent="0.25">
      <c r="A187" s="66" t="s">
        <v>295</v>
      </c>
      <c r="B187" s="66" t="s">
        <v>295</v>
      </c>
      <c r="C187" s="67"/>
      <c r="D187" s="68"/>
      <c r="E187" s="69"/>
      <c r="F187" s="70"/>
      <c r="G187" s="67"/>
      <c r="H187" s="71"/>
      <c r="I187" s="72"/>
      <c r="J187" s="72"/>
      <c r="K187" s="36"/>
      <c r="L187" s="79"/>
      <c r="M187" s="79"/>
      <c r="N187" s="74"/>
      <c r="O187" s="81" t="s">
        <v>179</v>
      </c>
      <c r="P187" s="83">
        <v>42715.821469907409</v>
      </c>
      <c r="Q187" s="81" t="s">
        <v>479</v>
      </c>
      <c r="R187" s="85" t="s">
        <v>579</v>
      </c>
      <c r="S187" s="81" t="s">
        <v>603</v>
      </c>
      <c r="T187" s="81" t="s">
        <v>626</v>
      </c>
      <c r="U187" s="83">
        <v>42715.821469907409</v>
      </c>
      <c r="V187" s="85" t="s">
        <v>802</v>
      </c>
      <c r="W187" s="81"/>
      <c r="X187" s="81"/>
      <c r="Y187" s="87" t="s">
        <v>978</v>
      </c>
      <c r="Z187" s="81"/>
    </row>
    <row r="188" spans="1:26" x14ac:dyDescent="0.25">
      <c r="A188" s="66" t="s">
        <v>295</v>
      </c>
      <c r="B188" s="66" t="s">
        <v>295</v>
      </c>
      <c r="C188" s="67"/>
      <c r="D188" s="68"/>
      <c r="E188" s="69"/>
      <c r="F188" s="70"/>
      <c r="G188" s="67"/>
      <c r="H188" s="71"/>
      <c r="I188" s="72"/>
      <c r="J188" s="72"/>
      <c r="K188" s="36"/>
      <c r="L188" s="79"/>
      <c r="M188" s="79"/>
      <c r="N188" s="74"/>
      <c r="O188" s="81" t="s">
        <v>179</v>
      </c>
      <c r="P188" s="83">
        <v>42715.914340277777</v>
      </c>
      <c r="Q188" s="81" t="s">
        <v>480</v>
      </c>
      <c r="R188" s="85" t="s">
        <v>580</v>
      </c>
      <c r="S188" s="81" t="s">
        <v>603</v>
      </c>
      <c r="T188" s="81" t="s">
        <v>635</v>
      </c>
      <c r="U188" s="83">
        <v>42715.914340277777</v>
      </c>
      <c r="V188" s="85" t="s">
        <v>803</v>
      </c>
      <c r="W188" s="81"/>
      <c r="X188" s="81"/>
      <c r="Y188" s="87" t="s">
        <v>979</v>
      </c>
      <c r="Z188" s="81"/>
    </row>
    <row r="189" spans="1:26" x14ac:dyDescent="0.25">
      <c r="A189" s="66" t="s">
        <v>295</v>
      </c>
      <c r="B189" s="66" t="s">
        <v>295</v>
      </c>
      <c r="C189" s="67"/>
      <c r="D189" s="68"/>
      <c r="E189" s="69"/>
      <c r="F189" s="70"/>
      <c r="G189" s="67"/>
      <c r="H189" s="71"/>
      <c r="I189" s="72"/>
      <c r="J189" s="72"/>
      <c r="K189" s="36"/>
      <c r="L189" s="79"/>
      <c r="M189" s="79"/>
      <c r="N189" s="74"/>
      <c r="O189" s="81" t="s">
        <v>179</v>
      </c>
      <c r="P189" s="83">
        <v>42716.00708333333</v>
      </c>
      <c r="Q189" s="81" t="s">
        <v>481</v>
      </c>
      <c r="R189" s="85" t="s">
        <v>581</v>
      </c>
      <c r="S189" s="81" t="s">
        <v>603</v>
      </c>
      <c r="T189" s="81" t="s">
        <v>635</v>
      </c>
      <c r="U189" s="83">
        <v>42716.00708333333</v>
      </c>
      <c r="V189" s="85" t="s">
        <v>804</v>
      </c>
      <c r="W189" s="81"/>
      <c r="X189" s="81"/>
      <c r="Y189" s="87" t="s">
        <v>980</v>
      </c>
      <c r="Z189" s="81"/>
    </row>
    <row r="190" spans="1:26" x14ac:dyDescent="0.25">
      <c r="A190" s="66" t="s">
        <v>295</v>
      </c>
      <c r="B190" s="66" t="s">
        <v>295</v>
      </c>
      <c r="C190" s="67"/>
      <c r="D190" s="68"/>
      <c r="E190" s="69"/>
      <c r="F190" s="70"/>
      <c r="G190" s="67"/>
      <c r="H190" s="71"/>
      <c r="I190" s="72"/>
      <c r="J190" s="72"/>
      <c r="K190" s="36"/>
      <c r="L190" s="79"/>
      <c r="M190" s="79"/>
      <c r="N190" s="74"/>
      <c r="O190" s="81" t="s">
        <v>179</v>
      </c>
      <c r="P190" s="83">
        <v>42716.03800925926</v>
      </c>
      <c r="Q190" s="81" t="s">
        <v>482</v>
      </c>
      <c r="R190" s="85" t="s">
        <v>582</v>
      </c>
      <c r="S190" s="81" t="s">
        <v>603</v>
      </c>
      <c r="T190" s="81" t="s">
        <v>632</v>
      </c>
      <c r="U190" s="83">
        <v>42716.03800925926</v>
      </c>
      <c r="V190" s="85" t="s">
        <v>805</v>
      </c>
      <c r="W190" s="81"/>
      <c r="X190" s="81"/>
      <c r="Y190" s="87" t="s">
        <v>981</v>
      </c>
      <c r="Z190" s="81"/>
    </row>
    <row r="191" spans="1:26" x14ac:dyDescent="0.25">
      <c r="A191" s="66" t="s">
        <v>295</v>
      </c>
      <c r="B191" s="66" t="s">
        <v>295</v>
      </c>
      <c r="C191" s="67"/>
      <c r="D191" s="68"/>
      <c r="E191" s="69"/>
      <c r="F191" s="70"/>
      <c r="G191" s="67"/>
      <c r="H191" s="71"/>
      <c r="I191" s="72"/>
      <c r="J191" s="72"/>
      <c r="K191" s="36"/>
      <c r="L191" s="79"/>
      <c r="M191" s="79"/>
      <c r="N191" s="74"/>
      <c r="O191" s="81" t="s">
        <v>179</v>
      </c>
      <c r="P191" s="83">
        <v>42716.728726851848</v>
      </c>
      <c r="Q191" s="81" t="s">
        <v>483</v>
      </c>
      <c r="R191" s="85" t="s">
        <v>583</v>
      </c>
      <c r="S191" s="81" t="s">
        <v>603</v>
      </c>
      <c r="T191" s="81" t="s">
        <v>632</v>
      </c>
      <c r="U191" s="83">
        <v>42716.728726851848</v>
      </c>
      <c r="V191" s="85" t="s">
        <v>806</v>
      </c>
      <c r="W191" s="81"/>
      <c r="X191" s="81"/>
      <c r="Y191" s="87" t="s">
        <v>982</v>
      </c>
      <c r="Z191" s="81"/>
    </row>
    <row r="192" spans="1:26" x14ac:dyDescent="0.25">
      <c r="A192" s="66" t="s">
        <v>295</v>
      </c>
      <c r="B192" s="66" t="s">
        <v>295</v>
      </c>
      <c r="C192" s="67"/>
      <c r="D192" s="68"/>
      <c r="E192" s="69"/>
      <c r="F192" s="70"/>
      <c r="G192" s="67"/>
      <c r="H192" s="71"/>
      <c r="I192" s="72"/>
      <c r="J192" s="72"/>
      <c r="K192" s="36"/>
      <c r="L192" s="79"/>
      <c r="M192" s="79"/>
      <c r="N192" s="74"/>
      <c r="O192" s="81" t="s">
        <v>179</v>
      </c>
      <c r="P192" s="83">
        <v>42716.759652777779</v>
      </c>
      <c r="Q192" s="81" t="s">
        <v>484</v>
      </c>
      <c r="R192" s="85" t="s">
        <v>584</v>
      </c>
      <c r="S192" s="81" t="s">
        <v>603</v>
      </c>
      <c r="T192" s="81" t="s">
        <v>632</v>
      </c>
      <c r="U192" s="83">
        <v>42716.759652777779</v>
      </c>
      <c r="V192" s="85" t="s">
        <v>807</v>
      </c>
      <c r="W192" s="81"/>
      <c r="X192" s="81"/>
      <c r="Y192" s="87" t="s">
        <v>983</v>
      </c>
      <c r="Z192" s="81"/>
    </row>
    <row r="193" spans="1:26" x14ac:dyDescent="0.25">
      <c r="A193" s="66" t="s">
        <v>295</v>
      </c>
      <c r="B193" s="66" t="s">
        <v>295</v>
      </c>
      <c r="C193" s="67"/>
      <c r="D193" s="68"/>
      <c r="E193" s="69"/>
      <c r="F193" s="70"/>
      <c r="G193" s="67"/>
      <c r="H193" s="71"/>
      <c r="I193" s="72"/>
      <c r="J193" s="72"/>
      <c r="K193" s="36"/>
      <c r="L193" s="79"/>
      <c r="M193" s="79"/>
      <c r="N193" s="74"/>
      <c r="O193" s="81" t="s">
        <v>179</v>
      </c>
      <c r="P193" s="83">
        <v>42716.821574074071</v>
      </c>
      <c r="Q193" s="81" t="s">
        <v>485</v>
      </c>
      <c r="R193" s="85" t="s">
        <v>585</v>
      </c>
      <c r="S193" s="81" t="s">
        <v>603</v>
      </c>
      <c r="T193" s="81" t="s">
        <v>634</v>
      </c>
      <c r="U193" s="83">
        <v>42716.821574074071</v>
      </c>
      <c r="V193" s="85" t="s">
        <v>808</v>
      </c>
      <c r="W193" s="81"/>
      <c r="X193" s="81"/>
      <c r="Y193" s="87" t="s">
        <v>984</v>
      </c>
      <c r="Z193" s="81"/>
    </row>
    <row r="194" spans="1:26" x14ac:dyDescent="0.25">
      <c r="A194" s="66" t="s">
        <v>295</v>
      </c>
      <c r="B194" s="66" t="s">
        <v>295</v>
      </c>
      <c r="C194" s="67"/>
      <c r="D194" s="68"/>
      <c r="E194" s="69"/>
      <c r="F194" s="70"/>
      <c r="G194" s="67"/>
      <c r="H194" s="71"/>
      <c r="I194" s="72"/>
      <c r="J194" s="72"/>
      <c r="K194" s="36"/>
      <c r="L194" s="79"/>
      <c r="M194" s="79"/>
      <c r="N194" s="74"/>
      <c r="O194" s="81" t="s">
        <v>179</v>
      </c>
      <c r="P194" s="83">
        <v>42716.914305555554</v>
      </c>
      <c r="Q194" s="81" t="s">
        <v>486</v>
      </c>
      <c r="R194" s="85" t="s">
        <v>559</v>
      </c>
      <c r="S194" s="81" t="s">
        <v>603</v>
      </c>
      <c r="T194" s="81" t="s">
        <v>633</v>
      </c>
      <c r="U194" s="83">
        <v>42716.914305555554</v>
      </c>
      <c r="V194" s="85" t="s">
        <v>809</v>
      </c>
      <c r="W194" s="81"/>
      <c r="X194" s="81"/>
      <c r="Y194" s="87" t="s">
        <v>985</v>
      </c>
      <c r="Z194" s="81"/>
    </row>
    <row r="195" spans="1:26" x14ac:dyDescent="0.25">
      <c r="A195" s="66" t="s">
        <v>295</v>
      </c>
      <c r="B195" s="66" t="s">
        <v>295</v>
      </c>
      <c r="C195" s="67"/>
      <c r="D195" s="68"/>
      <c r="E195" s="69"/>
      <c r="F195" s="70"/>
      <c r="G195" s="67"/>
      <c r="H195" s="71"/>
      <c r="I195" s="72"/>
      <c r="J195" s="72"/>
      <c r="K195" s="36"/>
      <c r="L195" s="79"/>
      <c r="M195" s="79"/>
      <c r="N195" s="74"/>
      <c r="O195" s="81" t="s">
        <v>179</v>
      </c>
      <c r="P195" s="83">
        <v>42716.976273148146</v>
      </c>
      <c r="Q195" s="81" t="s">
        <v>487</v>
      </c>
      <c r="R195" s="85" t="s">
        <v>586</v>
      </c>
      <c r="S195" s="81" t="s">
        <v>603</v>
      </c>
      <c r="T195" s="81" t="s">
        <v>632</v>
      </c>
      <c r="U195" s="83">
        <v>42716.976273148146</v>
      </c>
      <c r="V195" s="85" t="s">
        <v>810</v>
      </c>
      <c r="W195" s="81"/>
      <c r="X195" s="81"/>
      <c r="Y195" s="87" t="s">
        <v>986</v>
      </c>
      <c r="Z195" s="81"/>
    </row>
    <row r="196" spans="1:26" x14ac:dyDescent="0.25">
      <c r="A196" s="66" t="s">
        <v>295</v>
      </c>
      <c r="B196" s="66" t="s">
        <v>295</v>
      </c>
      <c r="C196" s="67"/>
      <c r="D196" s="68"/>
      <c r="E196" s="69"/>
      <c r="F196" s="70"/>
      <c r="G196" s="67"/>
      <c r="H196" s="71"/>
      <c r="I196" s="72"/>
      <c r="J196" s="72"/>
      <c r="K196" s="36"/>
      <c r="L196" s="79"/>
      <c r="M196" s="79"/>
      <c r="N196" s="74"/>
      <c r="O196" s="81" t="s">
        <v>179</v>
      </c>
      <c r="P196" s="83">
        <v>42717.007256944446</v>
      </c>
      <c r="Q196" s="81" t="s">
        <v>488</v>
      </c>
      <c r="R196" s="85" t="s">
        <v>587</v>
      </c>
      <c r="S196" s="81" t="s">
        <v>603</v>
      </c>
      <c r="T196" s="81" t="s">
        <v>632</v>
      </c>
      <c r="U196" s="83">
        <v>42717.007256944446</v>
      </c>
      <c r="V196" s="85" t="s">
        <v>811</v>
      </c>
      <c r="W196" s="81"/>
      <c r="X196" s="81"/>
      <c r="Y196" s="87" t="s">
        <v>987</v>
      </c>
      <c r="Z196" s="81"/>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196"/>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196"/>
    <dataValidation allowBlank="1" showErrorMessage="1" sqref="N2:N196"/>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196"/>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196"/>
    <dataValidation allowBlank="1" showInputMessage="1" promptTitle="Edge Color" prompt="To select an optional edge color, right-click and select Select Color on the right-click menu." sqref="C3:C196"/>
    <dataValidation allowBlank="1" showInputMessage="1" errorTitle="Invalid Edge Width" error="The optional edge width must be a whole number between 1 and 10." promptTitle="Edge Width" prompt="Enter an optional edge width between 1 and 10." sqref="D3:D196"/>
    <dataValidation allowBlank="1" showInputMessage="1" errorTitle="Invalid Edge Opacity" error="The optional edge opacity must be a whole number between 0 and 10." promptTitle="Edge Opacity" prompt="Enter an optional edge opacity between 0 (transparent) and 100 (opaque)." sqref="F3:F196"/>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196">
      <formula1>ValidEdgeVisibilities</formula1>
    </dataValidation>
    <dataValidation allowBlank="1" showInputMessage="1" showErrorMessage="1" promptTitle="Vertex 1 Name" prompt="Enter the name of the edge's first vertex." sqref="A3:A196"/>
    <dataValidation allowBlank="1" showInputMessage="1" showErrorMessage="1" promptTitle="Vertex 2 Name" prompt="Enter the name of the edge's second vertex." sqref="B3:B196"/>
    <dataValidation allowBlank="1" showInputMessage="1" showErrorMessage="1" errorTitle="Invalid Edge Visibility" error="You have entered an unrecognized edge visibility.  Try selecting from the drop-down list instead." promptTitle="Edge Label" prompt="Enter an optional edge label." sqref="H3:H196"/>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196">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196"/>
  </dataValidations>
  <hyperlinks>
    <hyperlink ref="R3" r:id="rId1"/>
    <hyperlink ref="R4" r:id="rId2"/>
    <hyperlink ref="R6" r:id="rId3"/>
    <hyperlink ref="R7" r:id="rId4"/>
    <hyperlink ref="R13" r:id="rId5" display="https://www.google.com/url?rct=j&amp;sa=t&amp;url=https%3A%2F%2Fbr.jooble.org%2Fvagas-de-emprego-analista-de-ti%2FCravinhos%2C-SP&amp;ct=ga&amp;cd=CAIyHWYwY2ZlNTI2MGQzYmM2OWU6Y29tLmJyOnB0OkJS&amp;usg=AFQjCNGlBWbncY5tJpoMQ-VMYC5Amf4vYA&amp;utm_source=dlvr.it&amp;utm_medium=twitter&amp;utm_campaign=marciomtc"/>
    <hyperlink ref="R14" r:id="rId6" display="https://www.google.com/url?rct=j&amp;sa=t&amp;url=http%3A%2F%2Fwww.jobatus.com.br%2Femprego-analista-suprimentos-ti-em-guarulhos%2C-s%25C3%25A3o-paulo&amp;ct=ga&amp;cd=CAIyHWYwY2ZlNTI2MGQzYmM2OWU6Y29tLmJyOnB0OkJS&amp;usg=AFQjCNFZdyzVLhISibwz0EMqmzEgOaht4g&amp;utm_source=dlvr.it&amp;utm_medium=twitter&amp;utm_campaign=marciomtc"/>
    <hyperlink ref="R19" r:id="rId7"/>
    <hyperlink ref="R20" r:id="rId8"/>
    <hyperlink ref="R21" r:id="rId9"/>
    <hyperlink ref="R22" r:id="rId10"/>
    <hyperlink ref="R23" r:id="rId11"/>
    <hyperlink ref="R25" r:id="rId12"/>
    <hyperlink ref="R26" r:id="rId13"/>
    <hyperlink ref="R27" r:id="rId14"/>
    <hyperlink ref="R28" r:id="rId15"/>
    <hyperlink ref="R30" r:id="rId16"/>
    <hyperlink ref="R31" r:id="rId17"/>
    <hyperlink ref="R32" r:id="rId18"/>
    <hyperlink ref="R34" r:id="rId19"/>
    <hyperlink ref="R35" r:id="rId20"/>
    <hyperlink ref="R42" r:id="rId21"/>
    <hyperlink ref="R45" r:id="rId22"/>
    <hyperlink ref="R46" r:id="rId23"/>
    <hyperlink ref="R47" r:id="rId24"/>
    <hyperlink ref="R56" r:id="rId25"/>
    <hyperlink ref="R66" r:id="rId26"/>
    <hyperlink ref="R67" r:id="rId27"/>
    <hyperlink ref="R69" r:id="rId28"/>
    <hyperlink ref="R70" r:id="rId29"/>
    <hyperlink ref="R71" r:id="rId30"/>
    <hyperlink ref="R72" r:id="rId31"/>
    <hyperlink ref="R76" r:id="rId32"/>
    <hyperlink ref="R78" r:id="rId33"/>
    <hyperlink ref="R81" r:id="rId34"/>
    <hyperlink ref="R82" r:id="rId35"/>
    <hyperlink ref="R85" r:id="rId36"/>
    <hyperlink ref="R105" r:id="rId37" display="https://app.work4labs.com/w4d/job-redirect/251268968303122/93768509?data=slashref___network%2Ftwitter%2Flanguage%2Fpt%2Fpost_id%2Fd4620eca571706fe67f34076c16c3d25159674b2%2Fjob_distributor_id%2F48290%2Fmethod%2Ffront_office%2Fuid%2F890292494353971&amp;ref=distributor_share&amp;no_card=1"/>
    <hyperlink ref="R106" r:id="rId38"/>
    <hyperlink ref="R108" r:id="rId39"/>
    <hyperlink ref="R109" r:id="rId40"/>
    <hyperlink ref="R110" r:id="rId41"/>
    <hyperlink ref="R111" r:id="rId42"/>
    <hyperlink ref="R112" r:id="rId43"/>
    <hyperlink ref="R113" r:id="rId44"/>
    <hyperlink ref="R114" r:id="rId45"/>
    <hyperlink ref="R115" r:id="rId46"/>
    <hyperlink ref="R116" r:id="rId47"/>
    <hyperlink ref="R117" r:id="rId48"/>
    <hyperlink ref="R118" r:id="rId49"/>
    <hyperlink ref="R119" r:id="rId50"/>
    <hyperlink ref="R120" r:id="rId51"/>
    <hyperlink ref="R121" r:id="rId52"/>
    <hyperlink ref="R122" r:id="rId53"/>
    <hyperlink ref="R123" r:id="rId54"/>
    <hyperlink ref="R124" r:id="rId55"/>
    <hyperlink ref="R125" r:id="rId56"/>
    <hyperlink ref="R126" r:id="rId57"/>
    <hyperlink ref="R127" r:id="rId58"/>
    <hyperlink ref="R128" r:id="rId59"/>
    <hyperlink ref="R129" r:id="rId60"/>
    <hyperlink ref="R130" r:id="rId61"/>
    <hyperlink ref="R131" r:id="rId62"/>
    <hyperlink ref="R132" r:id="rId63"/>
    <hyperlink ref="R133" r:id="rId64"/>
    <hyperlink ref="R134" r:id="rId65"/>
    <hyperlink ref="R135" r:id="rId66"/>
    <hyperlink ref="R136" r:id="rId67"/>
    <hyperlink ref="R137" r:id="rId68"/>
    <hyperlink ref="R138" r:id="rId69"/>
    <hyperlink ref="R139" r:id="rId70"/>
    <hyperlink ref="R140" r:id="rId71"/>
    <hyperlink ref="R141" r:id="rId72"/>
    <hyperlink ref="R142" r:id="rId73"/>
    <hyperlink ref="R143" r:id="rId74"/>
    <hyperlink ref="R144" r:id="rId75"/>
    <hyperlink ref="R145" r:id="rId76"/>
    <hyperlink ref="R146" r:id="rId77"/>
    <hyperlink ref="R147" r:id="rId78"/>
    <hyperlink ref="R148" r:id="rId79"/>
    <hyperlink ref="R152" r:id="rId80"/>
    <hyperlink ref="R153" r:id="rId81"/>
    <hyperlink ref="R154" r:id="rId82"/>
    <hyperlink ref="R155" r:id="rId83"/>
    <hyperlink ref="R163" r:id="rId84"/>
    <hyperlink ref="R165" r:id="rId85"/>
    <hyperlink ref="R166" r:id="rId86"/>
    <hyperlink ref="R167" r:id="rId87"/>
    <hyperlink ref="R168" r:id="rId88"/>
    <hyperlink ref="R169" r:id="rId89"/>
    <hyperlink ref="R170" r:id="rId90"/>
    <hyperlink ref="R171" r:id="rId91"/>
    <hyperlink ref="R172" r:id="rId92"/>
    <hyperlink ref="R173" r:id="rId93"/>
    <hyperlink ref="R174" r:id="rId94"/>
    <hyperlink ref="R175" r:id="rId95"/>
    <hyperlink ref="R176" r:id="rId96"/>
    <hyperlink ref="R177" r:id="rId97"/>
    <hyperlink ref="R178" r:id="rId98"/>
    <hyperlink ref="R179" r:id="rId99"/>
    <hyperlink ref="R180" r:id="rId100"/>
    <hyperlink ref="R181" r:id="rId101"/>
    <hyperlink ref="R182" r:id="rId102"/>
    <hyperlink ref="R183" r:id="rId103"/>
    <hyperlink ref="R184" r:id="rId104"/>
    <hyperlink ref="R185" r:id="rId105"/>
    <hyperlink ref="R186" r:id="rId106"/>
    <hyperlink ref="R187" r:id="rId107"/>
    <hyperlink ref="R188" r:id="rId108"/>
    <hyperlink ref="R189" r:id="rId109"/>
    <hyperlink ref="R190" r:id="rId110"/>
    <hyperlink ref="R191" r:id="rId111"/>
    <hyperlink ref="R192" r:id="rId112"/>
    <hyperlink ref="R193" r:id="rId113"/>
    <hyperlink ref="R194" r:id="rId114"/>
    <hyperlink ref="R195" r:id="rId115"/>
    <hyperlink ref="R196" r:id="rId116"/>
    <hyperlink ref="V3" r:id="rId117" location="!/ze1947/status/805007074920955904"/>
    <hyperlink ref="V4" r:id="rId118" location="!/ze1947/status/805007074920955904"/>
    <hyperlink ref="V5" r:id="rId119" location="!/petrovacrl/status/805046894401622017"/>
    <hyperlink ref="V6" r:id="rId120" location="!/workplaceadvise/status/805118955585146880"/>
    <hyperlink ref="V7" r:id="rId121" location="!/whatconcursos/status/805285044461961216"/>
    <hyperlink ref="V8" r:id="rId122" location="!/luduvicu/status/805407012146257920"/>
    <hyperlink ref="V9" r:id="rId123" location="!/itamishin/status/805407226773012480"/>
    <hyperlink ref="V10" r:id="rId124" location="!/lucianosam19/status/805424503820009472"/>
    <hyperlink ref="V11" r:id="rId125" location="!/brunalochee/status/805429524024459264"/>
    <hyperlink ref="V12" r:id="rId126" location="!/fehwinckler/status/805433795839148032"/>
    <hyperlink ref="V13" r:id="rId127" location="!/marciomtc/status/805346716228558848"/>
    <hyperlink ref="V14" r:id="rId128" location="!/marciomtc/status/805459684429660160"/>
    <hyperlink ref="V15" r:id="rId129" location="!/luciano_ger/status/805565715935887360"/>
    <hyperlink ref="V16" r:id="rId130" location="!/lucas_willianm/status/805412177557487616"/>
    <hyperlink ref="V17" r:id="rId131" location="!/fabianemilani/status/805565865949270016"/>
    <hyperlink ref="V18" r:id="rId132" location="!/ilca_barbie/status/805720009096003584"/>
    <hyperlink ref="V19" r:id="rId133" location="!/amosbatista/status/805733601493024768"/>
    <hyperlink ref="V20" r:id="rId134" location="!/gilbertocampos/status/805771281404665856"/>
    <hyperlink ref="V21" r:id="rId135" location="!/curitibatech/status/805771281425723392"/>
    <hyperlink ref="V22" r:id="rId136" location="!/curitibait/status/805771281438273536"/>
    <hyperlink ref="V23" r:id="rId137" location="!/paranatech/status/805771281564049408"/>
    <hyperlink ref="V24" r:id="rId138" location="!/mocaladefora_/status/805782249660616704"/>
    <hyperlink ref="V25" r:id="rId139" location="!/augustosvm/status/805783101808975872"/>
    <hyperlink ref="V26" r:id="rId140" location="!/valoragregadotv/status/805765401460305920"/>
    <hyperlink ref="V27" r:id="rId141" location="!/annye_tessaro/status/805796419328163840"/>
    <hyperlink ref="V28" r:id="rId142" location="!/marcasistemas/status/805810944093908993"/>
    <hyperlink ref="V29" r:id="rId143" location="!/minafaceira/status/805818041766473728"/>
    <hyperlink ref="V30" r:id="rId144" location="!/ciscodobrasil/status/805840038147870720"/>
    <hyperlink ref="V31" r:id="rId145" location="!/vg_urg/status/805844161383591936"/>
    <hyperlink ref="V32" r:id="rId146" location="!/sectrj/status/805863607670046720"/>
    <hyperlink ref="V33" r:id="rId147" location="!/pichajdb/status/805906309052776448"/>
    <hyperlink ref="V34" r:id="rId148" location="!/igorpaniguel/status/805922896564600832"/>
    <hyperlink ref="V35" r:id="rId149" location="!/igorpaniguel/status/805922896564600832"/>
    <hyperlink ref="V36" r:id="rId150" location="!/mcello_santanna/status/805970635696590848"/>
    <hyperlink ref="V37" r:id="rId151" location="!/kevinleallm/status/805977456998019074"/>
    <hyperlink ref="V38" r:id="rId152" location="!/isanuneees/status/805977676074905601"/>
    <hyperlink ref="V39" r:id="rId153" location="!/kih_hawler/status/805977952773177349"/>
    <hyperlink ref="V40" r:id="rId154" location="!/aecarpes/status/805977153733062656"/>
    <hyperlink ref="V41" r:id="rId155" location="!/_brendaquadross/status/805978005520662528"/>
    <hyperlink ref="V42" r:id="rId156" location="!/hdibrasil/status/806075717733777408"/>
    <hyperlink ref="V43" r:id="rId157" location="!/ariananmartins/status/806114072987045888"/>
    <hyperlink ref="V44" r:id="rId158" location="!/ecorebr/status/806118403866062848"/>
    <hyperlink ref="V45" r:id="rId159" location="!/ti_colatina/status/806126357948301312"/>
    <hyperlink ref="V46" r:id="rId160" location="!/bleaders_/status/806166267388370944"/>
    <hyperlink ref="V47" r:id="rId161" location="!/fh_tecnologia/status/806172682765107201"/>
    <hyperlink ref="V48" r:id="rId162" location="!/kelioromario/status/806190650517520386"/>
    <hyperlink ref="V49" r:id="rId163" location="!/samialag/status/806208525345157120"/>
    <hyperlink ref="V50" r:id="rId164" location="!/mod_gad/status/806215625462968320"/>
    <hyperlink ref="V51" r:id="rId165" location="!/pqpfrancieli/status/806267160486100993"/>
    <hyperlink ref="V52" r:id="rId166" location="!/luisfel99227874/status/806273904293675009"/>
    <hyperlink ref="V53" r:id="rId167" location="!/olacarochosads/status/806285159070912512"/>
    <hyperlink ref="V54" r:id="rId168" location="!/camiladfsilva/status/806285336183767040"/>
    <hyperlink ref="V55" r:id="rId169" location="!/i4mbg/status/806290081615151104"/>
    <hyperlink ref="V56" r:id="rId170" location="!/riojaneirojob/status/806429430025306113"/>
    <hyperlink ref="V57" r:id="rId171" location="!/dvdrbr/status/806500098087731200"/>
    <hyperlink ref="V58" r:id="rId172" location="!/teluricool/status/806500342674391040"/>
    <hyperlink ref="V59" r:id="rId173" location="!/ricsanto/status/806500020858064896"/>
    <hyperlink ref="V60" r:id="rId174" location="!/jannins_/status/806500786071097344"/>
    <hyperlink ref="V61" r:id="rId175" location="!/custodioalemao/status/806525705701965824"/>
    <hyperlink ref="V62" r:id="rId176" location="!/swdezerbelles/status/806564642193633281"/>
    <hyperlink ref="V63" r:id="rId177" location="!/byebyeblimps/status/806586202900070401"/>
    <hyperlink ref="V64" r:id="rId178" location="!/brunancosta13/status/806630586756562949"/>
    <hyperlink ref="V65" r:id="rId179" location="!/_somethingreatt/status/806640173501087744"/>
    <hyperlink ref="V66" r:id="rId180" location="!/eexponewsall/status/806840219798532096"/>
    <hyperlink ref="V67" r:id="rId181" location="!/tinobrasil/status/806921851104542721"/>
    <hyperlink ref="V68" r:id="rId182" location="!/fernandessjuu93/status/806934344287666176"/>
    <hyperlink ref="V69" r:id="rId183" location="!/tiespecialistas/status/805782081959821312"/>
    <hyperlink ref="V70" r:id="rId184" location="!/erivansr/status/806944689106653184"/>
    <hyperlink ref="V71" r:id="rId185" location="!/erivansr/status/806944689106653184"/>
    <hyperlink ref="V72" r:id="rId186" location="!/jailson_tenorio/status/806949042945216512"/>
    <hyperlink ref="V73" r:id="rId187" location="!/sidbney/status/807009041566330880"/>
    <hyperlink ref="V74" r:id="rId188" location="!/will_cec/status/807015428207714304"/>
    <hyperlink ref="V75" r:id="rId189" location="!/_oilary/status/807063032866238464"/>
    <hyperlink ref="V76" r:id="rId190" location="!/_iall/status/807187673295319041"/>
    <hyperlink ref="V77" r:id="rId191" location="!/lix_ti/status/807188566983974912"/>
    <hyperlink ref="V78" r:id="rId192" location="!/actiocet/status/807205649528582145"/>
    <hyperlink ref="V79" r:id="rId193" location="!/quelmeliima/status/807212609019772929"/>
    <hyperlink ref="V80" r:id="rId194" location="!/larianibrito/status/807237270877118468"/>
    <hyperlink ref="V81" r:id="rId195" location="!/buscandoemprego/status/807253588816826368"/>
    <hyperlink ref="V82" r:id="rId196" location="!/vagasrio/status/807253592121950208"/>
    <hyperlink ref="V83" r:id="rId197" location="!/arianeamof/status/807274242882596864"/>
    <hyperlink ref="V84" r:id="rId198" location="!/actseokjin/status/807312206648012800"/>
    <hyperlink ref="V85" r:id="rId199" location="!/mariajnc16/status/807314795364044804"/>
    <hyperlink ref="V86" r:id="rId200" location="!/tatthasiq/status/807373517935276034"/>
    <hyperlink ref="V87" r:id="rId201" location="!/tatthasiq/status/807373517935276034"/>
    <hyperlink ref="V88" r:id="rId202" location="!/tatthasiq/status/807373517935276034"/>
    <hyperlink ref="V89" r:id="rId203" location="!/tatthasiq/status/807373517935276034"/>
    <hyperlink ref="V90" r:id="rId204" location="!/tatthasiq/status/807373517935276034"/>
    <hyperlink ref="V91" r:id="rId205" location="!/icandiotto/status/807372435943288832"/>
    <hyperlink ref="V92" r:id="rId206" location="!/sr_cardoso_/status/807373474352300032"/>
    <hyperlink ref="V93" r:id="rId207" location="!/caiodarolt/status/807374271572013056"/>
    <hyperlink ref="V94" r:id="rId208" location="!/icandiotto/status/807372435943288832"/>
    <hyperlink ref="V95" r:id="rId209" location="!/sr_cardoso_/status/807373474352300032"/>
    <hyperlink ref="V96" r:id="rId210" location="!/caiodarolt/status/807374271572013056"/>
    <hyperlink ref="V97" r:id="rId211" location="!/icandiotto/status/807372435943288832"/>
    <hyperlink ref="V98" r:id="rId212" location="!/sr_cardoso_/status/807373474352300032"/>
    <hyperlink ref="V99" r:id="rId213" location="!/caiodarolt/status/807374271572013056"/>
    <hyperlink ref="V100" r:id="rId214" location="!/icandiotto/status/807372435943288832"/>
    <hyperlink ref="V101" r:id="rId215" location="!/sr_cardoso_/status/807373474352300032"/>
    <hyperlink ref="V102" r:id="rId216" location="!/caiodarolt/status/807374271572013056"/>
    <hyperlink ref="V103" r:id="rId217" location="!/caiodarolt/status/807374271572013056"/>
    <hyperlink ref="V104" r:id="rId218" location="!/laumonteiroh/status/807566232304189440"/>
    <hyperlink ref="V105" r:id="rId219" location="!/tiozimfave/status/807575485479845889"/>
    <hyperlink ref="V106" r:id="rId220" location="!/iamfakesorry/status/807682042095869952"/>
    <hyperlink ref="V107" r:id="rId221" location="!/erica_madruga/status/807695633830252544"/>
    <hyperlink ref="V108" r:id="rId222" location="!/empregosti/status/805083171570257920"/>
    <hyperlink ref="V109" r:id="rId223" location="!/empregosti/status/805083179681976320"/>
    <hyperlink ref="V110" r:id="rId224" location="!/empregosti/status/805083180650872832"/>
    <hyperlink ref="V111" r:id="rId225" location="!/empregosti/status/805083182030876673"/>
    <hyperlink ref="V112" r:id="rId226" location="!/empregosti/status/805083192252399617"/>
    <hyperlink ref="V113" r:id="rId227" location="!/empregosti/status/805083192940199941"/>
    <hyperlink ref="V114" r:id="rId228" location="!/empregosti/status/805083193665843200"/>
    <hyperlink ref="V115" r:id="rId229" location="!/empregosti/status/805083194441760768"/>
    <hyperlink ref="V116" r:id="rId230" location="!/empregosti/status/805813215506657281"/>
    <hyperlink ref="V117" r:id="rId231" location="!/empregosti/status/805813223794606080"/>
    <hyperlink ref="V118" r:id="rId232" location="!/empregosti/status/805813224604135424"/>
    <hyperlink ref="V119" r:id="rId233" location="!/empregosti/status/805813225946279945"/>
    <hyperlink ref="V120" r:id="rId234" location="!/empregosti/status/805813226927747072"/>
    <hyperlink ref="V121" r:id="rId235" location="!/empregosti/status/805813227795992577"/>
    <hyperlink ref="V122" r:id="rId236" location="!/empregosti/status/805813228538368001"/>
    <hyperlink ref="V123" r:id="rId237" location="!/empregosti/status/805813234641018880"/>
    <hyperlink ref="V124" r:id="rId238" location="!/empregosti/status/806532945871769600"/>
    <hyperlink ref="V125" r:id="rId239" location="!/empregosti/status/806532946689748992"/>
    <hyperlink ref="V126" r:id="rId240" location="!/empregosti/status/806532947893514244"/>
    <hyperlink ref="V127" r:id="rId241" location="!/empregosti/status/806532948803678212"/>
    <hyperlink ref="V128" r:id="rId242" location="!/empregosti/status/806532949512454145"/>
    <hyperlink ref="V129" r:id="rId243" location="!/empregosti/status/806532950410100736"/>
    <hyperlink ref="V130" r:id="rId244" location="!/empregosti/status/806532951232090112"/>
    <hyperlink ref="V131" r:id="rId245" location="!/empregosti/status/806532952150708224"/>
    <hyperlink ref="V132" r:id="rId246" location="!/empregosti/status/806894336868761602"/>
    <hyperlink ref="V133" r:id="rId247" location="!/empregosti/status/806894337812529153"/>
    <hyperlink ref="V134" r:id="rId248" location="!/empregosti/status/806894344926011392"/>
    <hyperlink ref="V135" r:id="rId249" location="!/empregosti/status/806894345630707712"/>
    <hyperlink ref="V136" r:id="rId250" location="!/empregosti/status/806894346209546240"/>
    <hyperlink ref="V137" r:id="rId251" location="!/empregosti/status/806894346847092736"/>
    <hyperlink ref="V138" r:id="rId252" location="!/empregosti/status/806894347484622848"/>
    <hyperlink ref="V139" r:id="rId253" location="!/empregosti/status/806894348164038657"/>
    <hyperlink ref="V140" r:id="rId254" location="!/empregosti/status/807618955305218049"/>
    <hyperlink ref="V141" r:id="rId255" location="!/empregosti/status/807618956328628224"/>
    <hyperlink ref="V142" r:id="rId256" location="!/empregosti/status/807618957352075267"/>
    <hyperlink ref="V143" r:id="rId257" location="!/empregosti/status/807618958014693382"/>
    <hyperlink ref="V144" r:id="rId258" location="!/empregosti/status/807618958673244160"/>
    <hyperlink ref="V145" r:id="rId259" location="!/empregosti/status/807618959528914944"/>
    <hyperlink ref="V146" r:id="rId260" location="!/empregosti/status/807618960254439427"/>
    <hyperlink ref="V147" r:id="rId261" location="!/empregosti/status/807618960875196416"/>
    <hyperlink ref="V148" r:id="rId262" location="!/jarluziaherqui/status/807702590909726722"/>
    <hyperlink ref="V149" r:id="rId263" location="!/kinhajoao/status/807713066964176896"/>
    <hyperlink ref="V150" r:id="rId264" location="!/taelegal/status/807726896628830208"/>
    <hyperlink ref="V151" r:id="rId265" location="!/caarmsssss/status/807779102778359808"/>
    <hyperlink ref="V152" r:id="rId266" location="!/melkyfb/status/807508498712035328"/>
    <hyperlink ref="V153" r:id="rId267" location="!/melkyfb/status/807879630665482240"/>
    <hyperlink ref="V154" r:id="rId268" location="!/escritalit/status/807931560997650432"/>
    <hyperlink ref="V155" r:id="rId269" location="!/escritalit/status/807931560997650432"/>
    <hyperlink ref="V156" r:id="rId270" location="!/alexandre_menin/status/808051192970481672"/>
    <hyperlink ref="V157" r:id="rId271" location="!/luciane_garcia_/status/808086745053036544"/>
    <hyperlink ref="V158" r:id="rId272" location="!/mandifdc/status/808138899092553728"/>
    <hyperlink ref="V159" r:id="rId273" location="!/brunorucy/status/808285668224933893"/>
    <hyperlink ref="V160" r:id="rId274" location="!/rievertf/status/808273057391476736"/>
    <hyperlink ref="V161" r:id="rId275" location="!/jheniferloise/status/808287429509677056"/>
    <hyperlink ref="V162" r:id="rId276" location="!/cylonbru/status/808298107503001600"/>
    <hyperlink ref="V163" r:id="rId277" location="!/mamedebr/status/808320567132688385"/>
    <hyperlink ref="V164" r:id="rId278" location="!/_guttu/status/808332002827112450"/>
    <hyperlink ref="V165" r:id="rId279" location="!/tiagoooliveira/status/808432617745944576"/>
    <hyperlink ref="V166" r:id="rId280" location="!/claudiaisilvap/status/808435728418009088"/>
    <hyperlink ref="V167" r:id="rId281" location="!/asofiasilvaa/status/808463886106103809"/>
    <hyperlink ref="V168" r:id="rId282" location="!/accenture_vagas/status/806252879107346433"/>
    <hyperlink ref="V169" r:id="rId283" location="!/accenture_vagas/status/806263690907353089"/>
    <hyperlink ref="V170" r:id="rId284" location="!/accenture_vagas/status/806583496562966528"/>
    <hyperlink ref="V171" r:id="rId285" location="!/accenture_vagas/status/806616343386566656"/>
    <hyperlink ref="V172" r:id="rId286" location="!/accenture_vagas/status/806627279216381952"/>
    <hyperlink ref="V173" r:id="rId287" location="!/accenture_vagas/status/806638213917908992"/>
    <hyperlink ref="V174" r:id="rId288" location="!/accenture_vagas/status/806945811925848064"/>
    <hyperlink ref="V175" r:id="rId289" location="!/accenture_vagas/status/807011484647571456"/>
    <hyperlink ref="V176" r:id="rId290" location="!/accenture_vagas/status/807022434830254081"/>
    <hyperlink ref="V177" r:id="rId291" location="!/accenture_vagas/status/807253503412314112"/>
    <hyperlink ref="V178" r:id="rId292" location="!/accenture_vagas/status/807285975638372352"/>
    <hyperlink ref="V179" r:id="rId293" location="!/accenture_vagas/status/807615890942373888"/>
    <hyperlink ref="V180" r:id="rId294" location="!/accenture_vagas/status/807638339155132416"/>
    <hyperlink ref="V181" r:id="rId295" location="!/accenture_vagas/status/807705650209832960"/>
    <hyperlink ref="V182" r:id="rId296" location="!/accenture_vagas/status/807716866554675200"/>
    <hyperlink ref="V183" r:id="rId297" location="!/accenture_vagas/status/807739284463595520"/>
    <hyperlink ref="V184" r:id="rId298" location="!/accenture_vagas/status/807761705597997056"/>
    <hyperlink ref="V185" r:id="rId299" location="!/accenture_vagas/status/808011914479448064"/>
    <hyperlink ref="V186" r:id="rId300" location="!/accenture_vagas/status/808023125635919873"/>
    <hyperlink ref="V187" r:id="rId301" location="!/accenture_vagas/status/808034347362095104"/>
    <hyperlink ref="V188" r:id="rId302" location="!/accenture_vagas/status/808068001052229632"/>
    <hyperlink ref="V189" r:id="rId303" location="!/accenture_vagas/status/808101611025203200"/>
    <hyperlink ref="V190" r:id="rId304" location="!/accenture_vagas/status/808112816188076032"/>
    <hyperlink ref="V191" r:id="rId305" location="!/accenture_vagas/status/808363125590212608"/>
    <hyperlink ref="V192" r:id="rId306" location="!/accenture_vagas/status/808374332472688640"/>
    <hyperlink ref="V193" r:id="rId307" location="!/accenture_vagas/status/808396771764252672"/>
    <hyperlink ref="V194" r:id="rId308" location="!/accenture_vagas/status/808430376930578432"/>
    <hyperlink ref="V195" r:id="rId309" location="!/accenture_vagas/status/808452833091547137"/>
    <hyperlink ref="V196" r:id="rId310" location="!/accenture_vagas/status/808464060979130368"/>
  </hyperlinks>
  <pageMargins left="0.7" right="0.7" top="0.75" bottom="0.75" header="0.3" footer="0.3"/>
  <pageSetup orientation="portrait" verticalDpi="0" r:id="rId311"/>
  <legacyDrawing r:id="rId312"/>
  <tableParts count="1">
    <tablePart r:id="rId31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U140"/>
  <sheetViews>
    <sheetView workbookViewId="0">
      <pane xSplit="1" ySplit="2" topLeftCell="B3" activePane="bottomRight" state="frozen"/>
      <selection pane="topRight" activeCell="B1" sqref="B1"/>
      <selection pane="bottomLeft" activeCell="A3" sqref="A3"/>
      <selection pane="bottomRight" activeCell="A3" sqref="A3"/>
    </sheetView>
  </sheetViews>
  <sheetFormatPr defaultRowHeight="15" x14ac:dyDescent="0.25"/>
  <cols>
    <col min="1" max="1" width="9.140625" style="1"/>
    <col min="2" max="2" width="7.85546875" customWidth="1"/>
    <col min="3" max="3" width="8.5703125" customWidth="1"/>
    <col min="4" max="4" width="6.7109375" customWidth="1"/>
    <col min="5" max="5" width="9.85546875" customWidth="1"/>
    <col min="6" max="6" width="7.7109375" customWidth="1"/>
    <col min="7" max="7" width="11" customWidth="1"/>
    <col min="8" max="8" width="8.5703125" customWidth="1"/>
    <col min="9" max="9" width="9.7109375" customWidth="1"/>
    <col min="10" max="10" width="10.5703125" style="3" customWidth="1"/>
    <col min="11" max="11" width="9.140625" customWidth="1"/>
    <col min="12" max="12" width="9.140625" hidden="1" customWidth="1"/>
    <col min="13" max="14" width="4.28515625" hidden="1" customWidth="1"/>
    <col min="15" max="15" width="10.28515625" hidden="1" customWidth="1"/>
    <col min="16" max="16" width="6.42578125" hidden="1" customWidth="1"/>
    <col min="17" max="17" width="8.28515625" hidden="1" customWidth="1"/>
    <col min="18" max="18" width="9.5703125" hidden="1" customWidth="1"/>
    <col min="19" max="19" width="9.28515625" hidden="1" customWidth="1"/>
    <col min="20" max="20" width="9.5703125" hidden="1" customWidth="1"/>
    <col min="21" max="23" width="14.28515625" hidden="1" customWidth="1"/>
    <col min="24" max="24" width="11.85546875" hidden="1" customWidth="1"/>
    <col min="25" max="25" width="14.42578125" hidden="1" customWidth="1"/>
    <col min="26" max="26" width="18.28515625" hidden="1" customWidth="1"/>
    <col min="27" max="27" width="5" style="3" hidden="1" customWidth="1"/>
    <col min="28" max="28" width="16" style="3" hidden="1" customWidth="1"/>
    <col min="29" max="29" width="16" style="6" bestFit="1" customWidth="1"/>
    <col min="30" max="30" width="11.5703125" style="2" bestFit="1" customWidth="1"/>
    <col min="31" max="31" width="12" style="3" bestFit="1" customWidth="1"/>
    <col min="32" max="32" width="9.7109375" style="3" bestFit="1" customWidth="1"/>
    <col min="33" max="33" width="11.42578125" style="3" bestFit="1" customWidth="1"/>
    <col min="34" max="34" width="18.140625" style="3" bestFit="1" customWidth="1"/>
    <col min="35" max="35" width="10.5703125" bestFit="1" customWidth="1"/>
    <col min="36" max="36" width="10.7109375" bestFit="1" customWidth="1"/>
    <col min="37" max="37" width="7.42578125" bestFit="1" customWidth="1"/>
    <col min="38" max="38" width="7.7109375" bestFit="1" customWidth="1"/>
    <col min="39" max="39" width="16.140625" bestFit="1" customWidth="1"/>
    <col min="40" max="41" width="15.7109375" bestFit="1" customWidth="1"/>
    <col min="42" max="42" width="15.140625" bestFit="1" customWidth="1"/>
  </cols>
  <sheetData>
    <row r="1" spans="1:47" x14ac:dyDescent="0.25">
      <c r="B1" s="25" t="s">
        <v>39</v>
      </c>
      <c r="C1" s="18"/>
      <c r="D1" s="18"/>
      <c r="E1" s="18"/>
      <c r="F1" s="18"/>
      <c r="G1" s="18"/>
      <c r="H1" s="27" t="s">
        <v>43</v>
      </c>
      <c r="I1" s="26"/>
      <c r="J1" s="26"/>
      <c r="K1" s="26"/>
      <c r="L1" s="29" t="s">
        <v>44</v>
      </c>
      <c r="M1" s="28"/>
      <c r="N1" s="28"/>
      <c r="O1" s="28"/>
      <c r="P1" s="28"/>
      <c r="Q1" s="28"/>
      <c r="R1" s="24" t="s">
        <v>42</v>
      </c>
      <c r="S1" s="21"/>
      <c r="T1" s="22"/>
      <c r="U1" s="23"/>
      <c r="V1" s="21"/>
      <c r="W1" s="21"/>
      <c r="X1" s="21"/>
      <c r="Y1" s="21"/>
      <c r="Z1" s="21"/>
      <c r="AA1" s="30" t="s">
        <v>40</v>
      </c>
      <c r="AB1" s="20"/>
      <c r="AC1" s="31" t="s">
        <v>41</v>
      </c>
      <c r="AD1"/>
      <c r="AE1"/>
      <c r="AF1"/>
      <c r="AG1"/>
      <c r="AH1"/>
    </row>
    <row r="2" spans="1:47" ht="30" customHeight="1" x14ac:dyDescent="0.25">
      <c r="A2" s="11" t="s">
        <v>5</v>
      </c>
      <c r="B2" s="8" t="s">
        <v>2</v>
      </c>
      <c r="C2" s="8" t="s">
        <v>8</v>
      </c>
      <c r="D2" s="9" t="s">
        <v>45</v>
      </c>
      <c r="E2" s="10" t="s">
        <v>4</v>
      </c>
      <c r="F2" s="8" t="s">
        <v>48</v>
      </c>
      <c r="G2" s="8" t="s">
        <v>11</v>
      </c>
      <c r="H2" s="8" t="s">
        <v>46</v>
      </c>
      <c r="I2" s="8" t="s">
        <v>47</v>
      </c>
      <c r="J2" s="8" t="s">
        <v>77</v>
      </c>
      <c r="K2" s="8" t="s">
        <v>10</v>
      </c>
      <c r="L2" s="8" t="s">
        <v>27</v>
      </c>
      <c r="M2" s="8" t="s">
        <v>15</v>
      </c>
      <c r="N2" s="8" t="s">
        <v>16</v>
      </c>
      <c r="O2" s="8" t="s">
        <v>13</v>
      </c>
      <c r="P2" s="8" t="s">
        <v>28</v>
      </c>
      <c r="Q2" s="8" t="s">
        <v>29</v>
      </c>
      <c r="R2" s="13" t="s">
        <v>31</v>
      </c>
      <c r="S2" s="13" t="s">
        <v>32</v>
      </c>
      <c r="T2" s="13" t="s">
        <v>33</v>
      </c>
      <c r="U2" s="13" t="s">
        <v>34</v>
      </c>
      <c r="V2" s="13" t="s">
        <v>35</v>
      </c>
      <c r="W2" s="13" t="s">
        <v>36</v>
      </c>
      <c r="X2" s="13" t="s">
        <v>137</v>
      </c>
      <c r="Y2" s="13" t="s">
        <v>37</v>
      </c>
      <c r="Z2" s="13" t="s">
        <v>170</v>
      </c>
      <c r="AA2" s="11" t="s">
        <v>12</v>
      </c>
      <c r="AB2" s="11" t="s">
        <v>38</v>
      </c>
      <c r="AC2" s="8" t="s">
        <v>26</v>
      </c>
      <c r="AD2" s="13" t="s">
        <v>1005</v>
      </c>
      <c r="AE2" s="13" t="s">
        <v>1006</v>
      </c>
      <c r="AF2" s="13" t="s">
        <v>1007</v>
      </c>
      <c r="AG2" s="13" t="s">
        <v>1008</v>
      </c>
      <c r="AH2" s="13" t="s">
        <v>1009</v>
      </c>
      <c r="AI2" s="13" t="s">
        <v>1010</v>
      </c>
      <c r="AJ2" s="13" t="s">
        <v>1011</v>
      </c>
      <c r="AK2" s="13" t="s">
        <v>1012</v>
      </c>
      <c r="AL2" s="13" t="s">
        <v>1013</v>
      </c>
      <c r="AM2" s="13" t="s">
        <v>1014</v>
      </c>
      <c r="AN2" s="13" t="s">
        <v>1015</v>
      </c>
      <c r="AO2" s="13" t="s">
        <v>1016</v>
      </c>
      <c r="AP2" s="13" t="s">
        <v>1017</v>
      </c>
      <c r="AQ2" s="3"/>
      <c r="AR2" s="3"/>
    </row>
    <row r="3" spans="1:47" ht="15" customHeight="1" x14ac:dyDescent="0.25">
      <c r="A3" s="66" t="s">
        <v>189</v>
      </c>
      <c r="B3" s="67"/>
      <c r="C3" s="67"/>
      <c r="D3" s="68"/>
      <c r="E3" s="70"/>
      <c r="F3" s="104" t="s">
        <v>1306</v>
      </c>
      <c r="G3" s="67"/>
      <c r="H3" s="71"/>
      <c r="I3" s="72"/>
      <c r="J3" s="72"/>
      <c r="K3" s="71" t="s">
        <v>1583</v>
      </c>
      <c r="L3" s="75"/>
      <c r="M3" s="76"/>
      <c r="N3" s="76"/>
      <c r="O3" s="77"/>
      <c r="P3" s="78"/>
      <c r="Q3" s="78"/>
      <c r="R3" s="50"/>
      <c r="S3" s="50"/>
      <c r="T3" s="50"/>
      <c r="U3" s="50"/>
      <c r="V3" s="51"/>
      <c r="W3" s="51"/>
      <c r="X3" s="52"/>
      <c r="Y3" s="51"/>
      <c r="Z3" s="51"/>
      <c r="AA3" s="73"/>
      <c r="AB3" s="73"/>
      <c r="AC3" s="74"/>
      <c r="AD3" s="80">
        <v>52</v>
      </c>
      <c r="AE3" s="80">
        <v>207</v>
      </c>
      <c r="AF3" s="80">
        <v>4501</v>
      </c>
      <c r="AG3" s="80">
        <v>13823</v>
      </c>
      <c r="AH3" s="80"/>
      <c r="AI3" s="80" t="s">
        <v>1018</v>
      </c>
      <c r="AJ3" s="80" t="s">
        <v>1141</v>
      </c>
      <c r="AK3" s="80"/>
      <c r="AL3" s="80"/>
      <c r="AM3" s="82">
        <v>41410.399537037039</v>
      </c>
      <c r="AN3" s="80" t="s">
        <v>1444</v>
      </c>
      <c r="AO3" s="84" t="s">
        <v>1445</v>
      </c>
      <c r="AP3" s="80" t="s">
        <v>66</v>
      </c>
      <c r="AQ3" s="3"/>
      <c r="AR3" s="3"/>
    </row>
    <row r="4" spans="1:47" x14ac:dyDescent="0.25">
      <c r="A4" s="66" t="s">
        <v>296</v>
      </c>
      <c r="B4" s="67"/>
      <c r="C4" s="67"/>
      <c r="D4" s="68"/>
      <c r="E4" s="70"/>
      <c r="F4" s="104" t="s">
        <v>1307</v>
      </c>
      <c r="G4" s="67"/>
      <c r="H4" s="71"/>
      <c r="I4" s="72"/>
      <c r="J4" s="72"/>
      <c r="K4" s="71" t="s">
        <v>1584</v>
      </c>
      <c r="L4" s="75"/>
      <c r="M4" s="76"/>
      <c r="N4" s="76"/>
      <c r="O4" s="77"/>
      <c r="P4" s="78"/>
      <c r="Q4" s="78"/>
      <c r="R4" s="88"/>
      <c r="S4" s="88"/>
      <c r="T4" s="88"/>
      <c r="U4" s="88"/>
      <c r="V4" s="52"/>
      <c r="W4" s="52"/>
      <c r="X4" s="52"/>
      <c r="Y4" s="52"/>
      <c r="Z4" s="51"/>
      <c r="AA4" s="73"/>
      <c r="AB4" s="73"/>
      <c r="AC4" s="74"/>
      <c r="AD4" s="80">
        <v>983</v>
      </c>
      <c r="AE4" s="80">
        <v>65453049</v>
      </c>
      <c r="AF4" s="80">
        <v>18310</v>
      </c>
      <c r="AG4" s="80">
        <v>1550</v>
      </c>
      <c r="AH4" s="80">
        <v>-28800</v>
      </c>
      <c r="AI4" s="80" t="s">
        <v>1019</v>
      </c>
      <c r="AJ4" s="80" t="s">
        <v>1142</v>
      </c>
      <c r="AK4" s="84" t="s">
        <v>1226</v>
      </c>
      <c r="AL4" s="80" t="s">
        <v>1293</v>
      </c>
      <c r="AM4" s="82">
        <v>39399.905393518522</v>
      </c>
      <c r="AN4" s="80" t="s">
        <v>1444</v>
      </c>
      <c r="AO4" s="84" t="s">
        <v>1446</v>
      </c>
      <c r="AP4" s="80" t="s">
        <v>65</v>
      </c>
      <c r="AQ4" s="2"/>
      <c r="AR4" s="3"/>
      <c r="AS4" s="3"/>
      <c r="AT4" s="3"/>
      <c r="AU4" s="3"/>
    </row>
    <row r="5" spans="1:47" x14ac:dyDescent="0.25">
      <c r="A5" s="66" t="s">
        <v>297</v>
      </c>
      <c r="B5" s="67"/>
      <c r="C5" s="67"/>
      <c r="D5" s="68"/>
      <c r="E5" s="70"/>
      <c r="F5" s="104" t="s">
        <v>1308</v>
      </c>
      <c r="G5" s="67"/>
      <c r="H5" s="71"/>
      <c r="I5" s="72"/>
      <c r="J5" s="72"/>
      <c r="K5" s="71" t="s">
        <v>1585</v>
      </c>
      <c r="L5" s="75"/>
      <c r="M5" s="76"/>
      <c r="N5" s="76"/>
      <c r="O5" s="77"/>
      <c r="P5" s="78"/>
      <c r="Q5" s="78"/>
      <c r="R5" s="88"/>
      <c r="S5" s="88"/>
      <c r="T5" s="88"/>
      <c r="U5" s="88"/>
      <c r="V5" s="52"/>
      <c r="W5" s="52"/>
      <c r="X5" s="52"/>
      <c r="Y5" s="52"/>
      <c r="Z5" s="51"/>
      <c r="AA5" s="73"/>
      <c r="AB5" s="73"/>
      <c r="AC5" s="74"/>
      <c r="AD5" s="80">
        <v>2352</v>
      </c>
      <c r="AE5" s="80">
        <v>2789</v>
      </c>
      <c r="AF5" s="80">
        <v>1348</v>
      </c>
      <c r="AG5" s="80">
        <v>10867</v>
      </c>
      <c r="AH5" s="80"/>
      <c r="AI5" s="80" t="s">
        <v>1020</v>
      </c>
      <c r="AJ5" s="80" t="s">
        <v>1143</v>
      </c>
      <c r="AK5" s="84" t="s">
        <v>1227</v>
      </c>
      <c r="AL5" s="80"/>
      <c r="AM5" s="82">
        <v>42403.050486111111</v>
      </c>
      <c r="AN5" s="80" t="s">
        <v>1444</v>
      </c>
      <c r="AO5" s="84" t="s">
        <v>1447</v>
      </c>
      <c r="AP5" s="80" t="s">
        <v>65</v>
      </c>
      <c r="AQ5" s="2"/>
      <c r="AR5" s="3"/>
      <c r="AS5" s="3"/>
      <c r="AT5" s="3"/>
      <c r="AU5" s="3"/>
    </row>
    <row r="6" spans="1:47" x14ac:dyDescent="0.25">
      <c r="A6" s="66" t="s">
        <v>190</v>
      </c>
      <c r="B6" s="67"/>
      <c r="C6" s="67"/>
      <c r="D6" s="68"/>
      <c r="E6" s="70"/>
      <c r="F6" s="104" t="s">
        <v>1309</v>
      </c>
      <c r="G6" s="67"/>
      <c r="H6" s="71"/>
      <c r="I6" s="72"/>
      <c r="J6" s="72"/>
      <c r="K6" s="71" t="s">
        <v>1586</v>
      </c>
      <c r="L6" s="75"/>
      <c r="M6" s="76"/>
      <c r="N6" s="76"/>
      <c r="O6" s="77"/>
      <c r="P6" s="78"/>
      <c r="Q6" s="78"/>
      <c r="R6" s="88"/>
      <c r="S6" s="88"/>
      <c r="T6" s="88"/>
      <c r="U6" s="88"/>
      <c r="V6" s="52"/>
      <c r="W6" s="52"/>
      <c r="X6" s="52"/>
      <c r="Y6" s="52"/>
      <c r="Z6" s="51"/>
      <c r="AA6" s="73"/>
      <c r="AB6" s="73"/>
      <c r="AC6" s="74"/>
      <c r="AD6" s="80">
        <v>837</v>
      </c>
      <c r="AE6" s="80">
        <v>969</v>
      </c>
      <c r="AF6" s="80">
        <v>26238</v>
      </c>
      <c r="AG6" s="80">
        <v>8063</v>
      </c>
      <c r="AH6" s="80">
        <v>-28800</v>
      </c>
      <c r="AI6" s="80" t="s">
        <v>1021</v>
      </c>
      <c r="AJ6" s="80" t="s">
        <v>1144</v>
      </c>
      <c r="AK6" s="84" t="s">
        <v>1228</v>
      </c>
      <c r="AL6" s="80" t="s">
        <v>1293</v>
      </c>
      <c r="AM6" s="82">
        <v>42258.609803240739</v>
      </c>
      <c r="AN6" s="80" t="s">
        <v>1444</v>
      </c>
      <c r="AO6" s="84" t="s">
        <v>1448</v>
      </c>
      <c r="AP6" s="80" t="s">
        <v>66</v>
      </c>
      <c r="AQ6" s="2"/>
      <c r="AR6" s="3"/>
      <c r="AS6" s="3"/>
      <c r="AT6" s="3"/>
      <c r="AU6" s="3"/>
    </row>
    <row r="7" spans="1:47" x14ac:dyDescent="0.25">
      <c r="A7" s="66" t="s">
        <v>298</v>
      </c>
      <c r="B7" s="67"/>
      <c r="C7" s="67"/>
      <c r="D7" s="68"/>
      <c r="E7" s="70"/>
      <c r="F7" s="104" t="s">
        <v>1310</v>
      </c>
      <c r="G7" s="67"/>
      <c r="H7" s="71"/>
      <c r="I7" s="72"/>
      <c r="J7" s="72"/>
      <c r="K7" s="71" t="s">
        <v>1587</v>
      </c>
      <c r="L7" s="75"/>
      <c r="M7" s="76"/>
      <c r="N7" s="76"/>
      <c r="O7" s="77"/>
      <c r="P7" s="78"/>
      <c r="Q7" s="78"/>
      <c r="R7" s="88"/>
      <c r="S7" s="88"/>
      <c r="T7" s="88"/>
      <c r="U7" s="88"/>
      <c r="V7" s="52"/>
      <c r="W7" s="52"/>
      <c r="X7" s="52"/>
      <c r="Y7" s="52"/>
      <c r="Z7" s="51"/>
      <c r="AA7" s="73"/>
      <c r="AB7" s="73"/>
      <c r="AC7" s="74"/>
      <c r="AD7" s="80">
        <v>251</v>
      </c>
      <c r="AE7" s="80">
        <v>410</v>
      </c>
      <c r="AF7" s="80">
        <v>33315</v>
      </c>
      <c r="AG7" s="80">
        <v>14173</v>
      </c>
      <c r="AH7" s="80">
        <v>0</v>
      </c>
      <c r="AI7" s="80" t="s">
        <v>1022</v>
      </c>
      <c r="AJ7" s="80" t="s">
        <v>1145</v>
      </c>
      <c r="AK7" s="80"/>
      <c r="AL7" s="80" t="s">
        <v>1294</v>
      </c>
      <c r="AM7" s="82">
        <v>41801.707997685182</v>
      </c>
      <c r="AN7" s="80" t="s">
        <v>1444</v>
      </c>
      <c r="AO7" s="84" t="s">
        <v>1449</v>
      </c>
      <c r="AP7" s="80" t="s">
        <v>65</v>
      </c>
      <c r="AQ7" s="2"/>
      <c r="AR7" s="3"/>
      <c r="AS7" s="3"/>
      <c r="AT7" s="3"/>
      <c r="AU7" s="3"/>
    </row>
    <row r="8" spans="1:47" x14ac:dyDescent="0.25">
      <c r="A8" s="66" t="s">
        <v>191</v>
      </c>
      <c r="B8" s="67"/>
      <c r="C8" s="67"/>
      <c r="D8" s="68"/>
      <c r="E8" s="70"/>
      <c r="F8" s="104" t="s">
        <v>1311</v>
      </c>
      <c r="G8" s="67"/>
      <c r="H8" s="71"/>
      <c r="I8" s="72"/>
      <c r="J8" s="72"/>
      <c r="K8" s="71" t="s">
        <v>1588</v>
      </c>
      <c r="L8" s="75"/>
      <c r="M8" s="76"/>
      <c r="N8" s="76"/>
      <c r="O8" s="77"/>
      <c r="P8" s="78"/>
      <c r="Q8" s="78"/>
      <c r="R8" s="88"/>
      <c r="S8" s="88"/>
      <c r="T8" s="88"/>
      <c r="U8" s="88"/>
      <c r="V8" s="52"/>
      <c r="W8" s="52"/>
      <c r="X8" s="52"/>
      <c r="Y8" s="52"/>
      <c r="Z8" s="51"/>
      <c r="AA8" s="73"/>
      <c r="AB8" s="73"/>
      <c r="AC8" s="74"/>
      <c r="AD8" s="80">
        <v>28</v>
      </c>
      <c r="AE8" s="80">
        <v>23</v>
      </c>
      <c r="AF8" s="80">
        <v>18399</v>
      </c>
      <c r="AG8" s="80">
        <v>20</v>
      </c>
      <c r="AH8" s="80"/>
      <c r="AI8" s="80" t="s">
        <v>1023</v>
      </c>
      <c r="AJ8" s="80"/>
      <c r="AK8" s="80"/>
      <c r="AL8" s="80"/>
      <c r="AM8" s="82">
        <v>41990.481759259259</v>
      </c>
      <c r="AN8" s="80" t="s">
        <v>1444</v>
      </c>
      <c r="AO8" s="84" t="s">
        <v>1450</v>
      </c>
      <c r="AP8" s="80" t="s">
        <v>66</v>
      </c>
      <c r="AQ8" s="2"/>
      <c r="AR8" s="3"/>
      <c r="AS8" s="3"/>
      <c r="AT8" s="3"/>
      <c r="AU8" s="3"/>
    </row>
    <row r="9" spans="1:47" x14ac:dyDescent="0.25">
      <c r="A9" s="66" t="s">
        <v>192</v>
      </c>
      <c r="B9" s="67"/>
      <c r="C9" s="67"/>
      <c r="D9" s="68"/>
      <c r="E9" s="70"/>
      <c r="F9" s="104" t="s">
        <v>1312</v>
      </c>
      <c r="G9" s="67"/>
      <c r="H9" s="71"/>
      <c r="I9" s="72"/>
      <c r="J9" s="72"/>
      <c r="K9" s="71" t="s">
        <v>1589</v>
      </c>
      <c r="L9" s="75"/>
      <c r="M9" s="76"/>
      <c r="N9" s="76"/>
      <c r="O9" s="77"/>
      <c r="P9" s="78"/>
      <c r="Q9" s="78"/>
      <c r="R9" s="88"/>
      <c r="S9" s="88"/>
      <c r="T9" s="88"/>
      <c r="U9" s="88"/>
      <c r="V9" s="52"/>
      <c r="W9" s="52"/>
      <c r="X9" s="52"/>
      <c r="Y9" s="52"/>
      <c r="Z9" s="51"/>
      <c r="AA9" s="73"/>
      <c r="AB9" s="73"/>
      <c r="AC9" s="74"/>
      <c r="AD9" s="80">
        <v>60</v>
      </c>
      <c r="AE9" s="80">
        <v>85</v>
      </c>
      <c r="AF9" s="80">
        <v>71705</v>
      </c>
      <c r="AG9" s="80">
        <v>0</v>
      </c>
      <c r="AH9" s="80"/>
      <c r="AI9" s="80"/>
      <c r="AJ9" s="80"/>
      <c r="AK9" s="80"/>
      <c r="AL9" s="80"/>
      <c r="AM9" s="82">
        <v>41397.959490740737</v>
      </c>
      <c r="AN9" s="80" t="s">
        <v>1444</v>
      </c>
      <c r="AO9" s="84" t="s">
        <v>1451</v>
      </c>
      <c r="AP9" s="80" t="s">
        <v>66</v>
      </c>
      <c r="AQ9" s="2"/>
      <c r="AR9" s="3"/>
      <c r="AS9" s="3"/>
      <c r="AT9" s="3"/>
      <c r="AU9" s="3"/>
    </row>
    <row r="10" spans="1:47" x14ac:dyDescent="0.25">
      <c r="A10" s="66" t="s">
        <v>193</v>
      </c>
      <c r="B10" s="67"/>
      <c r="C10" s="67"/>
      <c r="D10" s="68"/>
      <c r="E10" s="70"/>
      <c r="F10" s="104" t="s">
        <v>1313</v>
      </c>
      <c r="G10" s="67"/>
      <c r="H10" s="71"/>
      <c r="I10" s="72"/>
      <c r="J10" s="72"/>
      <c r="K10" s="71" t="s">
        <v>1590</v>
      </c>
      <c r="L10" s="75"/>
      <c r="M10" s="76"/>
      <c r="N10" s="76"/>
      <c r="O10" s="77"/>
      <c r="P10" s="78"/>
      <c r="Q10" s="78"/>
      <c r="R10" s="88"/>
      <c r="S10" s="88"/>
      <c r="T10" s="88"/>
      <c r="U10" s="88"/>
      <c r="V10" s="52"/>
      <c r="W10" s="52"/>
      <c r="X10" s="52"/>
      <c r="Y10" s="52"/>
      <c r="Z10" s="51"/>
      <c r="AA10" s="73"/>
      <c r="AB10" s="73"/>
      <c r="AC10" s="74"/>
      <c r="AD10" s="80">
        <v>161</v>
      </c>
      <c r="AE10" s="80">
        <v>249</v>
      </c>
      <c r="AF10" s="80">
        <v>43470</v>
      </c>
      <c r="AG10" s="80">
        <v>75958</v>
      </c>
      <c r="AH10" s="80">
        <v>-7200</v>
      </c>
      <c r="AI10" s="80" t="s">
        <v>1024</v>
      </c>
      <c r="AJ10" s="80" t="s">
        <v>1146</v>
      </c>
      <c r="AK10" s="80"/>
      <c r="AL10" s="80" t="s">
        <v>1295</v>
      </c>
      <c r="AM10" s="82">
        <v>39574.565405092595</v>
      </c>
      <c r="AN10" s="80" t="s">
        <v>1444</v>
      </c>
      <c r="AO10" s="84" t="s">
        <v>1452</v>
      </c>
      <c r="AP10" s="80" t="s">
        <v>66</v>
      </c>
      <c r="AQ10" s="2"/>
      <c r="AR10" s="3"/>
      <c r="AS10" s="3"/>
      <c r="AT10" s="3"/>
      <c r="AU10" s="3"/>
    </row>
    <row r="11" spans="1:47" x14ac:dyDescent="0.25">
      <c r="A11" s="66" t="s">
        <v>194</v>
      </c>
      <c r="B11" s="67"/>
      <c r="C11" s="67"/>
      <c r="D11" s="68"/>
      <c r="E11" s="70"/>
      <c r="F11" s="104" t="s">
        <v>1314</v>
      </c>
      <c r="G11" s="67"/>
      <c r="H11" s="71"/>
      <c r="I11" s="72"/>
      <c r="J11" s="72"/>
      <c r="K11" s="71" t="s">
        <v>1591</v>
      </c>
      <c r="L11" s="75"/>
      <c r="M11" s="76"/>
      <c r="N11" s="76"/>
      <c r="O11" s="77"/>
      <c r="P11" s="78"/>
      <c r="Q11" s="78"/>
      <c r="R11" s="88"/>
      <c r="S11" s="88"/>
      <c r="T11" s="88"/>
      <c r="U11" s="88"/>
      <c r="V11" s="52"/>
      <c r="W11" s="52"/>
      <c r="X11" s="52"/>
      <c r="Y11" s="52"/>
      <c r="Z11" s="51"/>
      <c r="AA11" s="73"/>
      <c r="AB11" s="73"/>
      <c r="AC11" s="74"/>
      <c r="AD11" s="80">
        <v>56</v>
      </c>
      <c r="AE11" s="80">
        <v>748</v>
      </c>
      <c r="AF11" s="80">
        <v>36065</v>
      </c>
      <c r="AG11" s="80">
        <v>315</v>
      </c>
      <c r="AH11" s="80">
        <v>-7200</v>
      </c>
      <c r="AI11" s="80" t="s">
        <v>1025</v>
      </c>
      <c r="AJ11" s="80" t="s">
        <v>1147</v>
      </c>
      <c r="AK11" s="80"/>
      <c r="AL11" s="80" t="s">
        <v>1295</v>
      </c>
      <c r="AM11" s="82">
        <v>42059.808506944442</v>
      </c>
      <c r="AN11" s="80" t="s">
        <v>1444</v>
      </c>
      <c r="AO11" s="84" t="s">
        <v>1453</v>
      </c>
      <c r="AP11" s="80" t="s">
        <v>66</v>
      </c>
      <c r="AQ11" s="2"/>
      <c r="AR11" s="3"/>
      <c r="AS11" s="3"/>
      <c r="AT11" s="3"/>
      <c r="AU11" s="3"/>
    </row>
    <row r="12" spans="1:47" x14ac:dyDescent="0.25">
      <c r="A12" s="66" t="s">
        <v>299</v>
      </c>
      <c r="B12" s="67"/>
      <c r="C12" s="67"/>
      <c r="D12" s="68"/>
      <c r="E12" s="70"/>
      <c r="F12" s="104" t="s">
        <v>1315</v>
      </c>
      <c r="G12" s="67"/>
      <c r="H12" s="71"/>
      <c r="I12" s="72"/>
      <c r="J12" s="72"/>
      <c r="K12" s="71" t="s">
        <v>1592</v>
      </c>
      <c r="L12" s="75"/>
      <c r="M12" s="76"/>
      <c r="N12" s="76"/>
      <c r="O12" s="77"/>
      <c r="P12" s="78"/>
      <c r="Q12" s="78"/>
      <c r="R12" s="88"/>
      <c r="S12" s="88"/>
      <c r="T12" s="88"/>
      <c r="U12" s="88"/>
      <c r="V12" s="52"/>
      <c r="W12" s="52"/>
      <c r="X12" s="52"/>
      <c r="Y12" s="52"/>
      <c r="Z12" s="51"/>
      <c r="AA12" s="73"/>
      <c r="AB12" s="73"/>
      <c r="AC12" s="74"/>
      <c r="AD12" s="80">
        <v>288</v>
      </c>
      <c r="AE12" s="80">
        <v>844</v>
      </c>
      <c r="AF12" s="80">
        <v>10110</v>
      </c>
      <c r="AG12" s="80">
        <v>1422</v>
      </c>
      <c r="AH12" s="80">
        <v>3600</v>
      </c>
      <c r="AI12" s="80" t="s">
        <v>1026</v>
      </c>
      <c r="AJ12" s="80" t="s">
        <v>1148</v>
      </c>
      <c r="AK12" s="80"/>
      <c r="AL12" s="80" t="s">
        <v>1296</v>
      </c>
      <c r="AM12" s="82">
        <v>40865.815532407411</v>
      </c>
      <c r="AN12" s="80" t="s">
        <v>1444</v>
      </c>
      <c r="AO12" s="84" t="s">
        <v>1454</v>
      </c>
      <c r="AP12" s="80" t="s">
        <v>65</v>
      </c>
      <c r="AQ12" s="2"/>
      <c r="AR12" s="3"/>
      <c r="AS12" s="3"/>
      <c r="AT12" s="3"/>
      <c r="AU12" s="3"/>
    </row>
    <row r="13" spans="1:47" x14ac:dyDescent="0.25">
      <c r="A13" s="66" t="s">
        <v>195</v>
      </c>
      <c r="B13" s="67"/>
      <c r="C13" s="67"/>
      <c r="D13" s="68"/>
      <c r="E13" s="70"/>
      <c r="F13" s="104" t="s">
        <v>1316</v>
      </c>
      <c r="G13" s="67"/>
      <c r="H13" s="71"/>
      <c r="I13" s="72"/>
      <c r="J13" s="72"/>
      <c r="K13" s="71" t="s">
        <v>1593</v>
      </c>
      <c r="L13" s="75"/>
      <c r="M13" s="76"/>
      <c r="N13" s="76"/>
      <c r="O13" s="77"/>
      <c r="P13" s="78"/>
      <c r="Q13" s="78"/>
      <c r="R13" s="88"/>
      <c r="S13" s="88"/>
      <c r="T13" s="88"/>
      <c r="U13" s="88"/>
      <c r="V13" s="52"/>
      <c r="W13" s="52"/>
      <c r="X13" s="52"/>
      <c r="Y13" s="52"/>
      <c r="Z13" s="51"/>
      <c r="AA13" s="73"/>
      <c r="AB13" s="73"/>
      <c r="AC13" s="74"/>
      <c r="AD13" s="80">
        <v>198</v>
      </c>
      <c r="AE13" s="80">
        <v>422</v>
      </c>
      <c r="AF13" s="80">
        <v>6881</v>
      </c>
      <c r="AG13" s="80">
        <v>2636</v>
      </c>
      <c r="AH13" s="80"/>
      <c r="AI13" s="80" t="s">
        <v>1027</v>
      </c>
      <c r="AJ13" s="80" t="s">
        <v>1149</v>
      </c>
      <c r="AK13" s="84" t="s">
        <v>1229</v>
      </c>
      <c r="AL13" s="80"/>
      <c r="AM13" s="82">
        <v>41337.125335648147</v>
      </c>
      <c r="AN13" s="80" t="s">
        <v>1444</v>
      </c>
      <c r="AO13" s="84" t="s">
        <v>1455</v>
      </c>
      <c r="AP13" s="80" t="s">
        <v>66</v>
      </c>
      <c r="AQ13" s="2"/>
      <c r="AR13" s="3"/>
      <c r="AS13" s="3"/>
      <c r="AT13" s="3"/>
      <c r="AU13" s="3"/>
    </row>
    <row r="14" spans="1:47" x14ac:dyDescent="0.25">
      <c r="A14" s="66" t="s">
        <v>200</v>
      </c>
      <c r="B14" s="67"/>
      <c r="C14" s="67"/>
      <c r="D14" s="68"/>
      <c r="E14" s="70"/>
      <c r="F14" s="104" t="s">
        <v>1317</v>
      </c>
      <c r="G14" s="67"/>
      <c r="H14" s="71"/>
      <c r="I14" s="72"/>
      <c r="J14" s="72"/>
      <c r="K14" s="71" t="s">
        <v>1594</v>
      </c>
      <c r="L14" s="75"/>
      <c r="M14" s="76"/>
      <c r="N14" s="76"/>
      <c r="O14" s="77"/>
      <c r="P14" s="78"/>
      <c r="Q14" s="78"/>
      <c r="R14" s="88"/>
      <c r="S14" s="88"/>
      <c r="T14" s="88"/>
      <c r="U14" s="88"/>
      <c r="V14" s="52"/>
      <c r="W14" s="52"/>
      <c r="X14" s="52"/>
      <c r="Y14" s="52"/>
      <c r="Z14" s="51"/>
      <c r="AA14" s="73"/>
      <c r="AB14" s="73"/>
      <c r="AC14" s="74"/>
      <c r="AD14" s="80">
        <v>413</v>
      </c>
      <c r="AE14" s="80">
        <v>358</v>
      </c>
      <c r="AF14" s="80">
        <v>4093</v>
      </c>
      <c r="AG14" s="80">
        <v>1507</v>
      </c>
      <c r="AH14" s="80">
        <v>-28800</v>
      </c>
      <c r="AI14" s="80" t="s">
        <v>1028</v>
      </c>
      <c r="AJ14" s="80" t="s">
        <v>1150</v>
      </c>
      <c r="AK14" s="80"/>
      <c r="AL14" s="80" t="s">
        <v>1293</v>
      </c>
      <c r="AM14" s="82">
        <v>41753.919074074074</v>
      </c>
      <c r="AN14" s="80" t="s">
        <v>1444</v>
      </c>
      <c r="AO14" s="84" t="s">
        <v>1456</v>
      </c>
      <c r="AP14" s="80" t="s">
        <v>66</v>
      </c>
      <c r="AQ14" s="2"/>
      <c r="AR14" s="3"/>
      <c r="AS14" s="3"/>
      <c r="AT14" s="3"/>
      <c r="AU14" s="3"/>
    </row>
    <row r="15" spans="1:47" x14ac:dyDescent="0.25">
      <c r="A15" s="66" t="s">
        <v>196</v>
      </c>
      <c r="B15" s="67"/>
      <c r="C15" s="67"/>
      <c r="D15" s="68"/>
      <c r="E15" s="70"/>
      <c r="F15" s="104" t="s">
        <v>1318</v>
      </c>
      <c r="G15" s="67"/>
      <c r="H15" s="71"/>
      <c r="I15" s="72"/>
      <c r="J15" s="72"/>
      <c r="K15" s="71" t="s">
        <v>1595</v>
      </c>
      <c r="L15" s="75"/>
      <c r="M15" s="76"/>
      <c r="N15" s="76"/>
      <c r="O15" s="77"/>
      <c r="P15" s="78"/>
      <c r="Q15" s="78"/>
      <c r="R15" s="88"/>
      <c r="S15" s="88"/>
      <c r="T15" s="88"/>
      <c r="U15" s="88"/>
      <c r="V15" s="52"/>
      <c r="W15" s="52"/>
      <c r="X15" s="52"/>
      <c r="Y15" s="52"/>
      <c r="Z15" s="51"/>
      <c r="AA15" s="73"/>
      <c r="AB15" s="73"/>
      <c r="AC15" s="74"/>
      <c r="AD15" s="80">
        <v>446</v>
      </c>
      <c r="AE15" s="80">
        <v>307</v>
      </c>
      <c r="AF15" s="80">
        <v>4132</v>
      </c>
      <c r="AG15" s="80">
        <v>1340</v>
      </c>
      <c r="AH15" s="80">
        <v>-28800</v>
      </c>
      <c r="AI15" s="80" t="s">
        <v>1029</v>
      </c>
      <c r="AJ15" s="80" t="s">
        <v>1149</v>
      </c>
      <c r="AK15" s="80"/>
      <c r="AL15" s="80" t="s">
        <v>1293</v>
      </c>
      <c r="AM15" s="82">
        <v>42391.752546296295</v>
      </c>
      <c r="AN15" s="80" t="s">
        <v>1444</v>
      </c>
      <c r="AO15" s="84" t="s">
        <v>1457</v>
      </c>
      <c r="AP15" s="80" t="s">
        <v>66</v>
      </c>
      <c r="AQ15" s="2"/>
      <c r="AR15" s="3"/>
      <c r="AS15" s="3"/>
      <c r="AT15" s="3"/>
      <c r="AU15" s="3"/>
    </row>
    <row r="16" spans="1:47" x14ac:dyDescent="0.25">
      <c r="A16" s="66" t="s">
        <v>197</v>
      </c>
      <c r="B16" s="67"/>
      <c r="C16" s="67"/>
      <c r="D16" s="68"/>
      <c r="E16" s="70"/>
      <c r="F16" s="104" t="s">
        <v>1319</v>
      </c>
      <c r="G16" s="67"/>
      <c r="H16" s="71"/>
      <c r="I16" s="72"/>
      <c r="J16" s="72"/>
      <c r="K16" s="71" t="s">
        <v>1596</v>
      </c>
      <c r="L16" s="75"/>
      <c r="M16" s="76"/>
      <c r="N16" s="76"/>
      <c r="O16" s="77"/>
      <c r="P16" s="78"/>
      <c r="Q16" s="78"/>
      <c r="R16" s="88"/>
      <c r="S16" s="88"/>
      <c r="T16" s="88"/>
      <c r="U16" s="88"/>
      <c r="V16" s="52"/>
      <c r="W16" s="52"/>
      <c r="X16" s="52"/>
      <c r="Y16" s="52"/>
      <c r="Z16" s="51"/>
      <c r="AA16" s="73"/>
      <c r="AB16" s="73"/>
      <c r="AC16" s="74"/>
      <c r="AD16" s="80">
        <v>216</v>
      </c>
      <c r="AE16" s="80">
        <v>292</v>
      </c>
      <c r="AF16" s="80">
        <v>7637</v>
      </c>
      <c r="AG16" s="80">
        <v>3395</v>
      </c>
      <c r="AH16" s="80"/>
      <c r="AI16" s="84" t="s">
        <v>1030</v>
      </c>
      <c r="AJ16" s="80"/>
      <c r="AK16" s="80"/>
      <c r="AL16" s="80"/>
      <c r="AM16" s="82">
        <v>41978.854884259257</v>
      </c>
      <c r="AN16" s="80" t="s">
        <v>1444</v>
      </c>
      <c r="AO16" s="84" t="s">
        <v>1458</v>
      </c>
      <c r="AP16" s="80" t="s">
        <v>66</v>
      </c>
      <c r="AQ16" s="2"/>
      <c r="AR16" s="3"/>
      <c r="AS16" s="3"/>
      <c r="AT16" s="3"/>
      <c r="AU16" s="3"/>
    </row>
    <row r="17" spans="1:47" x14ac:dyDescent="0.25">
      <c r="A17" s="66" t="s">
        <v>198</v>
      </c>
      <c r="B17" s="67"/>
      <c r="C17" s="67"/>
      <c r="D17" s="68"/>
      <c r="E17" s="70"/>
      <c r="F17" s="104" t="s">
        <v>1320</v>
      </c>
      <c r="G17" s="67"/>
      <c r="H17" s="71"/>
      <c r="I17" s="72"/>
      <c r="J17" s="72"/>
      <c r="K17" s="71" t="s">
        <v>1597</v>
      </c>
      <c r="L17" s="75"/>
      <c r="M17" s="76"/>
      <c r="N17" s="76"/>
      <c r="O17" s="77"/>
      <c r="P17" s="78"/>
      <c r="Q17" s="78"/>
      <c r="R17" s="88"/>
      <c r="S17" s="88"/>
      <c r="T17" s="88"/>
      <c r="U17" s="88"/>
      <c r="V17" s="52"/>
      <c r="W17" s="52"/>
      <c r="X17" s="52"/>
      <c r="Y17" s="52"/>
      <c r="Z17" s="51"/>
      <c r="AA17" s="73"/>
      <c r="AB17" s="73"/>
      <c r="AC17" s="74"/>
      <c r="AD17" s="80">
        <v>27</v>
      </c>
      <c r="AE17" s="80">
        <v>2742</v>
      </c>
      <c r="AF17" s="80">
        <v>2852634</v>
      </c>
      <c r="AG17" s="80">
        <v>4</v>
      </c>
      <c r="AH17" s="80">
        <v>-7200</v>
      </c>
      <c r="AI17" s="80" t="s">
        <v>1031</v>
      </c>
      <c r="AJ17" s="80" t="s">
        <v>1151</v>
      </c>
      <c r="AK17" s="80"/>
      <c r="AL17" s="80" t="s">
        <v>1295</v>
      </c>
      <c r="AM17" s="82">
        <v>39920.658217592594</v>
      </c>
      <c r="AN17" s="80" t="s">
        <v>1444</v>
      </c>
      <c r="AO17" s="84" t="s">
        <v>1459</v>
      </c>
      <c r="AP17" s="80" t="s">
        <v>66</v>
      </c>
      <c r="AQ17" s="2"/>
      <c r="AR17" s="3"/>
      <c r="AS17" s="3"/>
      <c r="AT17" s="3"/>
      <c r="AU17" s="3"/>
    </row>
    <row r="18" spans="1:47" x14ac:dyDescent="0.25">
      <c r="A18" s="66" t="s">
        <v>199</v>
      </c>
      <c r="B18" s="67"/>
      <c r="C18" s="67"/>
      <c r="D18" s="68"/>
      <c r="E18" s="70"/>
      <c r="F18" s="104" t="s">
        <v>1321</v>
      </c>
      <c r="G18" s="67"/>
      <c r="H18" s="71"/>
      <c r="I18" s="72"/>
      <c r="J18" s="72"/>
      <c r="K18" s="71" t="s">
        <v>1598</v>
      </c>
      <c r="L18" s="75"/>
      <c r="M18" s="76"/>
      <c r="N18" s="76"/>
      <c r="O18" s="77"/>
      <c r="P18" s="78"/>
      <c r="Q18" s="78"/>
      <c r="R18" s="88"/>
      <c r="S18" s="88"/>
      <c r="T18" s="88"/>
      <c r="U18" s="88"/>
      <c r="V18" s="52"/>
      <c r="W18" s="52"/>
      <c r="X18" s="52"/>
      <c r="Y18" s="52"/>
      <c r="Z18" s="51"/>
      <c r="AA18" s="73"/>
      <c r="AB18" s="73"/>
      <c r="AC18" s="74"/>
      <c r="AD18" s="80">
        <v>490</v>
      </c>
      <c r="AE18" s="80">
        <v>304</v>
      </c>
      <c r="AF18" s="80">
        <v>9612</v>
      </c>
      <c r="AG18" s="80">
        <v>4481</v>
      </c>
      <c r="AH18" s="80">
        <v>-7200</v>
      </c>
      <c r="AI18" s="80" t="s">
        <v>1032</v>
      </c>
      <c r="AJ18" s="80" t="s">
        <v>1152</v>
      </c>
      <c r="AK18" s="84" t="s">
        <v>1230</v>
      </c>
      <c r="AL18" s="80" t="s">
        <v>1295</v>
      </c>
      <c r="AM18" s="82">
        <v>40198.638344907406</v>
      </c>
      <c r="AN18" s="80" t="s">
        <v>1444</v>
      </c>
      <c r="AO18" s="84" t="s">
        <v>1460</v>
      </c>
      <c r="AP18" s="80" t="s">
        <v>66</v>
      </c>
      <c r="AQ18" s="2"/>
      <c r="AR18" s="3"/>
      <c r="AS18" s="3"/>
      <c r="AT18" s="3"/>
      <c r="AU18" s="3"/>
    </row>
    <row r="19" spans="1:47" x14ac:dyDescent="0.25">
      <c r="A19" s="66" t="s">
        <v>201</v>
      </c>
      <c r="B19" s="67"/>
      <c r="C19" s="67"/>
      <c r="D19" s="68"/>
      <c r="E19" s="70"/>
      <c r="F19" s="104" t="s">
        <v>1322</v>
      </c>
      <c r="G19" s="67"/>
      <c r="H19" s="71"/>
      <c r="I19" s="72"/>
      <c r="J19" s="72"/>
      <c r="K19" s="71" t="s">
        <v>1599</v>
      </c>
      <c r="L19" s="75"/>
      <c r="M19" s="76"/>
      <c r="N19" s="76"/>
      <c r="O19" s="77"/>
      <c r="P19" s="78"/>
      <c r="Q19" s="78"/>
      <c r="R19" s="88"/>
      <c r="S19" s="88"/>
      <c r="T19" s="88"/>
      <c r="U19" s="88"/>
      <c r="V19" s="52"/>
      <c r="W19" s="52"/>
      <c r="X19" s="52"/>
      <c r="Y19" s="52"/>
      <c r="Z19" s="51"/>
      <c r="AA19" s="73"/>
      <c r="AB19" s="73"/>
      <c r="AC19" s="74"/>
      <c r="AD19" s="80">
        <v>165</v>
      </c>
      <c r="AE19" s="80">
        <v>161</v>
      </c>
      <c r="AF19" s="80">
        <v>1385</v>
      </c>
      <c r="AG19" s="80">
        <v>679</v>
      </c>
      <c r="AH19" s="80"/>
      <c r="AI19" s="80"/>
      <c r="AJ19" s="80"/>
      <c r="AK19" s="80"/>
      <c r="AL19" s="80"/>
      <c r="AM19" s="82">
        <v>41738.991203703707</v>
      </c>
      <c r="AN19" s="80" t="s">
        <v>1444</v>
      </c>
      <c r="AO19" s="84" t="s">
        <v>1461</v>
      </c>
      <c r="AP19" s="80" t="s">
        <v>66</v>
      </c>
      <c r="AQ19" s="2"/>
      <c r="AR19" s="3"/>
      <c r="AS19" s="3"/>
      <c r="AT19" s="3"/>
      <c r="AU19" s="3"/>
    </row>
    <row r="20" spans="1:47" x14ac:dyDescent="0.25">
      <c r="A20" s="66" t="s">
        <v>202</v>
      </c>
      <c r="B20" s="67"/>
      <c r="C20" s="67"/>
      <c r="D20" s="68"/>
      <c r="E20" s="70"/>
      <c r="F20" s="104" t="s">
        <v>1323</v>
      </c>
      <c r="G20" s="67"/>
      <c r="H20" s="71"/>
      <c r="I20" s="72"/>
      <c r="J20" s="72"/>
      <c r="K20" s="71" t="s">
        <v>1600</v>
      </c>
      <c r="L20" s="75"/>
      <c r="M20" s="76"/>
      <c r="N20" s="76"/>
      <c r="O20" s="77"/>
      <c r="P20" s="78"/>
      <c r="Q20" s="78"/>
      <c r="R20" s="88"/>
      <c r="S20" s="88"/>
      <c r="T20" s="88"/>
      <c r="U20" s="88"/>
      <c r="V20" s="52"/>
      <c r="W20" s="52"/>
      <c r="X20" s="52"/>
      <c r="Y20" s="52"/>
      <c r="Z20" s="51"/>
      <c r="AA20" s="73"/>
      <c r="AB20" s="73"/>
      <c r="AC20" s="74"/>
      <c r="AD20" s="80">
        <v>238</v>
      </c>
      <c r="AE20" s="80">
        <v>1349</v>
      </c>
      <c r="AF20" s="80">
        <v>14524</v>
      </c>
      <c r="AG20" s="80">
        <v>3527</v>
      </c>
      <c r="AH20" s="80">
        <v>-21600</v>
      </c>
      <c r="AI20" s="80" t="s">
        <v>1033</v>
      </c>
      <c r="AJ20" s="80" t="s">
        <v>1153</v>
      </c>
      <c r="AK20" s="84" t="s">
        <v>1231</v>
      </c>
      <c r="AL20" s="80" t="s">
        <v>1297</v>
      </c>
      <c r="AM20" s="82">
        <v>40675.659085648149</v>
      </c>
      <c r="AN20" s="80" t="s">
        <v>1444</v>
      </c>
      <c r="AO20" s="84" t="s">
        <v>1462</v>
      </c>
      <c r="AP20" s="80" t="s">
        <v>66</v>
      </c>
      <c r="AQ20" s="2"/>
      <c r="AR20" s="3"/>
      <c r="AS20" s="3"/>
      <c r="AT20" s="3"/>
      <c r="AU20" s="3"/>
    </row>
    <row r="21" spans="1:47" x14ac:dyDescent="0.25">
      <c r="A21" s="66" t="s">
        <v>203</v>
      </c>
      <c r="B21" s="67"/>
      <c r="C21" s="67"/>
      <c r="D21" s="68"/>
      <c r="E21" s="70"/>
      <c r="F21" s="104" t="s">
        <v>1324</v>
      </c>
      <c r="G21" s="67"/>
      <c r="H21" s="71"/>
      <c r="I21" s="72"/>
      <c r="J21" s="72"/>
      <c r="K21" s="71" t="s">
        <v>1601</v>
      </c>
      <c r="L21" s="75"/>
      <c r="M21" s="76"/>
      <c r="N21" s="76"/>
      <c r="O21" s="77"/>
      <c r="P21" s="78"/>
      <c r="Q21" s="78"/>
      <c r="R21" s="88"/>
      <c r="S21" s="88"/>
      <c r="T21" s="88"/>
      <c r="U21" s="88"/>
      <c r="V21" s="52"/>
      <c r="W21" s="52"/>
      <c r="X21" s="52"/>
      <c r="Y21" s="52"/>
      <c r="Z21" s="51"/>
      <c r="AA21" s="73"/>
      <c r="AB21" s="73"/>
      <c r="AC21" s="74"/>
      <c r="AD21" s="80">
        <v>290</v>
      </c>
      <c r="AE21" s="80">
        <v>99</v>
      </c>
      <c r="AF21" s="80">
        <v>1195</v>
      </c>
      <c r="AG21" s="80">
        <v>2038</v>
      </c>
      <c r="AH21" s="80">
        <v>-7200</v>
      </c>
      <c r="AI21" s="80" t="s">
        <v>1034</v>
      </c>
      <c r="AJ21" s="80" t="s">
        <v>1154</v>
      </c>
      <c r="AK21" s="84" t="s">
        <v>1232</v>
      </c>
      <c r="AL21" s="80" t="s">
        <v>1298</v>
      </c>
      <c r="AM21" s="82">
        <v>40064.011435185188</v>
      </c>
      <c r="AN21" s="80" t="s">
        <v>1444</v>
      </c>
      <c r="AO21" s="84" t="s">
        <v>1463</v>
      </c>
      <c r="AP21" s="80" t="s">
        <v>66</v>
      </c>
      <c r="AQ21" s="2"/>
      <c r="AR21" s="3"/>
      <c r="AS21" s="3"/>
      <c r="AT21" s="3"/>
      <c r="AU21" s="3"/>
    </row>
    <row r="22" spans="1:47" x14ac:dyDescent="0.25">
      <c r="A22" s="66" t="s">
        <v>204</v>
      </c>
      <c r="B22" s="67"/>
      <c r="C22" s="67"/>
      <c r="D22" s="68"/>
      <c r="E22" s="70"/>
      <c r="F22" s="104" t="s">
        <v>1325</v>
      </c>
      <c r="G22" s="67"/>
      <c r="H22" s="71"/>
      <c r="I22" s="72"/>
      <c r="J22" s="72"/>
      <c r="K22" s="71" t="s">
        <v>1602</v>
      </c>
      <c r="L22" s="75"/>
      <c r="M22" s="76"/>
      <c r="N22" s="76"/>
      <c r="O22" s="77"/>
      <c r="P22" s="78"/>
      <c r="Q22" s="78"/>
      <c r="R22" s="88"/>
      <c r="S22" s="88"/>
      <c r="T22" s="88"/>
      <c r="U22" s="88"/>
      <c r="V22" s="52"/>
      <c r="W22" s="52"/>
      <c r="X22" s="52"/>
      <c r="Y22" s="52"/>
      <c r="Z22" s="51"/>
      <c r="AA22" s="73"/>
      <c r="AB22" s="73"/>
      <c r="AC22" s="74"/>
      <c r="AD22" s="80">
        <v>2151</v>
      </c>
      <c r="AE22" s="80">
        <v>2540</v>
      </c>
      <c r="AF22" s="80">
        <v>11535</v>
      </c>
      <c r="AG22" s="80">
        <v>3</v>
      </c>
      <c r="AH22" s="80">
        <v>-7200</v>
      </c>
      <c r="AI22" s="80" t="s">
        <v>1035</v>
      </c>
      <c r="AJ22" s="80" t="s">
        <v>1155</v>
      </c>
      <c r="AK22" s="84" t="s">
        <v>1233</v>
      </c>
      <c r="AL22" s="80" t="s">
        <v>1295</v>
      </c>
      <c r="AM22" s="82">
        <v>39974.996851851851</v>
      </c>
      <c r="AN22" s="80" t="s">
        <v>1444</v>
      </c>
      <c r="AO22" s="84" t="s">
        <v>1464</v>
      </c>
      <c r="AP22" s="80" t="s">
        <v>66</v>
      </c>
      <c r="AQ22" s="2"/>
      <c r="AR22" s="3"/>
      <c r="AS22" s="3"/>
      <c r="AT22" s="3"/>
      <c r="AU22" s="3"/>
    </row>
    <row r="23" spans="1:47" x14ac:dyDescent="0.25">
      <c r="A23" s="66" t="s">
        <v>210</v>
      </c>
      <c r="B23" s="67"/>
      <c r="C23" s="67"/>
      <c r="D23" s="68"/>
      <c r="E23" s="70"/>
      <c r="F23" s="104" t="s">
        <v>1326</v>
      </c>
      <c r="G23" s="67"/>
      <c r="H23" s="71"/>
      <c r="I23" s="72"/>
      <c r="J23" s="72"/>
      <c r="K23" s="71" t="s">
        <v>1603</v>
      </c>
      <c r="L23" s="75"/>
      <c r="M23" s="76"/>
      <c r="N23" s="76"/>
      <c r="O23" s="77"/>
      <c r="P23" s="78"/>
      <c r="Q23" s="78"/>
      <c r="R23" s="88"/>
      <c r="S23" s="88"/>
      <c r="T23" s="88"/>
      <c r="U23" s="88"/>
      <c r="V23" s="52"/>
      <c r="W23" s="52"/>
      <c r="X23" s="52"/>
      <c r="Y23" s="52"/>
      <c r="Z23" s="51"/>
      <c r="AA23" s="73"/>
      <c r="AB23" s="73"/>
      <c r="AC23" s="74"/>
      <c r="AD23" s="80">
        <v>1982</v>
      </c>
      <c r="AE23" s="80">
        <v>1103</v>
      </c>
      <c r="AF23" s="80">
        <v>5314</v>
      </c>
      <c r="AG23" s="80">
        <v>1</v>
      </c>
      <c r="AH23" s="80">
        <v>-10800</v>
      </c>
      <c r="AI23" s="80" t="s">
        <v>1036</v>
      </c>
      <c r="AJ23" s="80" t="s">
        <v>1156</v>
      </c>
      <c r="AK23" s="84" t="s">
        <v>1234</v>
      </c>
      <c r="AL23" s="80" t="s">
        <v>1299</v>
      </c>
      <c r="AM23" s="82">
        <v>40513.048229166663</v>
      </c>
      <c r="AN23" s="80" t="s">
        <v>1444</v>
      </c>
      <c r="AO23" s="84" t="s">
        <v>1465</v>
      </c>
      <c r="AP23" s="80" t="s">
        <v>66</v>
      </c>
      <c r="AQ23" s="2"/>
      <c r="AR23" s="3"/>
      <c r="AS23" s="3"/>
      <c r="AT23" s="3"/>
      <c r="AU23" s="3"/>
    </row>
    <row r="24" spans="1:47" x14ac:dyDescent="0.25">
      <c r="A24" s="66" t="s">
        <v>205</v>
      </c>
      <c r="B24" s="67"/>
      <c r="C24" s="67"/>
      <c r="D24" s="68"/>
      <c r="E24" s="70"/>
      <c r="F24" s="104" t="s">
        <v>1327</v>
      </c>
      <c r="G24" s="67"/>
      <c r="H24" s="71"/>
      <c r="I24" s="72"/>
      <c r="J24" s="72"/>
      <c r="K24" s="71" t="s">
        <v>1604</v>
      </c>
      <c r="L24" s="75"/>
      <c r="M24" s="76"/>
      <c r="N24" s="76"/>
      <c r="O24" s="77"/>
      <c r="P24" s="78"/>
      <c r="Q24" s="78"/>
      <c r="R24" s="88"/>
      <c r="S24" s="88"/>
      <c r="T24" s="88"/>
      <c r="U24" s="88"/>
      <c r="V24" s="52"/>
      <c r="W24" s="52"/>
      <c r="X24" s="52"/>
      <c r="Y24" s="52"/>
      <c r="Z24" s="51"/>
      <c r="AA24" s="73"/>
      <c r="AB24" s="73"/>
      <c r="AC24" s="74"/>
      <c r="AD24" s="80">
        <v>387</v>
      </c>
      <c r="AE24" s="80">
        <v>200</v>
      </c>
      <c r="AF24" s="80">
        <v>2341</v>
      </c>
      <c r="AG24" s="80">
        <v>0</v>
      </c>
      <c r="AH24" s="80">
        <v>-7200</v>
      </c>
      <c r="AI24" s="80" t="s">
        <v>1037</v>
      </c>
      <c r="AJ24" s="80" t="s">
        <v>1157</v>
      </c>
      <c r="AK24" s="84" t="s">
        <v>1235</v>
      </c>
      <c r="AL24" s="80" t="s">
        <v>1300</v>
      </c>
      <c r="AM24" s="82">
        <v>41218.790752314817</v>
      </c>
      <c r="AN24" s="80" t="s">
        <v>1444</v>
      </c>
      <c r="AO24" s="84" t="s">
        <v>1466</v>
      </c>
      <c r="AP24" s="80" t="s">
        <v>66</v>
      </c>
      <c r="AQ24" s="2"/>
      <c r="AR24" s="3"/>
      <c r="AS24" s="3"/>
      <c r="AT24" s="3"/>
      <c r="AU24" s="3"/>
    </row>
    <row r="25" spans="1:47" x14ac:dyDescent="0.25">
      <c r="A25" s="66" t="s">
        <v>206</v>
      </c>
      <c r="B25" s="67"/>
      <c r="C25" s="67"/>
      <c r="D25" s="68"/>
      <c r="E25" s="70"/>
      <c r="F25" s="104" t="s">
        <v>1328</v>
      </c>
      <c r="G25" s="67"/>
      <c r="H25" s="71"/>
      <c r="I25" s="72"/>
      <c r="J25" s="72"/>
      <c r="K25" s="71" t="s">
        <v>1605</v>
      </c>
      <c r="L25" s="75"/>
      <c r="M25" s="76"/>
      <c r="N25" s="76"/>
      <c r="O25" s="77"/>
      <c r="P25" s="78"/>
      <c r="Q25" s="78"/>
      <c r="R25" s="88"/>
      <c r="S25" s="88"/>
      <c r="T25" s="88"/>
      <c r="U25" s="88"/>
      <c r="V25" s="52"/>
      <c r="W25" s="52"/>
      <c r="X25" s="52"/>
      <c r="Y25" s="52"/>
      <c r="Z25" s="51"/>
      <c r="AA25" s="73"/>
      <c r="AB25" s="73"/>
      <c r="AC25" s="74"/>
      <c r="AD25" s="80">
        <v>1740</v>
      </c>
      <c r="AE25" s="80">
        <v>1915</v>
      </c>
      <c r="AF25" s="80">
        <v>4919</v>
      </c>
      <c r="AG25" s="80">
        <v>0</v>
      </c>
      <c r="AH25" s="80">
        <v>-7200</v>
      </c>
      <c r="AI25" s="80" t="s">
        <v>1038</v>
      </c>
      <c r="AJ25" s="80" t="s">
        <v>1158</v>
      </c>
      <c r="AK25" s="84" t="s">
        <v>1236</v>
      </c>
      <c r="AL25" s="80" t="s">
        <v>1295</v>
      </c>
      <c r="AM25" s="82">
        <v>40238.917719907404</v>
      </c>
      <c r="AN25" s="80" t="s">
        <v>1444</v>
      </c>
      <c r="AO25" s="84" t="s">
        <v>1467</v>
      </c>
      <c r="AP25" s="80" t="s">
        <v>66</v>
      </c>
      <c r="AQ25" s="2"/>
      <c r="AR25" s="3"/>
      <c r="AS25" s="3"/>
      <c r="AT25" s="3"/>
      <c r="AU25" s="3"/>
    </row>
    <row r="26" spans="1:47" x14ac:dyDescent="0.25">
      <c r="A26" s="66" t="s">
        <v>207</v>
      </c>
      <c r="B26" s="67"/>
      <c r="C26" s="67"/>
      <c r="D26" s="68"/>
      <c r="E26" s="70"/>
      <c r="F26" s="104" t="s">
        <v>1329</v>
      </c>
      <c r="G26" s="67"/>
      <c r="H26" s="71"/>
      <c r="I26" s="72"/>
      <c r="J26" s="72"/>
      <c r="K26" s="71" t="s">
        <v>1606</v>
      </c>
      <c r="L26" s="75"/>
      <c r="M26" s="76"/>
      <c r="N26" s="76"/>
      <c r="O26" s="77"/>
      <c r="P26" s="78"/>
      <c r="Q26" s="78"/>
      <c r="R26" s="88"/>
      <c r="S26" s="88"/>
      <c r="T26" s="88"/>
      <c r="U26" s="88"/>
      <c r="V26" s="52"/>
      <c r="W26" s="52"/>
      <c r="X26" s="52"/>
      <c r="Y26" s="52"/>
      <c r="Z26" s="51"/>
      <c r="AA26" s="73"/>
      <c r="AB26" s="73"/>
      <c r="AC26" s="74"/>
      <c r="AD26" s="80">
        <v>171</v>
      </c>
      <c r="AE26" s="80">
        <v>82</v>
      </c>
      <c r="AF26" s="80">
        <v>2186</v>
      </c>
      <c r="AG26" s="80">
        <v>0</v>
      </c>
      <c r="AH26" s="80"/>
      <c r="AI26" s="80"/>
      <c r="AJ26" s="80"/>
      <c r="AK26" s="80"/>
      <c r="AL26" s="80"/>
      <c r="AM26" s="82">
        <v>42199.107719907406</v>
      </c>
      <c r="AN26" s="80" t="s">
        <v>1444</v>
      </c>
      <c r="AO26" s="84" t="s">
        <v>1468</v>
      </c>
      <c r="AP26" s="80" t="s">
        <v>66</v>
      </c>
      <c r="AQ26" s="2"/>
      <c r="AR26" s="3"/>
      <c r="AS26" s="3"/>
      <c r="AT26" s="3"/>
      <c r="AU26" s="3"/>
    </row>
    <row r="27" spans="1:47" x14ac:dyDescent="0.25">
      <c r="A27" s="66" t="s">
        <v>208</v>
      </c>
      <c r="B27" s="67"/>
      <c r="C27" s="67"/>
      <c r="D27" s="68"/>
      <c r="E27" s="70"/>
      <c r="F27" s="104" t="s">
        <v>1330</v>
      </c>
      <c r="G27" s="67"/>
      <c r="H27" s="71"/>
      <c r="I27" s="72"/>
      <c r="J27" s="72"/>
      <c r="K27" s="71" t="s">
        <v>1607</v>
      </c>
      <c r="L27" s="75"/>
      <c r="M27" s="76"/>
      <c r="N27" s="76"/>
      <c r="O27" s="77"/>
      <c r="P27" s="78"/>
      <c r="Q27" s="78"/>
      <c r="R27" s="88"/>
      <c r="S27" s="88"/>
      <c r="T27" s="88"/>
      <c r="U27" s="88"/>
      <c r="V27" s="52"/>
      <c r="W27" s="52"/>
      <c r="X27" s="52"/>
      <c r="Y27" s="52"/>
      <c r="Z27" s="51"/>
      <c r="AA27" s="73"/>
      <c r="AB27" s="73"/>
      <c r="AC27" s="74"/>
      <c r="AD27" s="80">
        <v>289</v>
      </c>
      <c r="AE27" s="80">
        <v>215</v>
      </c>
      <c r="AF27" s="80">
        <v>9664</v>
      </c>
      <c r="AG27" s="80">
        <v>3449</v>
      </c>
      <c r="AH27" s="80">
        <v>-7200</v>
      </c>
      <c r="AI27" s="80" t="s">
        <v>1039</v>
      </c>
      <c r="AJ27" s="80"/>
      <c r="AK27" s="80"/>
      <c r="AL27" s="80" t="s">
        <v>1298</v>
      </c>
      <c r="AM27" s="82">
        <v>41835.111863425926</v>
      </c>
      <c r="AN27" s="80" t="s">
        <v>1444</v>
      </c>
      <c r="AO27" s="84" t="s">
        <v>1469</v>
      </c>
      <c r="AP27" s="80" t="s">
        <v>66</v>
      </c>
      <c r="AQ27" s="2"/>
      <c r="AR27" s="3"/>
      <c r="AS27" s="3"/>
      <c r="AT27" s="3"/>
      <c r="AU27" s="3"/>
    </row>
    <row r="28" spans="1:47" x14ac:dyDescent="0.25">
      <c r="A28" s="66" t="s">
        <v>300</v>
      </c>
      <c r="B28" s="67"/>
      <c r="C28" s="67"/>
      <c r="D28" s="68"/>
      <c r="E28" s="70"/>
      <c r="F28" s="104" t="s">
        <v>1331</v>
      </c>
      <c r="G28" s="67"/>
      <c r="H28" s="71"/>
      <c r="I28" s="72"/>
      <c r="J28" s="72"/>
      <c r="K28" s="71" t="s">
        <v>1608</v>
      </c>
      <c r="L28" s="75"/>
      <c r="M28" s="76"/>
      <c r="N28" s="76"/>
      <c r="O28" s="77"/>
      <c r="P28" s="78"/>
      <c r="Q28" s="78"/>
      <c r="R28" s="88"/>
      <c r="S28" s="88"/>
      <c r="T28" s="88"/>
      <c r="U28" s="88"/>
      <c r="V28" s="52"/>
      <c r="W28" s="52"/>
      <c r="X28" s="52"/>
      <c r="Y28" s="52"/>
      <c r="Z28" s="51"/>
      <c r="AA28" s="73"/>
      <c r="AB28" s="73"/>
      <c r="AC28" s="74"/>
      <c r="AD28" s="80">
        <v>70</v>
      </c>
      <c r="AE28" s="80">
        <v>154</v>
      </c>
      <c r="AF28" s="80">
        <v>9224</v>
      </c>
      <c r="AG28" s="80">
        <v>4119</v>
      </c>
      <c r="AH28" s="80">
        <v>-7200</v>
      </c>
      <c r="AI28" s="80" t="s">
        <v>1040</v>
      </c>
      <c r="AJ28" s="80" t="s">
        <v>1159</v>
      </c>
      <c r="AK28" s="84" t="s">
        <v>1237</v>
      </c>
      <c r="AL28" s="80" t="s">
        <v>1295</v>
      </c>
      <c r="AM28" s="82">
        <v>40382.010335648149</v>
      </c>
      <c r="AN28" s="80" t="s">
        <v>1444</v>
      </c>
      <c r="AO28" s="84" t="s">
        <v>1470</v>
      </c>
      <c r="AP28" s="80" t="s">
        <v>65</v>
      </c>
      <c r="AQ28" s="2"/>
      <c r="AR28" s="3"/>
      <c r="AS28" s="3"/>
      <c r="AT28" s="3"/>
      <c r="AU28" s="3"/>
    </row>
    <row r="29" spans="1:47" x14ac:dyDescent="0.25">
      <c r="A29" s="66" t="s">
        <v>209</v>
      </c>
      <c r="B29" s="67"/>
      <c r="C29" s="67"/>
      <c r="D29" s="68"/>
      <c r="E29" s="70"/>
      <c r="F29" s="104" t="s">
        <v>1332</v>
      </c>
      <c r="G29" s="67"/>
      <c r="H29" s="71"/>
      <c r="I29" s="72"/>
      <c r="J29" s="72"/>
      <c r="K29" s="71" t="s">
        <v>1609</v>
      </c>
      <c r="L29" s="75"/>
      <c r="M29" s="76"/>
      <c r="N29" s="76"/>
      <c r="O29" s="77"/>
      <c r="P29" s="78"/>
      <c r="Q29" s="78"/>
      <c r="R29" s="88"/>
      <c r="S29" s="88"/>
      <c r="T29" s="88"/>
      <c r="U29" s="88"/>
      <c r="V29" s="52"/>
      <c r="W29" s="52"/>
      <c r="X29" s="52"/>
      <c r="Y29" s="52"/>
      <c r="Z29" s="51"/>
      <c r="AA29" s="73"/>
      <c r="AB29" s="73"/>
      <c r="AC29" s="74"/>
      <c r="AD29" s="80">
        <v>361</v>
      </c>
      <c r="AE29" s="80">
        <v>622</v>
      </c>
      <c r="AF29" s="80">
        <v>3679</v>
      </c>
      <c r="AG29" s="80">
        <v>257</v>
      </c>
      <c r="AH29" s="80">
        <v>-7200</v>
      </c>
      <c r="AI29" s="80" t="s">
        <v>1041</v>
      </c>
      <c r="AJ29" s="80" t="s">
        <v>1160</v>
      </c>
      <c r="AK29" s="84" t="s">
        <v>1238</v>
      </c>
      <c r="AL29" s="80" t="s">
        <v>1295</v>
      </c>
      <c r="AM29" s="82">
        <v>39854.589571759258</v>
      </c>
      <c r="AN29" s="80" t="s">
        <v>1444</v>
      </c>
      <c r="AO29" s="84" t="s">
        <v>1471</v>
      </c>
      <c r="AP29" s="80" t="s">
        <v>66</v>
      </c>
      <c r="AQ29" s="2"/>
      <c r="AR29" s="3"/>
      <c r="AS29" s="3"/>
      <c r="AT29" s="3"/>
      <c r="AU29" s="3"/>
    </row>
    <row r="30" spans="1:47" x14ac:dyDescent="0.25">
      <c r="A30" s="66" t="s">
        <v>252</v>
      </c>
      <c r="B30" s="67"/>
      <c r="C30" s="67"/>
      <c r="D30" s="68"/>
      <c r="E30" s="70"/>
      <c r="F30" s="104" t="s">
        <v>1333</v>
      </c>
      <c r="G30" s="67"/>
      <c r="H30" s="71"/>
      <c r="I30" s="72"/>
      <c r="J30" s="72"/>
      <c r="K30" s="71" t="s">
        <v>1610</v>
      </c>
      <c r="L30" s="75"/>
      <c r="M30" s="76"/>
      <c r="N30" s="76"/>
      <c r="O30" s="77"/>
      <c r="P30" s="78"/>
      <c r="Q30" s="78"/>
      <c r="R30" s="88"/>
      <c r="S30" s="88"/>
      <c r="T30" s="88"/>
      <c r="U30" s="88"/>
      <c r="V30" s="52"/>
      <c r="W30" s="52"/>
      <c r="X30" s="52"/>
      <c r="Y30" s="52"/>
      <c r="Z30" s="51"/>
      <c r="AA30" s="73"/>
      <c r="AB30" s="73"/>
      <c r="AC30" s="74"/>
      <c r="AD30" s="80">
        <v>351</v>
      </c>
      <c r="AE30" s="80">
        <v>14054</v>
      </c>
      <c r="AF30" s="80">
        <v>13205</v>
      </c>
      <c r="AG30" s="80">
        <v>792</v>
      </c>
      <c r="AH30" s="80">
        <v>-7200</v>
      </c>
      <c r="AI30" s="80" t="s">
        <v>1042</v>
      </c>
      <c r="AJ30" s="80" t="s">
        <v>1156</v>
      </c>
      <c r="AK30" s="84" t="s">
        <v>1239</v>
      </c>
      <c r="AL30" s="80" t="s">
        <v>1295</v>
      </c>
      <c r="AM30" s="82">
        <v>40359.907581018517</v>
      </c>
      <c r="AN30" s="80" t="s">
        <v>1444</v>
      </c>
      <c r="AO30" s="84" t="s">
        <v>1472</v>
      </c>
      <c r="AP30" s="80" t="s">
        <v>66</v>
      </c>
      <c r="AQ30" s="2"/>
      <c r="AR30" s="3"/>
      <c r="AS30" s="3"/>
      <c r="AT30" s="3"/>
      <c r="AU30" s="3"/>
    </row>
    <row r="31" spans="1:47" x14ac:dyDescent="0.25">
      <c r="A31" s="66" t="s">
        <v>211</v>
      </c>
      <c r="B31" s="67"/>
      <c r="C31" s="67"/>
      <c r="D31" s="68"/>
      <c r="E31" s="70"/>
      <c r="F31" s="104" t="s">
        <v>1334</v>
      </c>
      <c r="G31" s="67"/>
      <c r="H31" s="71"/>
      <c r="I31" s="72"/>
      <c r="J31" s="72"/>
      <c r="K31" s="71" t="s">
        <v>1611</v>
      </c>
      <c r="L31" s="75"/>
      <c r="M31" s="76"/>
      <c r="N31" s="76"/>
      <c r="O31" s="77"/>
      <c r="P31" s="78"/>
      <c r="Q31" s="78"/>
      <c r="R31" s="88"/>
      <c r="S31" s="88"/>
      <c r="T31" s="88"/>
      <c r="U31" s="88"/>
      <c r="V31" s="52"/>
      <c r="W31" s="52"/>
      <c r="X31" s="52"/>
      <c r="Y31" s="52"/>
      <c r="Z31" s="51"/>
      <c r="AA31" s="73"/>
      <c r="AB31" s="73"/>
      <c r="AC31" s="74"/>
      <c r="AD31" s="80">
        <v>227</v>
      </c>
      <c r="AE31" s="80">
        <v>178</v>
      </c>
      <c r="AF31" s="80">
        <v>1755</v>
      </c>
      <c r="AG31" s="80">
        <v>64</v>
      </c>
      <c r="AH31" s="80">
        <v>-7200</v>
      </c>
      <c r="AI31" s="80" t="s">
        <v>1043</v>
      </c>
      <c r="AJ31" s="80" t="s">
        <v>1161</v>
      </c>
      <c r="AK31" s="80"/>
      <c r="AL31" s="80" t="s">
        <v>1295</v>
      </c>
      <c r="AM31" s="82">
        <v>39992.950949074075</v>
      </c>
      <c r="AN31" s="80" t="s">
        <v>1444</v>
      </c>
      <c r="AO31" s="84" t="s">
        <v>1473</v>
      </c>
      <c r="AP31" s="80" t="s">
        <v>66</v>
      </c>
      <c r="AQ31" s="2"/>
      <c r="AR31" s="3"/>
      <c r="AS31" s="3"/>
      <c r="AT31" s="3"/>
      <c r="AU31" s="3"/>
    </row>
    <row r="32" spans="1:47" x14ac:dyDescent="0.25">
      <c r="A32" s="66" t="s">
        <v>212</v>
      </c>
      <c r="B32" s="67"/>
      <c r="C32" s="67"/>
      <c r="D32" s="68"/>
      <c r="E32" s="70"/>
      <c r="F32" s="104" t="s">
        <v>1335</v>
      </c>
      <c r="G32" s="67"/>
      <c r="H32" s="71"/>
      <c r="I32" s="72"/>
      <c r="J32" s="72"/>
      <c r="K32" s="71" t="s">
        <v>1612</v>
      </c>
      <c r="L32" s="75"/>
      <c r="M32" s="76"/>
      <c r="N32" s="76"/>
      <c r="O32" s="77"/>
      <c r="P32" s="78"/>
      <c r="Q32" s="78"/>
      <c r="R32" s="88"/>
      <c r="S32" s="88"/>
      <c r="T32" s="88"/>
      <c r="U32" s="88"/>
      <c r="V32" s="52"/>
      <c r="W32" s="52"/>
      <c r="X32" s="52"/>
      <c r="Y32" s="52"/>
      <c r="Z32" s="51"/>
      <c r="AA32" s="73"/>
      <c r="AB32" s="73"/>
      <c r="AC32" s="74"/>
      <c r="AD32" s="80">
        <v>162</v>
      </c>
      <c r="AE32" s="80">
        <v>123</v>
      </c>
      <c r="AF32" s="80">
        <v>6751</v>
      </c>
      <c r="AG32" s="80">
        <v>31</v>
      </c>
      <c r="AH32" s="80">
        <v>-7200</v>
      </c>
      <c r="AI32" s="80" t="s">
        <v>1044</v>
      </c>
      <c r="AJ32" s="80" t="s">
        <v>1162</v>
      </c>
      <c r="AK32" s="84" t="s">
        <v>1240</v>
      </c>
      <c r="AL32" s="80" t="s">
        <v>1295</v>
      </c>
      <c r="AM32" s="82">
        <v>40701.495439814818</v>
      </c>
      <c r="AN32" s="80" t="s">
        <v>1444</v>
      </c>
      <c r="AO32" s="84" t="s">
        <v>1474</v>
      </c>
      <c r="AP32" s="80" t="s">
        <v>66</v>
      </c>
      <c r="AQ32" s="2"/>
      <c r="AR32" s="3"/>
      <c r="AS32" s="3"/>
      <c r="AT32" s="3"/>
      <c r="AU32" s="3"/>
    </row>
    <row r="33" spans="1:47" x14ac:dyDescent="0.25">
      <c r="A33" s="66" t="s">
        <v>213</v>
      </c>
      <c r="B33" s="67"/>
      <c r="C33" s="67"/>
      <c r="D33" s="68"/>
      <c r="E33" s="70"/>
      <c r="F33" s="104" t="s">
        <v>1336</v>
      </c>
      <c r="G33" s="67"/>
      <c r="H33" s="71"/>
      <c r="I33" s="72"/>
      <c r="J33" s="72"/>
      <c r="K33" s="71" t="s">
        <v>1613</v>
      </c>
      <c r="L33" s="75"/>
      <c r="M33" s="76"/>
      <c r="N33" s="76"/>
      <c r="O33" s="77"/>
      <c r="P33" s="78"/>
      <c r="Q33" s="78"/>
      <c r="R33" s="88"/>
      <c r="S33" s="88"/>
      <c r="T33" s="88"/>
      <c r="U33" s="88"/>
      <c r="V33" s="52"/>
      <c r="W33" s="52"/>
      <c r="X33" s="52"/>
      <c r="Y33" s="52"/>
      <c r="Z33" s="51"/>
      <c r="AA33" s="73"/>
      <c r="AB33" s="73"/>
      <c r="AC33" s="74"/>
      <c r="AD33" s="80">
        <v>225</v>
      </c>
      <c r="AE33" s="80">
        <v>96</v>
      </c>
      <c r="AF33" s="80">
        <v>2689</v>
      </c>
      <c r="AG33" s="80">
        <v>539</v>
      </c>
      <c r="AH33" s="80">
        <v>-10800</v>
      </c>
      <c r="AI33" s="80" t="s">
        <v>1045</v>
      </c>
      <c r="AJ33" s="80" t="s">
        <v>1163</v>
      </c>
      <c r="AK33" s="84" t="s">
        <v>1241</v>
      </c>
      <c r="AL33" s="80" t="s">
        <v>1301</v>
      </c>
      <c r="AM33" s="82">
        <v>40228.651064814818</v>
      </c>
      <c r="AN33" s="80" t="s">
        <v>1444</v>
      </c>
      <c r="AO33" s="84" t="s">
        <v>1475</v>
      </c>
      <c r="AP33" s="80" t="s">
        <v>66</v>
      </c>
      <c r="AQ33" s="2"/>
      <c r="AR33" s="3"/>
      <c r="AS33" s="3"/>
      <c r="AT33" s="3"/>
      <c r="AU33" s="3"/>
    </row>
    <row r="34" spans="1:47" x14ac:dyDescent="0.25">
      <c r="A34" s="66" t="s">
        <v>214</v>
      </c>
      <c r="B34" s="67"/>
      <c r="C34" s="67"/>
      <c r="D34" s="68"/>
      <c r="E34" s="70"/>
      <c r="F34" s="104" t="s">
        <v>1337</v>
      </c>
      <c r="G34" s="67"/>
      <c r="H34" s="71"/>
      <c r="I34" s="72"/>
      <c r="J34" s="72"/>
      <c r="K34" s="71" t="s">
        <v>1614</v>
      </c>
      <c r="L34" s="75"/>
      <c r="M34" s="76"/>
      <c r="N34" s="76"/>
      <c r="O34" s="77"/>
      <c r="P34" s="78"/>
      <c r="Q34" s="78"/>
      <c r="R34" s="88"/>
      <c r="S34" s="88"/>
      <c r="T34" s="88"/>
      <c r="U34" s="88"/>
      <c r="V34" s="52"/>
      <c r="W34" s="52"/>
      <c r="X34" s="52"/>
      <c r="Y34" s="52"/>
      <c r="Z34" s="51"/>
      <c r="AA34" s="73"/>
      <c r="AB34" s="73"/>
      <c r="AC34" s="74"/>
      <c r="AD34" s="80">
        <v>131</v>
      </c>
      <c r="AE34" s="80">
        <v>159243</v>
      </c>
      <c r="AF34" s="80">
        <v>11592</v>
      </c>
      <c r="AG34" s="80">
        <v>1850</v>
      </c>
      <c r="AH34" s="80">
        <v>-7200</v>
      </c>
      <c r="AI34" s="80" t="s">
        <v>1046</v>
      </c>
      <c r="AJ34" s="80" t="s">
        <v>1156</v>
      </c>
      <c r="AK34" s="84" t="s">
        <v>1242</v>
      </c>
      <c r="AL34" s="80" t="s">
        <v>1295</v>
      </c>
      <c r="AM34" s="82">
        <v>40525.7578587963</v>
      </c>
      <c r="AN34" s="80" t="s">
        <v>1444</v>
      </c>
      <c r="AO34" s="84" t="s">
        <v>1476</v>
      </c>
      <c r="AP34" s="80" t="s">
        <v>66</v>
      </c>
      <c r="AQ34" s="2"/>
      <c r="AR34" s="3"/>
      <c r="AS34" s="3"/>
      <c r="AT34" s="3"/>
      <c r="AU34" s="3"/>
    </row>
    <row r="35" spans="1:47" x14ac:dyDescent="0.25">
      <c r="A35" s="66" t="s">
        <v>215</v>
      </c>
      <c r="B35" s="67"/>
      <c r="C35" s="67"/>
      <c r="D35" s="68"/>
      <c r="E35" s="70"/>
      <c r="F35" s="104" t="s">
        <v>1338</v>
      </c>
      <c r="G35" s="67"/>
      <c r="H35" s="71"/>
      <c r="I35" s="72"/>
      <c r="J35" s="72"/>
      <c r="K35" s="71" t="s">
        <v>1615</v>
      </c>
      <c r="L35" s="75"/>
      <c r="M35" s="76"/>
      <c r="N35" s="76"/>
      <c r="O35" s="77"/>
      <c r="P35" s="78"/>
      <c r="Q35" s="78"/>
      <c r="R35" s="88"/>
      <c r="S35" s="88"/>
      <c r="T35" s="88"/>
      <c r="U35" s="88"/>
      <c r="V35" s="52"/>
      <c r="W35" s="52"/>
      <c r="X35" s="52"/>
      <c r="Y35" s="52"/>
      <c r="Z35" s="51"/>
      <c r="AA35" s="73"/>
      <c r="AB35" s="73"/>
      <c r="AC35" s="74"/>
      <c r="AD35" s="80">
        <v>136</v>
      </c>
      <c r="AE35" s="80">
        <v>12965</v>
      </c>
      <c r="AF35" s="80">
        <v>597649</v>
      </c>
      <c r="AG35" s="80">
        <v>50495</v>
      </c>
      <c r="AH35" s="80">
        <v>-7200</v>
      </c>
      <c r="AI35" s="80" t="s">
        <v>1047</v>
      </c>
      <c r="AJ35" s="80" t="s">
        <v>1156</v>
      </c>
      <c r="AK35" s="84" t="s">
        <v>1243</v>
      </c>
      <c r="AL35" s="80" t="s">
        <v>1295</v>
      </c>
      <c r="AM35" s="82">
        <v>40025.69902777778</v>
      </c>
      <c r="AN35" s="80" t="s">
        <v>1444</v>
      </c>
      <c r="AO35" s="84" t="s">
        <v>1477</v>
      </c>
      <c r="AP35" s="80" t="s">
        <v>66</v>
      </c>
      <c r="AQ35" s="2"/>
      <c r="AR35" s="3"/>
      <c r="AS35" s="3"/>
      <c r="AT35" s="3"/>
      <c r="AU35" s="3"/>
    </row>
    <row r="36" spans="1:47" x14ac:dyDescent="0.25">
      <c r="A36" s="66" t="s">
        <v>216</v>
      </c>
      <c r="B36" s="67"/>
      <c r="C36" s="67"/>
      <c r="D36" s="68"/>
      <c r="E36" s="70"/>
      <c r="F36" s="104" t="s">
        <v>1339</v>
      </c>
      <c r="G36" s="67"/>
      <c r="H36" s="71"/>
      <c r="I36" s="72"/>
      <c r="J36" s="72"/>
      <c r="K36" s="71" t="s">
        <v>1616</v>
      </c>
      <c r="L36" s="75"/>
      <c r="M36" s="76"/>
      <c r="N36" s="76"/>
      <c r="O36" s="77"/>
      <c r="P36" s="78"/>
      <c r="Q36" s="78"/>
      <c r="R36" s="88"/>
      <c r="S36" s="88"/>
      <c r="T36" s="88"/>
      <c r="U36" s="88"/>
      <c r="V36" s="52"/>
      <c r="W36" s="52"/>
      <c r="X36" s="52"/>
      <c r="Y36" s="52"/>
      <c r="Z36" s="51"/>
      <c r="AA36" s="73"/>
      <c r="AB36" s="73"/>
      <c r="AC36" s="74"/>
      <c r="AD36" s="80">
        <v>33</v>
      </c>
      <c r="AE36" s="80">
        <v>443</v>
      </c>
      <c r="AF36" s="80">
        <v>697</v>
      </c>
      <c r="AG36" s="80">
        <v>0</v>
      </c>
      <c r="AH36" s="80">
        <v>-7200</v>
      </c>
      <c r="AI36" s="80"/>
      <c r="AJ36" s="80" t="s">
        <v>1164</v>
      </c>
      <c r="AK36" s="84" t="s">
        <v>1244</v>
      </c>
      <c r="AL36" s="80" t="s">
        <v>1295</v>
      </c>
      <c r="AM36" s="82">
        <v>40459.919328703705</v>
      </c>
      <c r="AN36" s="80" t="s">
        <v>1444</v>
      </c>
      <c r="AO36" s="84" t="s">
        <v>1478</v>
      </c>
      <c r="AP36" s="80" t="s">
        <v>66</v>
      </c>
      <c r="AQ36" s="2"/>
      <c r="AR36" s="3"/>
      <c r="AS36" s="3"/>
      <c r="AT36" s="3"/>
      <c r="AU36" s="3"/>
    </row>
    <row r="37" spans="1:47" x14ac:dyDescent="0.25">
      <c r="A37" s="66" t="s">
        <v>217</v>
      </c>
      <c r="B37" s="67"/>
      <c r="C37" s="67"/>
      <c r="D37" s="68"/>
      <c r="E37" s="70"/>
      <c r="F37" s="104" t="s">
        <v>1340</v>
      </c>
      <c r="G37" s="67"/>
      <c r="H37" s="71"/>
      <c r="I37" s="72"/>
      <c r="J37" s="72"/>
      <c r="K37" s="71" t="s">
        <v>1617</v>
      </c>
      <c r="L37" s="75"/>
      <c r="M37" s="76"/>
      <c r="N37" s="76"/>
      <c r="O37" s="77"/>
      <c r="P37" s="78"/>
      <c r="Q37" s="78"/>
      <c r="R37" s="88"/>
      <c r="S37" s="88"/>
      <c r="T37" s="88"/>
      <c r="U37" s="88"/>
      <c r="V37" s="52"/>
      <c r="W37" s="52"/>
      <c r="X37" s="52"/>
      <c r="Y37" s="52"/>
      <c r="Z37" s="51"/>
      <c r="AA37" s="73"/>
      <c r="AB37" s="73"/>
      <c r="AC37" s="74"/>
      <c r="AD37" s="80">
        <v>4525</v>
      </c>
      <c r="AE37" s="80">
        <v>7713</v>
      </c>
      <c r="AF37" s="80">
        <v>124177</v>
      </c>
      <c r="AG37" s="80">
        <v>1299</v>
      </c>
      <c r="AH37" s="80">
        <v>-7200</v>
      </c>
      <c r="AI37" s="80" t="s">
        <v>1048</v>
      </c>
      <c r="AJ37" s="80" t="s">
        <v>1165</v>
      </c>
      <c r="AK37" s="84" t="s">
        <v>1245</v>
      </c>
      <c r="AL37" s="80" t="s">
        <v>1295</v>
      </c>
      <c r="AM37" s="82">
        <v>41291.82309027778</v>
      </c>
      <c r="AN37" s="80" t="s">
        <v>1444</v>
      </c>
      <c r="AO37" s="84" t="s">
        <v>1479</v>
      </c>
      <c r="AP37" s="80" t="s">
        <v>66</v>
      </c>
      <c r="AQ37" s="2"/>
      <c r="AR37" s="3"/>
      <c r="AS37" s="3"/>
      <c r="AT37" s="3"/>
      <c r="AU37" s="3"/>
    </row>
    <row r="38" spans="1:47" x14ac:dyDescent="0.25">
      <c r="A38" s="66" t="s">
        <v>301</v>
      </c>
      <c r="B38" s="67"/>
      <c r="C38" s="67"/>
      <c r="D38" s="68"/>
      <c r="E38" s="70"/>
      <c r="F38" s="104" t="s">
        <v>1341</v>
      </c>
      <c r="G38" s="67"/>
      <c r="H38" s="71"/>
      <c r="I38" s="72"/>
      <c r="J38" s="72"/>
      <c r="K38" s="71" t="s">
        <v>1618</v>
      </c>
      <c r="L38" s="75"/>
      <c r="M38" s="76"/>
      <c r="N38" s="76"/>
      <c r="O38" s="77"/>
      <c r="P38" s="78"/>
      <c r="Q38" s="78"/>
      <c r="R38" s="88"/>
      <c r="S38" s="88"/>
      <c r="T38" s="88"/>
      <c r="U38" s="88"/>
      <c r="V38" s="52"/>
      <c r="W38" s="52"/>
      <c r="X38" s="52"/>
      <c r="Y38" s="52"/>
      <c r="Z38" s="51"/>
      <c r="AA38" s="73"/>
      <c r="AB38" s="73"/>
      <c r="AC38" s="74"/>
      <c r="AD38" s="80">
        <v>4204</v>
      </c>
      <c r="AE38" s="80">
        <v>4136</v>
      </c>
      <c r="AF38" s="80">
        <v>154870</v>
      </c>
      <c r="AG38" s="80">
        <v>7999</v>
      </c>
      <c r="AH38" s="80">
        <v>-7200</v>
      </c>
      <c r="AI38" s="80" t="s">
        <v>1049</v>
      </c>
      <c r="AJ38" s="80" t="s">
        <v>1166</v>
      </c>
      <c r="AK38" s="84" t="s">
        <v>1246</v>
      </c>
      <c r="AL38" s="80" t="s">
        <v>1300</v>
      </c>
      <c r="AM38" s="82">
        <v>40929.737141203703</v>
      </c>
      <c r="AN38" s="80" t="s">
        <v>1444</v>
      </c>
      <c r="AO38" s="84" t="s">
        <v>1480</v>
      </c>
      <c r="AP38" s="80" t="s">
        <v>65</v>
      </c>
      <c r="AQ38" s="2"/>
      <c r="AR38" s="3"/>
      <c r="AS38" s="3"/>
      <c r="AT38" s="3"/>
      <c r="AU38" s="3"/>
    </row>
    <row r="39" spans="1:47" x14ac:dyDescent="0.25">
      <c r="A39" s="66" t="s">
        <v>218</v>
      </c>
      <c r="B39" s="67"/>
      <c r="C39" s="67"/>
      <c r="D39" s="68"/>
      <c r="E39" s="70"/>
      <c r="F39" s="104" t="s">
        <v>1342</v>
      </c>
      <c r="G39" s="67"/>
      <c r="H39" s="71"/>
      <c r="I39" s="72"/>
      <c r="J39" s="72"/>
      <c r="K39" s="71" t="s">
        <v>1619</v>
      </c>
      <c r="L39" s="75"/>
      <c r="M39" s="76"/>
      <c r="N39" s="76"/>
      <c r="O39" s="77"/>
      <c r="P39" s="78"/>
      <c r="Q39" s="78"/>
      <c r="R39" s="88"/>
      <c r="S39" s="88"/>
      <c r="T39" s="88"/>
      <c r="U39" s="88"/>
      <c r="V39" s="52"/>
      <c r="W39" s="52"/>
      <c r="X39" s="52"/>
      <c r="Y39" s="52"/>
      <c r="Z39" s="51"/>
      <c r="AA39" s="73"/>
      <c r="AB39" s="73"/>
      <c r="AC39" s="74"/>
      <c r="AD39" s="80">
        <v>1249</v>
      </c>
      <c r="AE39" s="80">
        <v>471</v>
      </c>
      <c r="AF39" s="80">
        <v>451</v>
      </c>
      <c r="AG39" s="80">
        <v>3</v>
      </c>
      <c r="AH39" s="80">
        <v>-7200</v>
      </c>
      <c r="AI39" s="80" t="s">
        <v>1050</v>
      </c>
      <c r="AJ39" s="80"/>
      <c r="AK39" s="80"/>
      <c r="AL39" s="80" t="s">
        <v>1295</v>
      </c>
      <c r="AM39" s="82">
        <v>40617.546064814815</v>
      </c>
      <c r="AN39" s="80" t="s">
        <v>1444</v>
      </c>
      <c r="AO39" s="84" t="s">
        <v>1481</v>
      </c>
      <c r="AP39" s="80" t="s">
        <v>66</v>
      </c>
      <c r="AQ39" s="2"/>
      <c r="AR39" s="3"/>
      <c r="AS39" s="3"/>
      <c r="AT39" s="3"/>
      <c r="AU39" s="3"/>
    </row>
    <row r="40" spans="1:47" x14ac:dyDescent="0.25">
      <c r="A40" s="66" t="s">
        <v>219</v>
      </c>
      <c r="B40" s="67"/>
      <c r="C40" s="67"/>
      <c r="D40" s="68"/>
      <c r="E40" s="70"/>
      <c r="F40" s="104" t="s">
        <v>1343</v>
      </c>
      <c r="G40" s="67"/>
      <c r="H40" s="71"/>
      <c r="I40" s="72"/>
      <c r="J40" s="72"/>
      <c r="K40" s="71" t="s">
        <v>1620</v>
      </c>
      <c r="L40" s="75"/>
      <c r="M40" s="76"/>
      <c r="N40" s="76"/>
      <c r="O40" s="77"/>
      <c r="P40" s="78"/>
      <c r="Q40" s="78"/>
      <c r="R40" s="88"/>
      <c r="S40" s="88"/>
      <c r="T40" s="88"/>
      <c r="U40" s="88"/>
      <c r="V40" s="52"/>
      <c r="W40" s="52"/>
      <c r="X40" s="52"/>
      <c r="Y40" s="52"/>
      <c r="Z40" s="51"/>
      <c r="AA40" s="73"/>
      <c r="AB40" s="73"/>
      <c r="AC40" s="74"/>
      <c r="AD40" s="80">
        <v>873</v>
      </c>
      <c r="AE40" s="80">
        <v>1478</v>
      </c>
      <c r="AF40" s="80">
        <v>27356</v>
      </c>
      <c r="AG40" s="80">
        <v>683</v>
      </c>
      <c r="AH40" s="80">
        <v>-7200</v>
      </c>
      <c r="AI40" s="80" t="s">
        <v>1051</v>
      </c>
      <c r="AJ40" s="80" t="s">
        <v>1167</v>
      </c>
      <c r="AK40" s="84" t="s">
        <v>1247</v>
      </c>
      <c r="AL40" s="80" t="s">
        <v>1295</v>
      </c>
      <c r="AM40" s="82">
        <v>40491.971504629626</v>
      </c>
      <c r="AN40" s="80" t="s">
        <v>1444</v>
      </c>
      <c r="AO40" s="84" t="s">
        <v>1482</v>
      </c>
      <c r="AP40" s="80" t="s">
        <v>66</v>
      </c>
      <c r="AQ40" s="2"/>
      <c r="AR40" s="3"/>
      <c r="AS40" s="3"/>
      <c r="AT40" s="3"/>
      <c r="AU40" s="3"/>
    </row>
    <row r="41" spans="1:47" x14ac:dyDescent="0.25">
      <c r="A41" s="66" t="s">
        <v>220</v>
      </c>
      <c r="B41" s="67"/>
      <c r="C41" s="67"/>
      <c r="D41" s="68"/>
      <c r="E41" s="70"/>
      <c r="F41" s="104" t="s">
        <v>1344</v>
      </c>
      <c r="G41" s="67"/>
      <c r="H41" s="71"/>
      <c r="I41" s="72"/>
      <c r="J41" s="72"/>
      <c r="K41" s="71" t="s">
        <v>1621</v>
      </c>
      <c r="L41" s="75"/>
      <c r="M41" s="76"/>
      <c r="N41" s="76"/>
      <c r="O41" s="77"/>
      <c r="P41" s="78"/>
      <c r="Q41" s="78"/>
      <c r="R41" s="88"/>
      <c r="S41" s="88"/>
      <c r="T41" s="88"/>
      <c r="U41" s="88"/>
      <c r="V41" s="52"/>
      <c r="W41" s="52"/>
      <c r="X41" s="52"/>
      <c r="Y41" s="52"/>
      <c r="Z41" s="51"/>
      <c r="AA41" s="73"/>
      <c r="AB41" s="73"/>
      <c r="AC41" s="74"/>
      <c r="AD41" s="80">
        <v>434</v>
      </c>
      <c r="AE41" s="80">
        <v>918</v>
      </c>
      <c r="AF41" s="80">
        <v>16421</v>
      </c>
      <c r="AG41" s="80">
        <v>5235</v>
      </c>
      <c r="AH41" s="80">
        <v>-7200</v>
      </c>
      <c r="AI41" s="80"/>
      <c r="AJ41" s="80" t="s">
        <v>1168</v>
      </c>
      <c r="AK41" s="84" t="s">
        <v>1248</v>
      </c>
      <c r="AL41" s="80" t="s">
        <v>1295</v>
      </c>
      <c r="AM41" s="82">
        <v>42154.642256944448</v>
      </c>
      <c r="AN41" s="80" t="s">
        <v>1444</v>
      </c>
      <c r="AO41" s="84" t="s">
        <v>1483</v>
      </c>
      <c r="AP41" s="80" t="s">
        <v>66</v>
      </c>
      <c r="AQ41" s="2"/>
      <c r="AR41" s="3"/>
      <c r="AS41" s="3"/>
      <c r="AT41" s="3"/>
      <c r="AU41" s="3"/>
    </row>
    <row r="42" spans="1:47" x14ac:dyDescent="0.25">
      <c r="A42" s="66" t="s">
        <v>223</v>
      </c>
      <c r="B42" s="67"/>
      <c r="C42" s="67"/>
      <c r="D42" s="68"/>
      <c r="E42" s="70"/>
      <c r="F42" s="104" t="s">
        <v>1345</v>
      </c>
      <c r="G42" s="67"/>
      <c r="H42" s="71"/>
      <c r="I42" s="72"/>
      <c r="J42" s="72"/>
      <c r="K42" s="71" t="s">
        <v>1622</v>
      </c>
      <c r="L42" s="75"/>
      <c r="M42" s="76"/>
      <c r="N42" s="76"/>
      <c r="O42" s="77"/>
      <c r="P42" s="78"/>
      <c r="Q42" s="78"/>
      <c r="R42" s="88"/>
      <c r="S42" s="88"/>
      <c r="T42" s="88"/>
      <c r="U42" s="88"/>
      <c r="V42" s="52"/>
      <c r="W42" s="52"/>
      <c r="X42" s="52"/>
      <c r="Y42" s="52"/>
      <c r="Z42" s="51"/>
      <c r="AA42" s="73"/>
      <c r="AB42" s="73"/>
      <c r="AC42" s="74"/>
      <c r="AD42" s="80">
        <v>707</v>
      </c>
      <c r="AE42" s="80">
        <v>2379</v>
      </c>
      <c r="AF42" s="80">
        <v>13092</v>
      </c>
      <c r="AG42" s="80">
        <v>4839</v>
      </c>
      <c r="AH42" s="80">
        <v>-7200</v>
      </c>
      <c r="AI42" s="80" t="s">
        <v>1052</v>
      </c>
      <c r="AJ42" s="80" t="s">
        <v>1169</v>
      </c>
      <c r="AK42" s="80"/>
      <c r="AL42" s="80" t="s">
        <v>1300</v>
      </c>
      <c r="AM42" s="82">
        <v>41513.88484953704</v>
      </c>
      <c r="AN42" s="80" t="s">
        <v>1444</v>
      </c>
      <c r="AO42" s="84" t="s">
        <v>1484</v>
      </c>
      <c r="AP42" s="80" t="s">
        <v>66</v>
      </c>
      <c r="AQ42" s="2"/>
      <c r="AR42" s="3"/>
      <c r="AS42" s="3"/>
      <c r="AT42" s="3"/>
      <c r="AU42" s="3"/>
    </row>
    <row r="43" spans="1:47" x14ac:dyDescent="0.25">
      <c r="A43" s="66" t="s">
        <v>221</v>
      </c>
      <c r="B43" s="67"/>
      <c r="C43" s="67"/>
      <c r="D43" s="68"/>
      <c r="E43" s="70"/>
      <c r="F43" s="104" t="s">
        <v>1346</v>
      </c>
      <c r="G43" s="67"/>
      <c r="H43" s="71"/>
      <c r="I43" s="72"/>
      <c r="J43" s="72"/>
      <c r="K43" s="71" t="s">
        <v>1623</v>
      </c>
      <c r="L43" s="75"/>
      <c r="M43" s="76"/>
      <c r="N43" s="76"/>
      <c r="O43" s="77"/>
      <c r="P43" s="78"/>
      <c r="Q43" s="78"/>
      <c r="R43" s="88"/>
      <c r="S43" s="88"/>
      <c r="T43" s="88"/>
      <c r="U43" s="88"/>
      <c r="V43" s="52"/>
      <c r="W43" s="52"/>
      <c r="X43" s="52"/>
      <c r="Y43" s="52"/>
      <c r="Z43" s="51"/>
      <c r="AA43" s="73"/>
      <c r="AB43" s="73"/>
      <c r="AC43" s="74"/>
      <c r="AD43" s="80">
        <v>757</v>
      </c>
      <c r="AE43" s="80">
        <v>1945</v>
      </c>
      <c r="AF43" s="80">
        <v>83362</v>
      </c>
      <c r="AG43" s="80">
        <v>22011</v>
      </c>
      <c r="AH43" s="80">
        <v>-7200</v>
      </c>
      <c r="AI43" s="80" t="s">
        <v>1053</v>
      </c>
      <c r="AJ43" s="80"/>
      <c r="AK43" s="80"/>
      <c r="AL43" s="80" t="s">
        <v>1295</v>
      </c>
      <c r="AM43" s="82">
        <v>41044.627314814818</v>
      </c>
      <c r="AN43" s="80" t="s">
        <v>1444</v>
      </c>
      <c r="AO43" s="84" t="s">
        <v>1485</v>
      </c>
      <c r="AP43" s="80" t="s">
        <v>66</v>
      </c>
      <c r="AQ43" s="2"/>
      <c r="AR43" s="3"/>
      <c r="AS43" s="3"/>
      <c r="AT43" s="3"/>
      <c r="AU43" s="3"/>
    </row>
    <row r="44" spans="1:47" x14ac:dyDescent="0.25">
      <c r="A44" s="66" t="s">
        <v>222</v>
      </c>
      <c r="B44" s="67"/>
      <c r="C44" s="67"/>
      <c r="D44" s="68"/>
      <c r="E44" s="70"/>
      <c r="F44" s="104" t="s">
        <v>1347</v>
      </c>
      <c r="G44" s="67"/>
      <c r="H44" s="71"/>
      <c r="I44" s="72"/>
      <c r="J44" s="72"/>
      <c r="K44" s="71" t="s">
        <v>1624</v>
      </c>
      <c r="L44" s="75"/>
      <c r="M44" s="76"/>
      <c r="N44" s="76"/>
      <c r="O44" s="77"/>
      <c r="P44" s="78"/>
      <c r="Q44" s="78"/>
      <c r="R44" s="88"/>
      <c r="S44" s="88"/>
      <c r="T44" s="88"/>
      <c r="U44" s="88"/>
      <c r="V44" s="52"/>
      <c r="W44" s="52"/>
      <c r="X44" s="52"/>
      <c r="Y44" s="52"/>
      <c r="Z44" s="51"/>
      <c r="AA44" s="73"/>
      <c r="AB44" s="73"/>
      <c r="AC44" s="74"/>
      <c r="AD44" s="80">
        <v>549</v>
      </c>
      <c r="AE44" s="80">
        <v>1046</v>
      </c>
      <c r="AF44" s="80">
        <v>53977</v>
      </c>
      <c r="AG44" s="80">
        <v>5446</v>
      </c>
      <c r="AH44" s="80">
        <v>-28800</v>
      </c>
      <c r="AI44" s="80" t="s">
        <v>1054</v>
      </c>
      <c r="AJ44" s="80" t="s">
        <v>1170</v>
      </c>
      <c r="AK44" s="80"/>
      <c r="AL44" s="80" t="s">
        <v>1293</v>
      </c>
      <c r="AM44" s="82">
        <v>41993.435844907406</v>
      </c>
      <c r="AN44" s="80" t="s">
        <v>1444</v>
      </c>
      <c r="AO44" s="84" t="s">
        <v>1486</v>
      </c>
      <c r="AP44" s="80" t="s">
        <v>66</v>
      </c>
      <c r="AQ44" s="2"/>
      <c r="AR44" s="3"/>
      <c r="AS44" s="3"/>
      <c r="AT44" s="3"/>
      <c r="AU44" s="3"/>
    </row>
    <row r="45" spans="1:47" x14ac:dyDescent="0.25">
      <c r="A45" s="66" t="s">
        <v>224</v>
      </c>
      <c r="B45" s="67"/>
      <c r="C45" s="67"/>
      <c r="D45" s="68"/>
      <c r="E45" s="70"/>
      <c r="F45" s="104" t="s">
        <v>1348</v>
      </c>
      <c r="G45" s="67"/>
      <c r="H45" s="71"/>
      <c r="I45" s="72"/>
      <c r="J45" s="72"/>
      <c r="K45" s="71" t="s">
        <v>1625</v>
      </c>
      <c r="L45" s="75"/>
      <c r="M45" s="76"/>
      <c r="N45" s="76"/>
      <c r="O45" s="77"/>
      <c r="P45" s="78"/>
      <c r="Q45" s="78"/>
      <c r="R45" s="88"/>
      <c r="S45" s="88"/>
      <c r="T45" s="88"/>
      <c r="U45" s="88"/>
      <c r="V45" s="52"/>
      <c r="W45" s="52"/>
      <c r="X45" s="52"/>
      <c r="Y45" s="52"/>
      <c r="Z45" s="51"/>
      <c r="AA45" s="73"/>
      <c r="AB45" s="73"/>
      <c r="AC45" s="74"/>
      <c r="AD45" s="80">
        <v>321</v>
      </c>
      <c r="AE45" s="80">
        <v>427</v>
      </c>
      <c r="AF45" s="80">
        <v>7365</v>
      </c>
      <c r="AG45" s="80">
        <v>323</v>
      </c>
      <c r="AH45" s="80"/>
      <c r="AI45" s="80" t="s">
        <v>1055</v>
      </c>
      <c r="AJ45" s="80"/>
      <c r="AK45" s="80"/>
      <c r="AL45" s="80"/>
      <c r="AM45" s="82">
        <v>42612.811307870368</v>
      </c>
      <c r="AN45" s="80" t="s">
        <v>1444</v>
      </c>
      <c r="AO45" s="84" t="s">
        <v>1487</v>
      </c>
      <c r="AP45" s="80" t="s">
        <v>66</v>
      </c>
      <c r="AQ45" s="2"/>
      <c r="AR45" s="3"/>
      <c r="AS45" s="3"/>
      <c r="AT45" s="3"/>
      <c r="AU45" s="3"/>
    </row>
    <row r="46" spans="1:47" x14ac:dyDescent="0.25">
      <c r="A46" s="66" t="s">
        <v>225</v>
      </c>
      <c r="B46" s="67"/>
      <c r="C46" s="67"/>
      <c r="D46" s="68"/>
      <c r="E46" s="70"/>
      <c r="F46" s="104" t="s">
        <v>1349</v>
      </c>
      <c r="G46" s="67"/>
      <c r="H46" s="71"/>
      <c r="I46" s="72"/>
      <c r="J46" s="72"/>
      <c r="K46" s="71" t="s">
        <v>1626</v>
      </c>
      <c r="L46" s="75"/>
      <c r="M46" s="76"/>
      <c r="N46" s="76"/>
      <c r="O46" s="77"/>
      <c r="P46" s="78"/>
      <c r="Q46" s="78"/>
      <c r="R46" s="88"/>
      <c r="S46" s="88"/>
      <c r="T46" s="88"/>
      <c r="U46" s="88"/>
      <c r="V46" s="52"/>
      <c r="W46" s="52"/>
      <c r="X46" s="52"/>
      <c r="Y46" s="52"/>
      <c r="Z46" s="51"/>
      <c r="AA46" s="73"/>
      <c r="AB46" s="73"/>
      <c r="AC46" s="74"/>
      <c r="AD46" s="80">
        <v>13</v>
      </c>
      <c r="AE46" s="80">
        <v>565</v>
      </c>
      <c r="AF46" s="80">
        <v>3106</v>
      </c>
      <c r="AG46" s="80">
        <v>0</v>
      </c>
      <c r="AH46" s="80">
        <v>-7200</v>
      </c>
      <c r="AI46" s="80" t="s">
        <v>1056</v>
      </c>
      <c r="AJ46" s="80" t="s">
        <v>1171</v>
      </c>
      <c r="AK46" s="84" t="s">
        <v>1249</v>
      </c>
      <c r="AL46" s="80" t="s">
        <v>1295</v>
      </c>
      <c r="AM46" s="82">
        <v>40004.831342592595</v>
      </c>
      <c r="AN46" s="80" t="s">
        <v>1444</v>
      </c>
      <c r="AO46" s="84" t="s">
        <v>1488</v>
      </c>
      <c r="AP46" s="80" t="s">
        <v>66</v>
      </c>
      <c r="AQ46" s="2"/>
      <c r="AR46" s="3"/>
      <c r="AS46" s="3"/>
      <c r="AT46" s="3"/>
      <c r="AU46" s="3"/>
    </row>
    <row r="47" spans="1:47" x14ac:dyDescent="0.25">
      <c r="A47" s="66" t="s">
        <v>226</v>
      </c>
      <c r="B47" s="67"/>
      <c r="C47" s="67"/>
      <c r="D47" s="68"/>
      <c r="E47" s="70"/>
      <c r="F47" s="104" t="s">
        <v>1350</v>
      </c>
      <c r="G47" s="67"/>
      <c r="H47" s="71"/>
      <c r="I47" s="72"/>
      <c r="J47" s="72"/>
      <c r="K47" s="71" t="s">
        <v>1627</v>
      </c>
      <c r="L47" s="75"/>
      <c r="M47" s="76"/>
      <c r="N47" s="76"/>
      <c r="O47" s="77"/>
      <c r="P47" s="78"/>
      <c r="Q47" s="78"/>
      <c r="R47" s="88"/>
      <c r="S47" s="88"/>
      <c r="T47" s="88"/>
      <c r="U47" s="88"/>
      <c r="V47" s="52"/>
      <c r="W47" s="52"/>
      <c r="X47" s="52"/>
      <c r="Y47" s="52"/>
      <c r="Z47" s="51"/>
      <c r="AA47" s="73"/>
      <c r="AB47" s="73"/>
      <c r="AC47" s="74"/>
      <c r="AD47" s="80">
        <v>463</v>
      </c>
      <c r="AE47" s="80">
        <v>203</v>
      </c>
      <c r="AF47" s="80">
        <v>2851</v>
      </c>
      <c r="AG47" s="80">
        <v>3334</v>
      </c>
      <c r="AH47" s="80"/>
      <c r="AI47" s="80" t="s">
        <v>1057</v>
      </c>
      <c r="AJ47" s="80"/>
      <c r="AK47" s="80"/>
      <c r="AL47" s="80"/>
      <c r="AM47" s="82">
        <v>42427.804340277777</v>
      </c>
      <c r="AN47" s="80" t="s">
        <v>1444</v>
      </c>
      <c r="AO47" s="84" t="s">
        <v>1489</v>
      </c>
      <c r="AP47" s="80" t="s">
        <v>66</v>
      </c>
      <c r="AQ47" s="2"/>
      <c r="AR47" s="3"/>
      <c r="AS47" s="3"/>
      <c r="AT47" s="3"/>
      <c r="AU47" s="3"/>
    </row>
    <row r="48" spans="1:47" x14ac:dyDescent="0.25">
      <c r="A48" s="66" t="s">
        <v>302</v>
      </c>
      <c r="B48" s="67"/>
      <c r="C48" s="67"/>
      <c r="D48" s="68"/>
      <c r="E48" s="70"/>
      <c r="F48" s="104" t="s">
        <v>1351</v>
      </c>
      <c r="G48" s="67"/>
      <c r="H48" s="71"/>
      <c r="I48" s="72"/>
      <c r="J48" s="72"/>
      <c r="K48" s="71" t="s">
        <v>1628</v>
      </c>
      <c r="L48" s="75"/>
      <c r="M48" s="76"/>
      <c r="N48" s="76"/>
      <c r="O48" s="77"/>
      <c r="P48" s="78"/>
      <c r="Q48" s="78"/>
      <c r="R48" s="88"/>
      <c r="S48" s="88"/>
      <c r="T48" s="88"/>
      <c r="U48" s="88"/>
      <c r="V48" s="52"/>
      <c r="W48" s="52"/>
      <c r="X48" s="52"/>
      <c r="Y48" s="52"/>
      <c r="Z48" s="51"/>
      <c r="AA48" s="73"/>
      <c r="AB48" s="73"/>
      <c r="AC48" s="74"/>
      <c r="AD48" s="80">
        <v>318</v>
      </c>
      <c r="AE48" s="80">
        <v>1490</v>
      </c>
      <c r="AF48" s="80">
        <v>91676</v>
      </c>
      <c r="AG48" s="80">
        <v>7004</v>
      </c>
      <c r="AH48" s="80">
        <v>0</v>
      </c>
      <c r="AI48" s="80" t="s">
        <v>1058</v>
      </c>
      <c r="AJ48" s="80" t="s">
        <v>1172</v>
      </c>
      <c r="AK48" s="84" t="s">
        <v>1250</v>
      </c>
      <c r="AL48" s="80" t="s">
        <v>1302</v>
      </c>
      <c r="AM48" s="82">
        <v>40021.275555555556</v>
      </c>
      <c r="AN48" s="80" t="s">
        <v>1444</v>
      </c>
      <c r="AO48" s="84" t="s">
        <v>1490</v>
      </c>
      <c r="AP48" s="80" t="s">
        <v>65</v>
      </c>
      <c r="AQ48" s="2"/>
      <c r="AR48" s="3"/>
      <c r="AS48" s="3"/>
      <c r="AT48" s="3"/>
      <c r="AU48" s="3"/>
    </row>
    <row r="49" spans="1:47" x14ac:dyDescent="0.25">
      <c r="A49" s="66" t="s">
        <v>227</v>
      </c>
      <c r="B49" s="67"/>
      <c r="C49" s="67"/>
      <c r="D49" s="68"/>
      <c r="E49" s="70"/>
      <c r="F49" s="104" t="s">
        <v>1352</v>
      </c>
      <c r="G49" s="67"/>
      <c r="H49" s="71"/>
      <c r="I49" s="72"/>
      <c r="J49" s="72"/>
      <c r="K49" s="71" t="s">
        <v>1629</v>
      </c>
      <c r="L49" s="75"/>
      <c r="M49" s="76"/>
      <c r="N49" s="76"/>
      <c r="O49" s="77"/>
      <c r="P49" s="78"/>
      <c r="Q49" s="78"/>
      <c r="R49" s="88"/>
      <c r="S49" s="88"/>
      <c r="T49" s="88"/>
      <c r="U49" s="88"/>
      <c r="V49" s="52"/>
      <c r="W49" s="52"/>
      <c r="X49" s="52"/>
      <c r="Y49" s="52"/>
      <c r="Z49" s="51"/>
      <c r="AA49" s="73"/>
      <c r="AB49" s="73"/>
      <c r="AC49" s="74"/>
      <c r="AD49" s="80">
        <v>1293</v>
      </c>
      <c r="AE49" s="80">
        <v>1458</v>
      </c>
      <c r="AF49" s="80">
        <v>607</v>
      </c>
      <c r="AG49" s="80">
        <v>26</v>
      </c>
      <c r="AH49" s="80">
        <v>-32400</v>
      </c>
      <c r="AI49" s="80" t="s">
        <v>1059</v>
      </c>
      <c r="AJ49" s="80"/>
      <c r="AK49" s="84" t="s">
        <v>1251</v>
      </c>
      <c r="AL49" s="80" t="s">
        <v>1303</v>
      </c>
      <c r="AM49" s="82">
        <v>39997.708912037036</v>
      </c>
      <c r="AN49" s="80" t="s">
        <v>1444</v>
      </c>
      <c r="AO49" s="84" t="s">
        <v>1491</v>
      </c>
      <c r="AP49" s="80" t="s">
        <v>66</v>
      </c>
      <c r="AQ49" s="2"/>
      <c r="AR49" s="3"/>
      <c r="AS49" s="3"/>
      <c r="AT49" s="3"/>
      <c r="AU49" s="3"/>
    </row>
    <row r="50" spans="1:47" x14ac:dyDescent="0.25">
      <c r="A50" s="66" t="s">
        <v>228</v>
      </c>
      <c r="B50" s="67"/>
      <c r="C50" s="67"/>
      <c r="D50" s="68"/>
      <c r="E50" s="70"/>
      <c r="F50" s="104" t="s">
        <v>1353</v>
      </c>
      <c r="G50" s="67"/>
      <c r="H50" s="71"/>
      <c r="I50" s="72"/>
      <c r="J50" s="72"/>
      <c r="K50" s="71" t="s">
        <v>1630</v>
      </c>
      <c r="L50" s="75"/>
      <c r="M50" s="76"/>
      <c r="N50" s="76"/>
      <c r="O50" s="77"/>
      <c r="P50" s="78"/>
      <c r="Q50" s="78"/>
      <c r="R50" s="88"/>
      <c r="S50" s="88"/>
      <c r="T50" s="88"/>
      <c r="U50" s="88"/>
      <c r="V50" s="52"/>
      <c r="W50" s="52"/>
      <c r="X50" s="52"/>
      <c r="Y50" s="52"/>
      <c r="Z50" s="51"/>
      <c r="AA50" s="73"/>
      <c r="AB50" s="73"/>
      <c r="AC50" s="74"/>
      <c r="AD50" s="80">
        <v>124</v>
      </c>
      <c r="AE50" s="80">
        <v>56</v>
      </c>
      <c r="AF50" s="80">
        <v>535</v>
      </c>
      <c r="AG50" s="80">
        <v>16</v>
      </c>
      <c r="AH50" s="80">
        <v>-7200</v>
      </c>
      <c r="AI50" s="80" t="s">
        <v>1060</v>
      </c>
      <c r="AJ50" s="80" t="s">
        <v>1173</v>
      </c>
      <c r="AK50" s="80"/>
      <c r="AL50" s="80" t="s">
        <v>1295</v>
      </c>
      <c r="AM50" s="82">
        <v>40455.071712962963</v>
      </c>
      <c r="AN50" s="80" t="s">
        <v>1444</v>
      </c>
      <c r="AO50" s="84" t="s">
        <v>1492</v>
      </c>
      <c r="AP50" s="80" t="s">
        <v>66</v>
      </c>
      <c r="AQ50" s="2"/>
      <c r="AR50" s="3"/>
      <c r="AS50" s="3"/>
      <c r="AT50" s="3"/>
      <c r="AU50" s="3"/>
    </row>
    <row r="51" spans="1:47" x14ac:dyDescent="0.25">
      <c r="A51" s="66" t="s">
        <v>229</v>
      </c>
      <c r="B51" s="67"/>
      <c r="C51" s="67"/>
      <c r="D51" s="68"/>
      <c r="E51" s="70"/>
      <c r="F51" s="104" t="s">
        <v>1354</v>
      </c>
      <c r="G51" s="67"/>
      <c r="H51" s="71"/>
      <c r="I51" s="72"/>
      <c r="J51" s="72"/>
      <c r="K51" s="71" t="s">
        <v>1631</v>
      </c>
      <c r="L51" s="75"/>
      <c r="M51" s="76"/>
      <c r="N51" s="76"/>
      <c r="O51" s="77"/>
      <c r="P51" s="78"/>
      <c r="Q51" s="78"/>
      <c r="R51" s="88"/>
      <c r="S51" s="88"/>
      <c r="T51" s="88"/>
      <c r="U51" s="88"/>
      <c r="V51" s="52"/>
      <c r="W51" s="52"/>
      <c r="X51" s="52"/>
      <c r="Y51" s="52"/>
      <c r="Z51" s="51"/>
      <c r="AA51" s="73"/>
      <c r="AB51" s="73"/>
      <c r="AC51" s="74"/>
      <c r="AD51" s="80">
        <v>405</v>
      </c>
      <c r="AE51" s="80">
        <v>129</v>
      </c>
      <c r="AF51" s="80">
        <v>3290</v>
      </c>
      <c r="AG51" s="80">
        <v>1040</v>
      </c>
      <c r="AH51" s="80">
        <v>-7200</v>
      </c>
      <c r="AI51" s="80" t="s">
        <v>1061</v>
      </c>
      <c r="AJ51" s="80" t="s">
        <v>1156</v>
      </c>
      <c r="AK51" s="84" t="s">
        <v>1252</v>
      </c>
      <c r="AL51" s="80" t="s">
        <v>1295</v>
      </c>
      <c r="AM51" s="82">
        <v>41837.769872685189</v>
      </c>
      <c r="AN51" s="80" t="s">
        <v>1444</v>
      </c>
      <c r="AO51" s="84" t="s">
        <v>1493</v>
      </c>
      <c r="AP51" s="80" t="s">
        <v>66</v>
      </c>
      <c r="AQ51" s="2"/>
      <c r="AR51" s="3"/>
      <c r="AS51" s="3"/>
      <c r="AT51" s="3"/>
      <c r="AU51" s="3"/>
    </row>
    <row r="52" spans="1:47" x14ac:dyDescent="0.25">
      <c r="A52" s="66" t="s">
        <v>230</v>
      </c>
      <c r="B52" s="67"/>
      <c r="C52" s="67"/>
      <c r="D52" s="68"/>
      <c r="E52" s="70"/>
      <c r="F52" s="104" t="s">
        <v>1355</v>
      </c>
      <c r="G52" s="67"/>
      <c r="H52" s="71"/>
      <c r="I52" s="72"/>
      <c r="J52" s="72"/>
      <c r="K52" s="71" t="s">
        <v>1632</v>
      </c>
      <c r="L52" s="75"/>
      <c r="M52" s="76"/>
      <c r="N52" s="76"/>
      <c r="O52" s="77"/>
      <c r="P52" s="78"/>
      <c r="Q52" s="78"/>
      <c r="R52" s="88"/>
      <c r="S52" s="88"/>
      <c r="T52" s="88"/>
      <c r="U52" s="88"/>
      <c r="V52" s="52"/>
      <c r="W52" s="52"/>
      <c r="X52" s="52"/>
      <c r="Y52" s="52"/>
      <c r="Z52" s="51"/>
      <c r="AA52" s="73"/>
      <c r="AB52" s="73"/>
      <c r="AC52" s="74"/>
      <c r="AD52" s="80">
        <v>412</v>
      </c>
      <c r="AE52" s="80">
        <v>208</v>
      </c>
      <c r="AF52" s="80">
        <v>1291</v>
      </c>
      <c r="AG52" s="80">
        <v>10</v>
      </c>
      <c r="AH52" s="80">
        <v>-28800</v>
      </c>
      <c r="AI52" s="80" t="s">
        <v>1062</v>
      </c>
      <c r="AJ52" s="80" t="s">
        <v>1156</v>
      </c>
      <c r="AK52" s="84" t="s">
        <v>1253</v>
      </c>
      <c r="AL52" s="80" t="s">
        <v>1293</v>
      </c>
      <c r="AM52" s="82">
        <v>40711.797199074077</v>
      </c>
      <c r="AN52" s="80" t="s">
        <v>1444</v>
      </c>
      <c r="AO52" s="84" t="s">
        <v>1494</v>
      </c>
      <c r="AP52" s="80" t="s">
        <v>66</v>
      </c>
      <c r="AQ52" s="2"/>
      <c r="AR52" s="3"/>
      <c r="AS52" s="3"/>
      <c r="AT52" s="3"/>
      <c r="AU52" s="3"/>
    </row>
    <row r="53" spans="1:47" x14ac:dyDescent="0.25">
      <c r="A53" s="66" t="s">
        <v>231</v>
      </c>
      <c r="B53" s="67"/>
      <c r="C53" s="67"/>
      <c r="D53" s="68"/>
      <c r="E53" s="70"/>
      <c r="F53" s="104" t="s">
        <v>1356</v>
      </c>
      <c r="G53" s="67"/>
      <c r="H53" s="71"/>
      <c r="I53" s="72"/>
      <c r="J53" s="72"/>
      <c r="K53" s="71" t="s">
        <v>1633</v>
      </c>
      <c r="L53" s="75"/>
      <c r="M53" s="76"/>
      <c r="N53" s="76"/>
      <c r="O53" s="77"/>
      <c r="P53" s="78"/>
      <c r="Q53" s="78"/>
      <c r="R53" s="88"/>
      <c r="S53" s="88"/>
      <c r="T53" s="88"/>
      <c r="U53" s="88"/>
      <c r="V53" s="52"/>
      <c r="W53" s="52"/>
      <c r="X53" s="52"/>
      <c r="Y53" s="52"/>
      <c r="Z53" s="51"/>
      <c r="AA53" s="73"/>
      <c r="AB53" s="73"/>
      <c r="AC53" s="74"/>
      <c r="AD53" s="80">
        <v>21</v>
      </c>
      <c r="AE53" s="80">
        <v>9</v>
      </c>
      <c r="AF53" s="80">
        <v>6345</v>
      </c>
      <c r="AG53" s="80">
        <v>2</v>
      </c>
      <c r="AH53" s="80"/>
      <c r="AI53" s="80"/>
      <c r="AJ53" s="80" t="s">
        <v>1174</v>
      </c>
      <c r="AK53" s="80"/>
      <c r="AL53" s="80"/>
      <c r="AM53" s="82">
        <v>41152.590844907405</v>
      </c>
      <c r="AN53" s="80" t="s">
        <v>1444</v>
      </c>
      <c r="AO53" s="84" t="s">
        <v>1495</v>
      </c>
      <c r="AP53" s="80" t="s">
        <v>66</v>
      </c>
      <c r="AQ53" s="2"/>
      <c r="AR53" s="3"/>
      <c r="AS53" s="3"/>
      <c r="AT53" s="3"/>
      <c r="AU53" s="3"/>
    </row>
    <row r="54" spans="1:47" x14ac:dyDescent="0.25">
      <c r="A54" s="66" t="s">
        <v>232</v>
      </c>
      <c r="B54" s="67"/>
      <c r="C54" s="67"/>
      <c r="D54" s="68"/>
      <c r="E54" s="70"/>
      <c r="F54" s="104" t="s">
        <v>1357</v>
      </c>
      <c r="G54" s="67"/>
      <c r="H54" s="71"/>
      <c r="I54" s="72"/>
      <c r="J54" s="72"/>
      <c r="K54" s="71" t="s">
        <v>1634</v>
      </c>
      <c r="L54" s="75"/>
      <c r="M54" s="76"/>
      <c r="N54" s="76"/>
      <c r="O54" s="77"/>
      <c r="P54" s="78"/>
      <c r="Q54" s="78"/>
      <c r="R54" s="88"/>
      <c r="S54" s="88"/>
      <c r="T54" s="88"/>
      <c r="U54" s="88"/>
      <c r="V54" s="52"/>
      <c r="W54" s="52"/>
      <c r="X54" s="52"/>
      <c r="Y54" s="52"/>
      <c r="Z54" s="51"/>
      <c r="AA54" s="73"/>
      <c r="AB54" s="73"/>
      <c r="AC54" s="74"/>
      <c r="AD54" s="80">
        <v>142</v>
      </c>
      <c r="AE54" s="80">
        <v>78</v>
      </c>
      <c r="AF54" s="80">
        <v>12565</v>
      </c>
      <c r="AG54" s="80">
        <v>1209</v>
      </c>
      <c r="AH54" s="80">
        <v>-7200</v>
      </c>
      <c r="AI54" s="80"/>
      <c r="AJ54" s="80"/>
      <c r="AK54" s="80"/>
      <c r="AL54" s="80" t="s">
        <v>1295</v>
      </c>
      <c r="AM54" s="82">
        <v>41083.732118055559</v>
      </c>
      <c r="AN54" s="80" t="s">
        <v>1444</v>
      </c>
      <c r="AO54" s="84" t="s">
        <v>1496</v>
      </c>
      <c r="AP54" s="80" t="s">
        <v>66</v>
      </c>
      <c r="AQ54" s="2"/>
      <c r="AR54" s="3"/>
      <c r="AS54" s="3"/>
      <c r="AT54" s="3"/>
      <c r="AU54" s="3"/>
    </row>
    <row r="55" spans="1:47" x14ac:dyDescent="0.25">
      <c r="A55" s="66" t="s">
        <v>303</v>
      </c>
      <c r="B55" s="67"/>
      <c r="C55" s="67"/>
      <c r="D55" s="68"/>
      <c r="E55" s="70"/>
      <c r="F55" s="104" t="s">
        <v>1358</v>
      </c>
      <c r="G55" s="67"/>
      <c r="H55" s="71"/>
      <c r="I55" s="72"/>
      <c r="J55" s="72"/>
      <c r="K55" s="71" t="s">
        <v>1635</v>
      </c>
      <c r="L55" s="75"/>
      <c r="M55" s="76"/>
      <c r="N55" s="76"/>
      <c r="O55" s="77"/>
      <c r="P55" s="78"/>
      <c r="Q55" s="78"/>
      <c r="R55" s="88"/>
      <c r="S55" s="88"/>
      <c r="T55" s="88"/>
      <c r="U55" s="88"/>
      <c r="V55" s="52"/>
      <c r="W55" s="52"/>
      <c r="X55" s="52"/>
      <c r="Y55" s="52"/>
      <c r="Z55" s="51"/>
      <c r="AA55" s="73"/>
      <c r="AB55" s="73"/>
      <c r="AC55" s="74"/>
      <c r="AD55" s="80">
        <v>218</v>
      </c>
      <c r="AE55" s="80">
        <v>161</v>
      </c>
      <c r="AF55" s="80">
        <v>5492</v>
      </c>
      <c r="AG55" s="80">
        <v>2729</v>
      </c>
      <c r="AH55" s="80">
        <v>-18000</v>
      </c>
      <c r="AI55" s="80"/>
      <c r="AJ55" s="80" t="s">
        <v>1175</v>
      </c>
      <c r="AK55" s="80"/>
      <c r="AL55" s="80" t="s">
        <v>1304</v>
      </c>
      <c r="AM55" s="82">
        <v>40154.061724537038</v>
      </c>
      <c r="AN55" s="80" t="s">
        <v>1444</v>
      </c>
      <c r="AO55" s="84" t="s">
        <v>1497</v>
      </c>
      <c r="AP55" s="80" t="s">
        <v>65</v>
      </c>
      <c r="AQ55" s="2"/>
      <c r="AR55" s="3"/>
      <c r="AS55" s="3"/>
      <c r="AT55" s="3"/>
      <c r="AU55" s="3"/>
    </row>
    <row r="56" spans="1:47" x14ac:dyDescent="0.25">
      <c r="A56" s="66" t="s">
        <v>233</v>
      </c>
      <c r="B56" s="67"/>
      <c r="C56" s="67"/>
      <c r="D56" s="68"/>
      <c r="E56" s="70"/>
      <c r="F56" s="104" t="s">
        <v>1359</v>
      </c>
      <c r="G56" s="67"/>
      <c r="H56" s="71"/>
      <c r="I56" s="72"/>
      <c r="J56" s="72"/>
      <c r="K56" s="71" t="s">
        <v>1636</v>
      </c>
      <c r="L56" s="75"/>
      <c r="M56" s="76"/>
      <c r="N56" s="76"/>
      <c r="O56" s="77"/>
      <c r="P56" s="78"/>
      <c r="Q56" s="78"/>
      <c r="R56" s="88"/>
      <c r="S56" s="88"/>
      <c r="T56" s="88"/>
      <c r="U56" s="88"/>
      <c r="V56" s="52"/>
      <c r="W56" s="52"/>
      <c r="X56" s="52"/>
      <c r="Y56" s="52"/>
      <c r="Z56" s="51"/>
      <c r="AA56" s="73"/>
      <c r="AB56" s="73"/>
      <c r="AC56" s="74"/>
      <c r="AD56" s="80">
        <v>39</v>
      </c>
      <c r="AE56" s="80">
        <v>55</v>
      </c>
      <c r="AF56" s="80">
        <v>3356</v>
      </c>
      <c r="AG56" s="80">
        <v>152</v>
      </c>
      <c r="AH56" s="80">
        <v>-7200</v>
      </c>
      <c r="AI56" s="80"/>
      <c r="AJ56" s="80"/>
      <c r="AK56" s="80"/>
      <c r="AL56" s="80" t="s">
        <v>1295</v>
      </c>
      <c r="AM56" s="82">
        <v>42016.719212962962</v>
      </c>
      <c r="AN56" s="80" t="s">
        <v>1444</v>
      </c>
      <c r="AO56" s="84" t="s">
        <v>1498</v>
      </c>
      <c r="AP56" s="80" t="s">
        <v>66</v>
      </c>
      <c r="AQ56" s="2"/>
      <c r="AR56" s="3"/>
      <c r="AS56" s="3"/>
      <c r="AT56" s="3"/>
      <c r="AU56" s="3"/>
    </row>
    <row r="57" spans="1:47" x14ac:dyDescent="0.25">
      <c r="A57" s="66" t="s">
        <v>304</v>
      </c>
      <c r="B57" s="67"/>
      <c r="C57" s="67"/>
      <c r="D57" s="68"/>
      <c r="E57" s="70"/>
      <c r="F57" s="104" t="s">
        <v>1360</v>
      </c>
      <c r="G57" s="67"/>
      <c r="H57" s="71"/>
      <c r="I57" s="72"/>
      <c r="J57" s="72"/>
      <c r="K57" s="71" t="s">
        <v>1637</v>
      </c>
      <c r="L57" s="75"/>
      <c r="M57" s="76"/>
      <c r="N57" s="76"/>
      <c r="O57" s="77"/>
      <c r="P57" s="78"/>
      <c r="Q57" s="78"/>
      <c r="R57" s="88"/>
      <c r="S57" s="88"/>
      <c r="T57" s="88"/>
      <c r="U57" s="88"/>
      <c r="V57" s="52"/>
      <c r="W57" s="52"/>
      <c r="X57" s="52"/>
      <c r="Y57" s="52"/>
      <c r="Z57" s="51"/>
      <c r="AA57" s="73"/>
      <c r="AB57" s="73"/>
      <c r="AC57" s="74"/>
      <c r="AD57" s="80">
        <v>1664</v>
      </c>
      <c r="AE57" s="80">
        <v>38667</v>
      </c>
      <c r="AF57" s="80">
        <v>96597</v>
      </c>
      <c r="AG57" s="80">
        <v>27908</v>
      </c>
      <c r="AH57" s="80">
        <v>-7200</v>
      </c>
      <c r="AI57" s="80" t="s">
        <v>1063</v>
      </c>
      <c r="AJ57" s="80" t="s">
        <v>1156</v>
      </c>
      <c r="AK57" s="84" t="s">
        <v>1254</v>
      </c>
      <c r="AL57" s="80" t="s">
        <v>1295</v>
      </c>
      <c r="AM57" s="82">
        <v>40780.788310185184</v>
      </c>
      <c r="AN57" s="80" t="s">
        <v>1444</v>
      </c>
      <c r="AO57" s="84" t="s">
        <v>1499</v>
      </c>
      <c r="AP57" s="80" t="s">
        <v>65</v>
      </c>
      <c r="AQ57" s="2"/>
      <c r="AR57" s="3"/>
      <c r="AS57" s="3"/>
      <c r="AT57" s="3"/>
      <c r="AU57" s="3"/>
    </row>
    <row r="58" spans="1:47" x14ac:dyDescent="0.25">
      <c r="A58" s="66" t="s">
        <v>234</v>
      </c>
      <c r="B58" s="67"/>
      <c r="C58" s="67"/>
      <c r="D58" s="68"/>
      <c r="E58" s="70"/>
      <c r="F58" s="104" t="s">
        <v>1361</v>
      </c>
      <c r="G58" s="67"/>
      <c r="H58" s="71"/>
      <c r="I58" s="72"/>
      <c r="J58" s="72"/>
      <c r="K58" s="71" t="s">
        <v>1638</v>
      </c>
      <c r="L58" s="75"/>
      <c r="M58" s="76"/>
      <c r="N58" s="76"/>
      <c r="O58" s="77"/>
      <c r="P58" s="78"/>
      <c r="Q58" s="78"/>
      <c r="R58" s="88"/>
      <c r="S58" s="88"/>
      <c r="T58" s="88"/>
      <c r="U58" s="88"/>
      <c r="V58" s="52"/>
      <c r="W58" s="52"/>
      <c r="X58" s="52"/>
      <c r="Y58" s="52"/>
      <c r="Z58" s="51"/>
      <c r="AA58" s="73"/>
      <c r="AB58" s="73"/>
      <c r="AC58" s="74"/>
      <c r="AD58" s="80">
        <v>194</v>
      </c>
      <c r="AE58" s="80">
        <v>198</v>
      </c>
      <c r="AF58" s="80">
        <v>28441</v>
      </c>
      <c r="AG58" s="80">
        <v>1918</v>
      </c>
      <c r="AH58" s="80">
        <v>-28800</v>
      </c>
      <c r="AI58" s="80" t="s">
        <v>1064</v>
      </c>
      <c r="AJ58" s="80" t="s">
        <v>1176</v>
      </c>
      <c r="AK58" s="80"/>
      <c r="AL58" s="80" t="s">
        <v>1293</v>
      </c>
      <c r="AM58" s="82">
        <v>42053.070081018515</v>
      </c>
      <c r="AN58" s="80" t="s">
        <v>1444</v>
      </c>
      <c r="AO58" s="84" t="s">
        <v>1500</v>
      </c>
      <c r="AP58" s="80" t="s">
        <v>66</v>
      </c>
      <c r="AQ58" s="2"/>
      <c r="AR58" s="3"/>
      <c r="AS58" s="3"/>
      <c r="AT58" s="3"/>
      <c r="AU58" s="3"/>
    </row>
    <row r="59" spans="1:47" x14ac:dyDescent="0.25">
      <c r="A59" s="66" t="s">
        <v>235</v>
      </c>
      <c r="B59" s="67"/>
      <c r="C59" s="67"/>
      <c r="D59" s="68"/>
      <c r="E59" s="70"/>
      <c r="F59" s="104" t="s">
        <v>1362</v>
      </c>
      <c r="G59" s="67"/>
      <c r="H59" s="71"/>
      <c r="I59" s="72"/>
      <c r="J59" s="72"/>
      <c r="K59" s="71" t="s">
        <v>1639</v>
      </c>
      <c r="L59" s="75"/>
      <c r="M59" s="76"/>
      <c r="N59" s="76"/>
      <c r="O59" s="77"/>
      <c r="P59" s="78"/>
      <c r="Q59" s="78"/>
      <c r="R59" s="88"/>
      <c r="S59" s="88"/>
      <c r="T59" s="88"/>
      <c r="U59" s="88"/>
      <c r="V59" s="52"/>
      <c r="W59" s="52"/>
      <c r="X59" s="52"/>
      <c r="Y59" s="52"/>
      <c r="Z59" s="51"/>
      <c r="AA59" s="73"/>
      <c r="AB59" s="73"/>
      <c r="AC59" s="74"/>
      <c r="AD59" s="80">
        <v>961</v>
      </c>
      <c r="AE59" s="80">
        <v>461</v>
      </c>
      <c r="AF59" s="80">
        <v>2758</v>
      </c>
      <c r="AG59" s="80">
        <v>6203</v>
      </c>
      <c r="AH59" s="80">
        <v>-28800</v>
      </c>
      <c r="AI59" s="80" t="s">
        <v>1065</v>
      </c>
      <c r="AJ59" s="80" t="s">
        <v>1177</v>
      </c>
      <c r="AK59" s="80"/>
      <c r="AL59" s="80" t="s">
        <v>1293</v>
      </c>
      <c r="AM59" s="82">
        <v>42614.940381944441</v>
      </c>
      <c r="AN59" s="80" t="s">
        <v>1444</v>
      </c>
      <c r="AO59" s="84" t="s">
        <v>1501</v>
      </c>
      <c r="AP59" s="80" t="s">
        <v>66</v>
      </c>
      <c r="AQ59" s="2"/>
      <c r="AR59" s="3"/>
      <c r="AS59" s="3"/>
      <c r="AT59" s="3"/>
      <c r="AU59" s="3"/>
    </row>
    <row r="60" spans="1:47" x14ac:dyDescent="0.25">
      <c r="A60" s="66" t="s">
        <v>305</v>
      </c>
      <c r="B60" s="67"/>
      <c r="C60" s="67"/>
      <c r="D60" s="68"/>
      <c r="E60" s="70"/>
      <c r="F60" s="104" t="s">
        <v>1363</v>
      </c>
      <c r="G60" s="67"/>
      <c r="H60" s="71"/>
      <c r="I60" s="72"/>
      <c r="J60" s="72"/>
      <c r="K60" s="71" t="s">
        <v>1640</v>
      </c>
      <c r="L60" s="75"/>
      <c r="M60" s="76"/>
      <c r="N60" s="76"/>
      <c r="O60" s="77"/>
      <c r="P60" s="78"/>
      <c r="Q60" s="78"/>
      <c r="R60" s="88"/>
      <c r="S60" s="88"/>
      <c r="T60" s="88"/>
      <c r="U60" s="88"/>
      <c r="V60" s="52"/>
      <c r="W60" s="52"/>
      <c r="X60" s="52"/>
      <c r="Y60" s="52"/>
      <c r="Z60" s="51"/>
      <c r="AA60" s="73"/>
      <c r="AB60" s="73"/>
      <c r="AC60" s="74"/>
      <c r="AD60" s="80">
        <v>10258</v>
      </c>
      <c r="AE60" s="80">
        <v>83743</v>
      </c>
      <c r="AF60" s="80">
        <v>68830</v>
      </c>
      <c r="AG60" s="80">
        <v>14858</v>
      </c>
      <c r="AH60" s="80"/>
      <c r="AI60" s="80" t="s">
        <v>1066</v>
      </c>
      <c r="AJ60" s="80" t="s">
        <v>1178</v>
      </c>
      <c r="AK60" s="84" t="s">
        <v>1255</v>
      </c>
      <c r="AL60" s="80"/>
      <c r="AM60" s="82">
        <v>41988.924293981479</v>
      </c>
      <c r="AN60" s="80" t="s">
        <v>1444</v>
      </c>
      <c r="AO60" s="84" t="s">
        <v>1502</v>
      </c>
      <c r="AP60" s="80" t="s">
        <v>65</v>
      </c>
      <c r="AQ60" s="2"/>
      <c r="AR60" s="3"/>
      <c r="AS60" s="3"/>
      <c r="AT60" s="3"/>
      <c r="AU60" s="3"/>
    </row>
    <row r="61" spans="1:47" x14ac:dyDescent="0.25">
      <c r="A61" s="66" t="s">
        <v>236</v>
      </c>
      <c r="B61" s="67"/>
      <c r="C61" s="67"/>
      <c r="D61" s="68"/>
      <c r="E61" s="70"/>
      <c r="F61" s="104" t="s">
        <v>1364</v>
      </c>
      <c r="G61" s="67"/>
      <c r="H61" s="71"/>
      <c r="I61" s="72"/>
      <c r="J61" s="72"/>
      <c r="K61" s="71" t="s">
        <v>1641</v>
      </c>
      <c r="L61" s="75"/>
      <c r="M61" s="76"/>
      <c r="N61" s="76"/>
      <c r="O61" s="77"/>
      <c r="P61" s="78"/>
      <c r="Q61" s="78"/>
      <c r="R61" s="88"/>
      <c r="S61" s="88"/>
      <c r="T61" s="88"/>
      <c r="U61" s="88"/>
      <c r="V61" s="52"/>
      <c r="W61" s="52"/>
      <c r="X61" s="52"/>
      <c r="Y61" s="52"/>
      <c r="Z61" s="51"/>
      <c r="AA61" s="73"/>
      <c r="AB61" s="73"/>
      <c r="AC61" s="74"/>
      <c r="AD61" s="80">
        <v>538</v>
      </c>
      <c r="AE61" s="80">
        <v>1027</v>
      </c>
      <c r="AF61" s="80">
        <v>42705</v>
      </c>
      <c r="AG61" s="80">
        <v>8138</v>
      </c>
      <c r="AH61" s="80">
        <v>-28800</v>
      </c>
      <c r="AI61" s="80" t="s">
        <v>1067</v>
      </c>
      <c r="AJ61" s="80"/>
      <c r="AK61" s="80"/>
      <c r="AL61" s="80" t="s">
        <v>1293</v>
      </c>
      <c r="AM61" s="82">
        <v>41527.015590277777</v>
      </c>
      <c r="AN61" s="80" t="s">
        <v>1444</v>
      </c>
      <c r="AO61" s="84" t="s">
        <v>1503</v>
      </c>
      <c r="AP61" s="80" t="s">
        <v>66</v>
      </c>
      <c r="AQ61" s="2"/>
      <c r="AR61" s="3"/>
      <c r="AS61" s="3"/>
      <c r="AT61" s="3"/>
      <c r="AU61" s="3"/>
    </row>
    <row r="62" spans="1:47" x14ac:dyDescent="0.25">
      <c r="A62" s="66" t="s">
        <v>237</v>
      </c>
      <c r="B62" s="67"/>
      <c r="C62" s="67"/>
      <c r="D62" s="68"/>
      <c r="E62" s="70"/>
      <c r="F62" s="104" t="s">
        <v>1365</v>
      </c>
      <c r="G62" s="67"/>
      <c r="H62" s="71"/>
      <c r="I62" s="72"/>
      <c r="J62" s="72"/>
      <c r="K62" s="71" t="s">
        <v>1642</v>
      </c>
      <c r="L62" s="75"/>
      <c r="M62" s="76"/>
      <c r="N62" s="76"/>
      <c r="O62" s="77"/>
      <c r="P62" s="78"/>
      <c r="Q62" s="78"/>
      <c r="R62" s="88"/>
      <c r="S62" s="88"/>
      <c r="T62" s="88"/>
      <c r="U62" s="88"/>
      <c r="V62" s="52"/>
      <c r="W62" s="52"/>
      <c r="X62" s="52"/>
      <c r="Y62" s="52"/>
      <c r="Z62" s="51"/>
      <c r="AA62" s="73"/>
      <c r="AB62" s="73"/>
      <c r="AC62" s="74"/>
      <c r="AD62" s="80">
        <v>1089</v>
      </c>
      <c r="AE62" s="80">
        <v>2247</v>
      </c>
      <c r="AF62" s="80">
        <v>71848</v>
      </c>
      <c r="AG62" s="80">
        <v>23217</v>
      </c>
      <c r="AH62" s="80">
        <v>3600</v>
      </c>
      <c r="AI62" s="80" t="s">
        <v>1068</v>
      </c>
      <c r="AJ62" s="80" t="s">
        <v>1179</v>
      </c>
      <c r="AK62" s="84" t="s">
        <v>1256</v>
      </c>
      <c r="AL62" s="80" t="s">
        <v>1296</v>
      </c>
      <c r="AM62" s="82">
        <v>41462.881874999999</v>
      </c>
      <c r="AN62" s="80" t="s">
        <v>1444</v>
      </c>
      <c r="AO62" s="84" t="s">
        <v>1504</v>
      </c>
      <c r="AP62" s="80" t="s">
        <v>66</v>
      </c>
      <c r="AQ62" s="2"/>
      <c r="AR62" s="3"/>
      <c r="AS62" s="3"/>
      <c r="AT62" s="3"/>
      <c r="AU62" s="3"/>
    </row>
    <row r="63" spans="1:47" x14ac:dyDescent="0.25">
      <c r="A63" s="66" t="s">
        <v>238</v>
      </c>
      <c r="B63" s="67"/>
      <c r="C63" s="67"/>
      <c r="D63" s="68"/>
      <c r="E63" s="70"/>
      <c r="F63" s="104" t="s">
        <v>1366</v>
      </c>
      <c r="G63" s="67"/>
      <c r="H63" s="71"/>
      <c r="I63" s="72"/>
      <c r="J63" s="72"/>
      <c r="K63" s="71" t="s">
        <v>1643</v>
      </c>
      <c r="L63" s="75"/>
      <c r="M63" s="76"/>
      <c r="N63" s="76"/>
      <c r="O63" s="77"/>
      <c r="P63" s="78"/>
      <c r="Q63" s="78"/>
      <c r="R63" s="88"/>
      <c r="S63" s="88"/>
      <c r="T63" s="88"/>
      <c r="U63" s="88"/>
      <c r="V63" s="52"/>
      <c r="W63" s="52"/>
      <c r="X63" s="52"/>
      <c r="Y63" s="52"/>
      <c r="Z63" s="51"/>
      <c r="AA63" s="73"/>
      <c r="AB63" s="73"/>
      <c r="AC63" s="74"/>
      <c r="AD63" s="80">
        <v>151</v>
      </c>
      <c r="AE63" s="80">
        <v>242</v>
      </c>
      <c r="AF63" s="80">
        <v>6720</v>
      </c>
      <c r="AG63" s="80">
        <v>2058</v>
      </c>
      <c r="AH63" s="80"/>
      <c r="AI63" s="80" t="s">
        <v>1069</v>
      </c>
      <c r="AJ63" s="80"/>
      <c r="AK63" s="80"/>
      <c r="AL63" s="80"/>
      <c r="AM63" s="82">
        <v>42425.292662037034</v>
      </c>
      <c r="AN63" s="80" t="s">
        <v>1444</v>
      </c>
      <c r="AO63" s="84" t="s">
        <v>1505</v>
      </c>
      <c r="AP63" s="80" t="s">
        <v>66</v>
      </c>
      <c r="AQ63" s="2"/>
      <c r="AR63" s="3"/>
      <c r="AS63" s="3"/>
      <c r="AT63" s="3"/>
      <c r="AU63" s="3"/>
    </row>
    <row r="64" spans="1:47" x14ac:dyDescent="0.25">
      <c r="A64" s="66" t="s">
        <v>239</v>
      </c>
      <c r="B64" s="67"/>
      <c r="C64" s="67"/>
      <c r="D64" s="68"/>
      <c r="E64" s="70"/>
      <c r="F64" s="104" t="s">
        <v>1367</v>
      </c>
      <c r="G64" s="67"/>
      <c r="H64" s="71"/>
      <c r="I64" s="72"/>
      <c r="J64" s="72"/>
      <c r="K64" s="71" t="s">
        <v>1644</v>
      </c>
      <c r="L64" s="75"/>
      <c r="M64" s="76"/>
      <c r="N64" s="76"/>
      <c r="O64" s="77"/>
      <c r="P64" s="78"/>
      <c r="Q64" s="78"/>
      <c r="R64" s="88"/>
      <c r="S64" s="88"/>
      <c r="T64" s="88"/>
      <c r="U64" s="88"/>
      <c r="V64" s="52"/>
      <c r="W64" s="52"/>
      <c r="X64" s="52"/>
      <c r="Y64" s="52"/>
      <c r="Z64" s="51"/>
      <c r="AA64" s="73"/>
      <c r="AB64" s="73"/>
      <c r="AC64" s="74"/>
      <c r="AD64" s="80">
        <v>251</v>
      </c>
      <c r="AE64" s="80">
        <v>613</v>
      </c>
      <c r="AF64" s="80">
        <v>118225</v>
      </c>
      <c r="AG64" s="80">
        <v>0</v>
      </c>
      <c r="AH64" s="80"/>
      <c r="AI64" s="80" t="s">
        <v>1070</v>
      </c>
      <c r="AJ64" s="80" t="s">
        <v>1180</v>
      </c>
      <c r="AK64" s="84" t="s">
        <v>1257</v>
      </c>
      <c r="AL64" s="80"/>
      <c r="AM64" s="82">
        <v>40894.94971064815</v>
      </c>
      <c r="AN64" s="80" t="s">
        <v>1444</v>
      </c>
      <c r="AO64" s="84" t="s">
        <v>1506</v>
      </c>
      <c r="AP64" s="80" t="s">
        <v>66</v>
      </c>
      <c r="AQ64" s="2"/>
      <c r="AR64" s="3"/>
      <c r="AS64" s="3"/>
      <c r="AT64" s="3"/>
      <c r="AU64" s="3"/>
    </row>
    <row r="65" spans="1:47" x14ac:dyDescent="0.25">
      <c r="A65" s="66" t="s">
        <v>240</v>
      </c>
      <c r="B65" s="67"/>
      <c r="C65" s="67"/>
      <c r="D65" s="68"/>
      <c r="E65" s="70"/>
      <c r="F65" s="104" t="s">
        <v>1368</v>
      </c>
      <c r="G65" s="67"/>
      <c r="H65" s="71"/>
      <c r="I65" s="72"/>
      <c r="J65" s="72"/>
      <c r="K65" s="71" t="s">
        <v>1645</v>
      </c>
      <c r="L65" s="75"/>
      <c r="M65" s="76"/>
      <c r="N65" s="76"/>
      <c r="O65" s="77"/>
      <c r="P65" s="78"/>
      <c r="Q65" s="78"/>
      <c r="R65" s="88"/>
      <c r="S65" s="88"/>
      <c r="T65" s="88"/>
      <c r="U65" s="88"/>
      <c r="V65" s="52"/>
      <c r="W65" s="52"/>
      <c r="X65" s="52"/>
      <c r="Y65" s="52"/>
      <c r="Z65" s="51"/>
      <c r="AA65" s="73"/>
      <c r="AB65" s="73"/>
      <c r="AC65" s="74"/>
      <c r="AD65" s="80">
        <v>250</v>
      </c>
      <c r="AE65" s="80">
        <v>616</v>
      </c>
      <c r="AF65" s="80">
        <v>88340</v>
      </c>
      <c r="AG65" s="80">
        <v>68686</v>
      </c>
      <c r="AH65" s="80">
        <v>-7200</v>
      </c>
      <c r="AI65" s="80" t="s">
        <v>1071</v>
      </c>
      <c r="AJ65" s="80" t="s">
        <v>1181</v>
      </c>
      <c r="AK65" s="84" t="s">
        <v>1258</v>
      </c>
      <c r="AL65" s="80" t="s">
        <v>1295</v>
      </c>
      <c r="AM65" s="82">
        <v>40131.628564814811</v>
      </c>
      <c r="AN65" s="80" t="s">
        <v>1444</v>
      </c>
      <c r="AO65" s="84" t="s">
        <v>1507</v>
      </c>
      <c r="AP65" s="80" t="s">
        <v>66</v>
      </c>
      <c r="AQ65" s="2"/>
      <c r="AR65" s="3"/>
      <c r="AS65" s="3"/>
      <c r="AT65" s="3"/>
      <c r="AU65" s="3"/>
    </row>
    <row r="66" spans="1:47" x14ac:dyDescent="0.25">
      <c r="A66" s="66" t="s">
        <v>242</v>
      </c>
      <c r="B66" s="67"/>
      <c r="C66" s="67"/>
      <c r="D66" s="68"/>
      <c r="E66" s="70"/>
      <c r="F66" s="104" t="s">
        <v>1369</v>
      </c>
      <c r="G66" s="67"/>
      <c r="H66" s="71"/>
      <c r="I66" s="72"/>
      <c r="J66" s="72"/>
      <c r="K66" s="71" t="s">
        <v>1646</v>
      </c>
      <c r="L66" s="75"/>
      <c r="M66" s="76"/>
      <c r="N66" s="76"/>
      <c r="O66" s="77"/>
      <c r="P66" s="78"/>
      <c r="Q66" s="78"/>
      <c r="R66" s="88"/>
      <c r="S66" s="88"/>
      <c r="T66" s="88"/>
      <c r="U66" s="88"/>
      <c r="V66" s="52"/>
      <c r="W66" s="52"/>
      <c r="X66" s="52"/>
      <c r="Y66" s="52"/>
      <c r="Z66" s="51"/>
      <c r="AA66" s="73"/>
      <c r="AB66" s="73"/>
      <c r="AC66" s="74"/>
      <c r="AD66" s="80">
        <v>785</v>
      </c>
      <c r="AE66" s="80">
        <v>1035</v>
      </c>
      <c r="AF66" s="80">
        <v>168932</v>
      </c>
      <c r="AG66" s="80">
        <v>46461</v>
      </c>
      <c r="AH66" s="80">
        <v>-7200</v>
      </c>
      <c r="AI66" s="80" t="s">
        <v>1072</v>
      </c>
      <c r="AJ66" s="80" t="s">
        <v>1182</v>
      </c>
      <c r="AK66" s="84" t="s">
        <v>1259</v>
      </c>
      <c r="AL66" s="80" t="s">
        <v>1295</v>
      </c>
      <c r="AM66" s="82">
        <v>39799.580092592594</v>
      </c>
      <c r="AN66" s="80" t="s">
        <v>1444</v>
      </c>
      <c r="AO66" s="84" t="s">
        <v>1508</v>
      </c>
      <c r="AP66" s="80" t="s">
        <v>66</v>
      </c>
      <c r="AQ66" s="2"/>
      <c r="AR66" s="3"/>
      <c r="AS66" s="3"/>
      <c r="AT66" s="3"/>
      <c r="AU66" s="3"/>
    </row>
    <row r="67" spans="1:47" x14ac:dyDescent="0.25">
      <c r="A67" s="66" t="s">
        <v>241</v>
      </c>
      <c r="B67" s="67"/>
      <c r="C67" s="67"/>
      <c r="D67" s="68"/>
      <c r="E67" s="70"/>
      <c r="F67" s="104" t="s">
        <v>1370</v>
      </c>
      <c r="G67" s="67"/>
      <c r="H67" s="71"/>
      <c r="I67" s="72"/>
      <c r="J67" s="72"/>
      <c r="K67" s="71" t="s">
        <v>1647</v>
      </c>
      <c r="L67" s="75"/>
      <c r="M67" s="76"/>
      <c r="N67" s="76"/>
      <c r="O67" s="77"/>
      <c r="P67" s="78"/>
      <c r="Q67" s="78"/>
      <c r="R67" s="88"/>
      <c r="S67" s="88"/>
      <c r="T67" s="88"/>
      <c r="U67" s="88"/>
      <c r="V67" s="52"/>
      <c r="W67" s="52"/>
      <c r="X67" s="52"/>
      <c r="Y67" s="52"/>
      <c r="Z67" s="51"/>
      <c r="AA67" s="73"/>
      <c r="AB67" s="73"/>
      <c r="AC67" s="74"/>
      <c r="AD67" s="80">
        <v>950</v>
      </c>
      <c r="AE67" s="80">
        <v>2717</v>
      </c>
      <c r="AF67" s="80">
        <v>105617</v>
      </c>
      <c r="AG67" s="80">
        <v>10979</v>
      </c>
      <c r="AH67" s="80">
        <v>-7200</v>
      </c>
      <c r="AI67" s="80" t="s">
        <v>1073</v>
      </c>
      <c r="AJ67" s="80" t="s">
        <v>1183</v>
      </c>
      <c r="AK67" s="80"/>
      <c r="AL67" s="80" t="s">
        <v>1295</v>
      </c>
      <c r="AM67" s="82">
        <v>39944.099305555559</v>
      </c>
      <c r="AN67" s="80" t="s">
        <v>1444</v>
      </c>
      <c r="AO67" s="84" t="s">
        <v>1509</v>
      </c>
      <c r="AP67" s="80" t="s">
        <v>66</v>
      </c>
      <c r="AQ67" s="2"/>
      <c r="AR67" s="3"/>
      <c r="AS67" s="3"/>
      <c r="AT67" s="3"/>
      <c r="AU67" s="3"/>
    </row>
    <row r="68" spans="1:47" x14ac:dyDescent="0.25">
      <c r="A68" s="66" t="s">
        <v>243</v>
      </c>
      <c r="B68" s="67"/>
      <c r="C68" s="67"/>
      <c r="D68" s="68"/>
      <c r="E68" s="70"/>
      <c r="F68" s="104" t="s">
        <v>1371</v>
      </c>
      <c r="G68" s="67"/>
      <c r="H68" s="71"/>
      <c r="I68" s="72"/>
      <c r="J68" s="72"/>
      <c r="K68" s="71" t="s">
        <v>1648</v>
      </c>
      <c r="L68" s="75"/>
      <c r="M68" s="76"/>
      <c r="N68" s="76"/>
      <c r="O68" s="77"/>
      <c r="P68" s="78"/>
      <c r="Q68" s="78"/>
      <c r="R68" s="88"/>
      <c r="S68" s="88"/>
      <c r="T68" s="88"/>
      <c r="U68" s="88"/>
      <c r="V68" s="52"/>
      <c r="W68" s="52"/>
      <c r="X68" s="52"/>
      <c r="Y68" s="52"/>
      <c r="Z68" s="51"/>
      <c r="AA68" s="73"/>
      <c r="AB68" s="73"/>
      <c r="AC68" s="74"/>
      <c r="AD68" s="80">
        <v>195</v>
      </c>
      <c r="AE68" s="80">
        <v>284</v>
      </c>
      <c r="AF68" s="80">
        <v>32687</v>
      </c>
      <c r="AG68" s="80">
        <v>397</v>
      </c>
      <c r="AH68" s="80">
        <v>-7200</v>
      </c>
      <c r="AI68" s="80"/>
      <c r="AJ68" s="80"/>
      <c r="AK68" s="80"/>
      <c r="AL68" s="80" t="s">
        <v>1295</v>
      </c>
      <c r="AM68" s="82">
        <v>40588.829409722224</v>
      </c>
      <c r="AN68" s="80" t="s">
        <v>1444</v>
      </c>
      <c r="AO68" s="84" t="s">
        <v>1510</v>
      </c>
      <c r="AP68" s="80" t="s">
        <v>66</v>
      </c>
      <c r="AQ68" s="2"/>
      <c r="AR68" s="3"/>
      <c r="AS68" s="3"/>
      <c r="AT68" s="3"/>
      <c r="AU68" s="3"/>
    </row>
    <row r="69" spans="1:47" x14ac:dyDescent="0.25">
      <c r="A69" s="66" t="s">
        <v>244</v>
      </c>
      <c r="B69" s="67"/>
      <c r="C69" s="67"/>
      <c r="D69" s="68"/>
      <c r="E69" s="70"/>
      <c r="F69" s="104" t="s">
        <v>1372</v>
      </c>
      <c r="G69" s="67"/>
      <c r="H69" s="71"/>
      <c r="I69" s="72"/>
      <c r="J69" s="72"/>
      <c r="K69" s="71" t="s">
        <v>1649</v>
      </c>
      <c r="L69" s="75"/>
      <c r="M69" s="76"/>
      <c r="N69" s="76"/>
      <c r="O69" s="77"/>
      <c r="P69" s="78"/>
      <c r="Q69" s="78"/>
      <c r="R69" s="88"/>
      <c r="S69" s="88"/>
      <c r="T69" s="88"/>
      <c r="U69" s="88"/>
      <c r="V69" s="52"/>
      <c r="W69" s="52"/>
      <c r="X69" s="52"/>
      <c r="Y69" s="52"/>
      <c r="Z69" s="51"/>
      <c r="AA69" s="73"/>
      <c r="AB69" s="73"/>
      <c r="AC69" s="74"/>
      <c r="AD69" s="80">
        <v>391</v>
      </c>
      <c r="AE69" s="80">
        <v>438</v>
      </c>
      <c r="AF69" s="80">
        <v>24445</v>
      </c>
      <c r="AG69" s="80">
        <v>557</v>
      </c>
      <c r="AH69" s="80"/>
      <c r="AI69" s="80" t="s">
        <v>1074</v>
      </c>
      <c r="AJ69" s="80" t="s">
        <v>1184</v>
      </c>
      <c r="AK69" s="80"/>
      <c r="AL69" s="80"/>
      <c r="AM69" s="82">
        <v>42174.093391203707</v>
      </c>
      <c r="AN69" s="80" t="s">
        <v>1444</v>
      </c>
      <c r="AO69" s="84" t="s">
        <v>1511</v>
      </c>
      <c r="AP69" s="80" t="s">
        <v>66</v>
      </c>
      <c r="AQ69" s="2"/>
      <c r="AR69" s="3"/>
      <c r="AS69" s="3"/>
      <c r="AT69" s="3"/>
      <c r="AU69" s="3"/>
    </row>
    <row r="70" spans="1:47" x14ac:dyDescent="0.25">
      <c r="A70" s="66" t="s">
        <v>245</v>
      </c>
      <c r="B70" s="67"/>
      <c r="C70" s="67"/>
      <c r="D70" s="68"/>
      <c r="E70" s="70"/>
      <c r="F70" s="104" t="s">
        <v>1373</v>
      </c>
      <c r="G70" s="67"/>
      <c r="H70" s="71"/>
      <c r="I70" s="72"/>
      <c r="J70" s="72"/>
      <c r="K70" s="71" t="s">
        <v>1650</v>
      </c>
      <c r="L70" s="75"/>
      <c r="M70" s="76"/>
      <c r="N70" s="76"/>
      <c r="O70" s="77"/>
      <c r="P70" s="78"/>
      <c r="Q70" s="78"/>
      <c r="R70" s="88"/>
      <c r="S70" s="88"/>
      <c r="T70" s="88"/>
      <c r="U70" s="88"/>
      <c r="V70" s="52"/>
      <c r="W70" s="52"/>
      <c r="X70" s="52"/>
      <c r="Y70" s="52"/>
      <c r="Z70" s="51"/>
      <c r="AA70" s="73"/>
      <c r="AB70" s="73"/>
      <c r="AC70" s="74"/>
      <c r="AD70" s="80">
        <v>480</v>
      </c>
      <c r="AE70" s="80">
        <v>253</v>
      </c>
      <c r="AF70" s="80">
        <v>11503</v>
      </c>
      <c r="AG70" s="80">
        <v>317</v>
      </c>
      <c r="AH70" s="80">
        <v>-7200</v>
      </c>
      <c r="AI70" s="80" t="s">
        <v>1075</v>
      </c>
      <c r="AJ70" s="80" t="s">
        <v>1185</v>
      </c>
      <c r="AK70" s="84" t="s">
        <v>1260</v>
      </c>
      <c r="AL70" s="80" t="s">
        <v>1295</v>
      </c>
      <c r="AM70" s="82">
        <v>40090.151631944442</v>
      </c>
      <c r="AN70" s="80" t="s">
        <v>1444</v>
      </c>
      <c r="AO70" s="84" t="s">
        <v>1512</v>
      </c>
      <c r="AP70" s="80" t="s">
        <v>66</v>
      </c>
      <c r="AQ70" s="2"/>
      <c r="AR70" s="3"/>
      <c r="AS70" s="3"/>
      <c r="AT70" s="3"/>
      <c r="AU70" s="3"/>
    </row>
    <row r="71" spans="1:47" x14ac:dyDescent="0.25">
      <c r="A71" s="66" t="s">
        <v>306</v>
      </c>
      <c r="B71" s="67"/>
      <c r="C71" s="67"/>
      <c r="D71" s="68"/>
      <c r="E71" s="70"/>
      <c r="F71" s="104" t="s">
        <v>1374</v>
      </c>
      <c r="G71" s="67"/>
      <c r="H71" s="71"/>
      <c r="I71" s="72"/>
      <c r="J71" s="72"/>
      <c r="K71" s="71" t="s">
        <v>1651</v>
      </c>
      <c r="L71" s="75"/>
      <c r="M71" s="76"/>
      <c r="N71" s="76"/>
      <c r="O71" s="77"/>
      <c r="P71" s="78"/>
      <c r="Q71" s="78"/>
      <c r="R71" s="88"/>
      <c r="S71" s="88"/>
      <c r="T71" s="88"/>
      <c r="U71" s="88"/>
      <c r="V71" s="52"/>
      <c r="W71" s="52"/>
      <c r="X71" s="52"/>
      <c r="Y71" s="52"/>
      <c r="Z71" s="51"/>
      <c r="AA71" s="73"/>
      <c r="AB71" s="73"/>
      <c r="AC71" s="74"/>
      <c r="AD71" s="80">
        <v>843</v>
      </c>
      <c r="AE71" s="80">
        <v>30657</v>
      </c>
      <c r="AF71" s="80">
        <v>351336</v>
      </c>
      <c r="AG71" s="80">
        <v>6419</v>
      </c>
      <c r="AH71" s="80">
        <v>-7200</v>
      </c>
      <c r="AI71" s="80" t="s">
        <v>1076</v>
      </c>
      <c r="AJ71" s="80" t="s">
        <v>1182</v>
      </c>
      <c r="AK71" s="84" t="s">
        <v>1261</v>
      </c>
      <c r="AL71" s="80" t="s">
        <v>1295</v>
      </c>
      <c r="AM71" s="82">
        <v>39985.323472222219</v>
      </c>
      <c r="AN71" s="80" t="s">
        <v>1444</v>
      </c>
      <c r="AO71" s="84" t="s">
        <v>1513</v>
      </c>
      <c r="AP71" s="80" t="s">
        <v>65</v>
      </c>
      <c r="AQ71" s="2"/>
      <c r="AR71" s="3"/>
      <c r="AS71" s="3"/>
      <c r="AT71" s="3"/>
      <c r="AU71" s="3"/>
    </row>
    <row r="72" spans="1:47" x14ac:dyDescent="0.25">
      <c r="A72" s="66" t="s">
        <v>246</v>
      </c>
      <c r="B72" s="67"/>
      <c r="C72" s="67"/>
      <c r="D72" s="68"/>
      <c r="E72" s="70"/>
      <c r="F72" s="104" t="s">
        <v>1375</v>
      </c>
      <c r="G72" s="67"/>
      <c r="H72" s="71"/>
      <c r="I72" s="72"/>
      <c r="J72" s="72"/>
      <c r="K72" s="71" t="s">
        <v>1652</v>
      </c>
      <c r="L72" s="75"/>
      <c r="M72" s="76"/>
      <c r="N72" s="76"/>
      <c r="O72" s="77"/>
      <c r="P72" s="78"/>
      <c r="Q72" s="78"/>
      <c r="R72" s="88"/>
      <c r="S72" s="88"/>
      <c r="T72" s="88"/>
      <c r="U72" s="88"/>
      <c r="V72" s="52"/>
      <c r="W72" s="52"/>
      <c r="X72" s="52"/>
      <c r="Y72" s="52"/>
      <c r="Z72" s="51"/>
      <c r="AA72" s="73"/>
      <c r="AB72" s="73"/>
      <c r="AC72" s="74"/>
      <c r="AD72" s="80">
        <v>33</v>
      </c>
      <c r="AE72" s="80">
        <v>23</v>
      </c>
      <c r="AF72" s="80">
        <v>1683</v>
      </c>
      <c r="AG72" s="80">
        <v>421</v>
      </c>
      <c r="AH72" s="80"/>
      <c r="AI72" s="80" t="s">
        <v>1077</v>
      </c>
      <c r="AJ72" s="80"/>
      <c r="AK72" s="84" t="s">
        <v>1262</v>
      </c>
      <c r="AL72" s="80"/>
      <c r="AM72" s="82">
        <v>42648.66783564815</v>
      </c>
      <c r="AN72" s="80" t="s">
        <v>1444</v>
      </c>
      <c r="AO72" s="84" t="s">
        <v>1514</v>
      </c>
      <c r="AP72" s="80" t="s">
        <v>66</v>
      </c>
      <c r="AQ72" s="2"/>
      <c r="AR72" s="3"/>
      <c r="AS72" s="3"/>
      <c r="AT72" s="3"/>
      <c r="AU72" s="3"/>
    </row>
    <row r="73" spans="1:47" x14ac:dyDescent="0.25">
      <c r="A73" s="66" t="s">
        <v>307</v>
      </c>
      <c r="B73" s="67"/>
      <c r="C73" s="67"/>
      <c r="D73" s="68"/>
      <c r="E73" s="70"/>
      <c r="F73" s="104" t="s">
        <v>1376</v>
      </c>
      <c r="G73" s="67"/>
      <c r="H73" s="71"/>
      <c r="I73" s="72"/>
      <c r="J73" s="72"/>
      <c r="K73" s="71" t="s">
        <v>1653</v>
      </c>
      <c r="L73" s="75"/>
      <c r="M73" s="76"/>
      <c r="N73" s="76"/>
      <c r="O73" s="77"/>
      <c r="P73" s="78"/>
      <c r="Q73" s="78"/>
      <c r="R73" s="88"/>
      <c r="S73" s="88"/>
      <c r="T73" s="88"/>
      <c r="U73" s="88"/>
      <c r="V73" s="52"/>
      <c r="W73" s="52"/>
      <c r="X73" s="52"/>
      <c r="Y73" s="52"/>
      <c r="Z73" s="51"/>
      <c r="AA73" s="73"/>
      <c r="AB73" s="73"/>
      <c r="AC73" s="74"/>
      <c r="AD73" s="80">
        <v>127</v>
      </c>
      <c r="AE73" s="80">
        <v>195</v>
      </c>
      <c r="AF73" s="80">
        <v>7279</v>
      </c>
      <c r="AG73" s="80">
        <v>2653</v>
      </c>
      <c r="AH73" s="80">
        <v>-7200</v>
      </c>
      <c r="AI73" s="80"/>
      <c r="AJ73" s="80"/>
      <c r="AK73" s="84" t="s">
        <v>1263</v>
      </c>
      <c r="AL73" s="80" t="s">
        <v>1295</v>
      </c>
      <c r="AM73" s="82">
        <v>40771.972916666666</v>
      </c>
      <c r="AN73" s="80" t="s">
        <v>1444</v>
      </c>
      <c r="AO73" s="84" t="s">
        <v>1515</v>
      </c>
      <c r="AP73" s="80" t="s">
        <v>65</v>
      </c>
      <c r="AQ73" s="2"/>
      <c r="AR73" s="3"/>
      <c r="AS73" s="3"/>
      <c r="AT73" s="3"/>
      <c r="AU73" s="3"/>
    </row>
    <row r="74" spans="1:47" x14ac:dyDescent="0.25">
      <c r="A74" s="66" t="s">
        <v>247</v>
      </c>
      <c r="B74" s="67"/>
      <c r="C74" s="67"/>
      <c r="D74" s="68"/>
      <c r="E74" s="70"/>
      <c r="F74" s="104" t="s">
        <v>1377</v>
      </c>
      <c r="G74" s="67"/>
      <c r="H74" s="71"/>
      <c r="I74" s="72"/>
      <c r="J74" s="72"/>
      <c r="K74" s="71" t="s">
        <v>1654</v>
      </c>
      <c r="L74" s="75"/>
      <c r="M74" s="76"/>
      <c r="N74" s="76"/>
      <c r="O74" s="77"/>
      <c r="P74" s="78"/>
      <c r="Q74" s="78"/>
      <c r="R74" s="88"/>
      <c r="S74" s="88"/>
      <c r="T74" s="88"/>
      <c r="U74" s="88"/>
      <c r="V74" s="52"/>
      <c r="W74" s="52"/>
      <c r="X74" s="52"/>
      <c r="Y74" s="52"/>
      <c r="Z74" s="51"/>
      <c r="AA74" s="73"/>
      <c r="AB74" s="73"/>
      <c r="AC74" s="74"/>
      <c r="AD74" s="80">
        <v>122</v>
      </c>
      <c r="AE74" s="80">
        <v>41</v>
      </c>
      <c r="AF74" s="80">
        <v>1526</v>
      </c>
      <c r="AG74" s="80">
        <v>2437</v>
      </c>
      <c r="AH74" s="80"/>
      <c r="AI74" s="80" t="s">
        <v>1078</v>
      </c>
      <c r="AJ74" s="80"/>
      <c r="AK74" s="80"/>
      <c r="AL74" s="80"/>
      <c r="AM74" s="82">
        <v>41854.052152777775</v>
      </c>
      <c r="AN74" s="80" t="s">
        <v>1444</v>
      </c>
      <c r="AO74" s="84" t="s">
        <v>1516</v>
      </c>
      <c r="AP74" s="80" t="s">
        <v>66</v>
      </c>
      <c r="AQ74" s="2"/>
      <c r="AR74" s="3"/>
      <c r="AS74" s="3"/>
      <c r="AT74" s="3"/>
      <c r="AU74" s="3"/>
    </row>
    <row r="75" spans="1:47" x14ac:dyDescent="0.25">
      <c r="A75" s="66" t="s">
        <v>248</v>
      </c>
      <c r="B75" s="67"/>
      <c r="C75" s="67"/>
      <c r="D75" s="68"/>
      <c r="E75" s="70"/>
      <c r="F75" s="104" t="s">
        <v>1378</v>
      </c>
      <c r="G75" s="67"/>
      <c r="H75" s="71"/>
      <c r="I75" s="72"/>
      <c r="J75" s="72"/>
      <c r="K75" s="71" t="s">
        <v>1655</v>
      </c>
      <c r="L75" s="75"/>
      <c r="M75" s="76"/>
      <c r="N75" s="76"/>
      <c r="O75" s="77"/>
      <c r="P75" s="78"/>
      <c r="Q75" s="78"/>
      <c r="R75" s="88"/>
      <c r="S75" s="88"/>
      <c r="T75" s="88"/>
      <c r="U75" s="88"/>
      <c r="V75" s="52"/>
      <c r="W75" s="52"/>
      <c r="X75" s="52"/>
      <c r="Y75" s="52"/>
      <c r="Z75" s="51"/>
      <c r="AA75" s="73"/>
      <c r="AB75" s="73"/>
      <c r="AC75" s="74"/>
      <c r="AD75" s="80">
        <v>107</v>
      </c>
      <c r="AE75" s="80">
        <v>273</v>
      </c>
      <c r="AF75" s="80">
        <v>10557</v>
      </c>
      <c r="AG75" s="80">
        <v>88</v>
      </c>
      <c r="AH75" s="80">
        <v>-28800</v>
      </c>
      <c r="AI75" s="80" t="s">
        <v>1079</v>
      </c>
      <c r="AJ75" s="80"/>
      <c r="AK75" s="80"/>
      <c r="AL75" s="80" t="s">
        <v>1293</v>
      </c>
      <c r="AM75" s="82">
        <v>42305.585717592592</v>
      </c>
      <c r="AN75" s="80" t="s">
        <v>1444</v>
      </c>
      <c r="AO75" s="84" t="s">
        <v>1517</v>
      </c>
      <c r="AP75" s="80" t="s">
        <v>66</v>
      </c>
      <c r="AQ75" s="2"/>
      <c r="AR75" s="3"/>
      <c r="AS75" s="3"/>
      <c r="AT75" s="3"/>
      <c r="AU75" s="3"/>
    </row>
    <row r="76" spans="1:47" x14ac:dyDescent="0.25">
      <c r="A76" s="66" t="s">
        <v>308</v>
      </c>
      <c r="B76" s="67"/>
      <c r="C76" s="67"/>
      <c r="D76" s="68"/>
      <c r="E76" s="70"/>
      <c r="F76" s="104" t="s">
        <v>1379</v>
      </c>
      <c r="G76" s="67"/>
      <c r="H76" s="71"/>
      <c r="I76" s="72"/>
      <c r="J76" s="72"/>
      <c r="K76" s="71" t="s">
        <v>1656</v>
      </c>
      <c r="L76" s="75"/>
      <c r="M76" s="76"/>
      <c r="N76" s="76"/>
      <c r="O76" s="77"/>
      <c r="P76" s="78"/>
      <c r="Q76" s="78"/>
      <c r="R76" s="88"/>
      <c r="S76" s="88"/>
      <c r="T76" s="88"/>
      <c r="U76" s="88"/>
      <c r="V76" s="52"/>
      <c r="W76" s="52"/>
      <c r="X76" s="52"/>
      <c r="Y76" s="52"/>
      <c r="Z76" s="51"/>
      <c r="AA76" s="73"/>
      <c r="AB76" s="73"/>
      <c r="AC76" s="74"/>
      <c r="AD76" s="80">
        <v>2607</v>
      </c>
      <c r="AE76" s="80">
        <v>2719</v>
      </c>
      <c r="AF76" s="80">
        <v>23828</v>
      </c>
      <c r="AG76" s="80">
        <v>10636</v>
      </c>
      <c r="AH76" s="80"/>
      <c r="AI76" s="80" t="s">
        <v>1080</v>
      </c>
      <c r="AJ76" s="80" t="s">
        <v>1186</v>
      </c>
      <c r="AK76" s="84" t="s">
        <v>1264</v>
      </c>
      <c r="AL76" s="80"/>
      <c r="AM76" s="82">
        <v>42120.758032407408</v>
      </c>
      <c r="AN76" s="80" t="s">
        <v>1444</v>
      </c>
      <c r="AO76" s="84" t="s">
        <v>1518</v>
      </c>
      <c r="AP76" s="80" t="s">
        <v>65</v>
      </c>
      <c r="AQ76" s="2"/>
      <c r="AR76" s="3"/>
      <c r="AS76" s="3"/>
      <c r="AT76" s="3"/>
      <c r="AU76" s="3"/>
    </row>
    <row r="77" spans="1:47" x14ac:dyDescent="0.25">
      <c r="A77" s="66" t="s">
        <v>249</v>
      </c>
      <c r="B77" s="67"/>
      <c r="C77" s="67"/>
      <c r="D77" s="68"/>
      <c r="E77" s="70"/>
      <c r="F77" s="104" t="s">
        <v>1380</v>
      </c>
      <c r="G77" s="67"/>
      <c r="H77" s="71"/>
      <c r="I77" s="72"/>
      <c r="J77" s="72"/>
      <c r="K77" s="71" t="s">
        <v>1657</v>
      </c>
      <c r="L77" s="75"/>
      <c r="M77" s="76"/>
      <c r="N77" s="76"/>
      <c r="O77" s="77"/>
      <c r="P77" s="78"/>
      <c r="Q77" s="78"/>
      <c r="R77" s="88"/>
      <c r="S77" s="88"/>
      <c r="T77" s="88"/>
      <c r="U77" s="88"/>
      <c r="V77" s="52"/>
      <c r="W77" s="52"/>
      <c r="X77" s="52"/>
      <c r="Y77" s="52"/>
      <c r="Z77" s="51"/>
      <c r="AA77" s="73"/>
      <c r="AB77" s="73"/>
      <c r="AC77" s="74"/>
      <c r="AD77" s="80">
        <v>2</v>
      </c>
      <c r="AE77" s="80">
        <v>444</v>
      </c>
      <c r="AF77" s="80">
        <v>283359</v>
      </c>
      <c r="AG77" s="80">
        <v>2</v>
      </c>
      <c r="AH77" s="80">
        <v>-28800</v>
      </c>
      <c r="AI77" s="84" t="s">
        <v>1081</v>
      </c>
      <c r="AJ77" s="80"/>
      <c r="AK77" s="84" t="s">
        <v>1265</v>
      </c>
      <c r="AL77" s="80" t="s">
        <v>1293</v>
      </c>
      <c r="AM77" s="82">
        <v>42072.939398148148</v>
      </c>
      <c r="AN77" s="80" t="s">
        <v>1444</v>
      </c>
      <c r="AO77" s="84" t="s">
        <v>1519</v>
      </c>
      <c r="AP77" s="80" t="s">
        <v>66</v>
      </c>
      <c r="AQ77" s="2"/>
      <c r="AR77" s="3"/>
      <c r="AS77" s="3"/>
      <c r="AT77" s="3"/>
      <c r="AU77" s="3"/>
    </row>
    <row r="78" spans="1:47" x14ac:dyDescent="0.25">
      <c r="A78" s="66" t="s">
        <v>250</v>
      </c>
      <c r="B78" s="67"/>
      <c r="C78" s="67"/>
      <c r="D78" s="68"/>
      <c r="E78" s="70"/>
      <c r="F78" s="104" t="s">
        <v>1381</v>
      </c>
      <c r="G78" s="67"/>
      <c r="H78" s="71"/>
      <c r="I78" s="72"/>
      <c r="J78" s="72"/>
      <c r="K78" s="71" t="s">
        <v>1658</v>
      </c>
      <c r="L78" s="75"/>
      <c r="M78" s="76"/>
      <c r="N78" s="76"/>
      <c r="O78" s="77"/>
      <c r="P78" s="78"/>
      <c r="Q78" s="78"/>
      <c r="R78" s="88"/>
      <c r="S78" s="88"/>
      <c r="T78" s="88"/>
      <c r="U78" s="88"/>
      <c r="V78" s="52"/>
      <c r="W78" s="52"/>
      <c r="X78" s="52"/>
      <c r="Y78" s="52"/>
      <c r="Z78" s="51"/>
      <c r="AA78" s="73"/>
      <c r="AB78" s="73"/>
      <c r="AC78" s="74"/>
      <c r="AD78" s="80">
        <v>137</v>
      </c>
      <c r="AE78" s="80">
        <v>472</v>
      </c>
      <c r="AF78" s="80">
        <v>5133</v>
      </c>
      <c r="AG78" s="80">
        <v>0</v>
      </c>
      <c r="AH78" s="80"/>
      <c r="AI78" s="80" t="s">
        <v>1082</v>
      </c>
      <c r="AJ78" s="80" t="s">
        <v>1156</v>
      </c>
      <c r="AK78" s="84" t="s">
        <v>1266</v>
      </c>
      <c r="AL78" s="80"/>
      <c r="AM78" s="82">
        <v>40639.989039351851</v>
      </c>
      <c r="AN78" s="80" t="s">
        <v>1444</v>
      </c>
      <c r="AO78" s="84" t="s">
        <v>1520</v>
      </c>
      <c r="AP78" s="80" t="s">
        <v>66</v>
      </c>
      <c r="AQ78" s="2"/>
      <c r="AR78" s="3"/>
      <c r="AS78" s="3"/>
      <c r="AT78" s="3"/>
      <c r="AU78" s="3"/>
    </row>
    <row r="79" spans="1:47" x14ac:dyDescent="0.25">
      <c r="A79" s="66" t="s">
        <v>309</v>
      </c>
      <c r="B79" s="67"/>
      <c r="C79" s="67"/>
      <c r="D79" s="68"/>
      <c r="E79" s="70"/>
      <c r="F79" s="104" t="s">
        <v>1382</v>
      </c>
      <c r="G79" s="67"/>
      <c r="H79" s="71"/>
      <c r="I79" s="72"/>
      <c r="J79" s="72"/>
      <c r="K79" s="71" t="s">
        <v>1659</v>
      </c>
      <c r="L79" s="75"/>
      <c r="M79" s="76"/>
      <c r="N79" s="76"/>
      <c r="O79" s="77"/>
      <c r="P79" s="78"/>
      <c r="Q79" s="78"/>
      <c r="R79" s="88"/>
      <c r="S79" s="88"/>
      <c r="T79" s="88"/>
      <c r="U79" s="88"/>
      <c r="V79" s="52"/>
      <c r="W79" s="52"/>
      <c r="X79" s="52"/>
      <c r="Y79" s="52"/>
      <c r="Z79" s="51"/>
      <c r="AA79" s="73"/>
      <c r="AB79" s="73"/>
      <c r="AC79" s="74"/>
      <c r="AD79" s="80">
        <v>5426</v>
      </c>
      <c r="AE79" s="80">
        <v>30382</v>
      </c>
      <c r="AF79" s="80">
        <v>14143</v>
      </c>
      <c r="AG79" s="80">
        <v>2954</v>
      </c>
      <c r="AH79" s="80">
        <v>-28800</v>
      </c>
      <c r="AI79" s="80" t="s">
        <v>1083</v>
      </c>
      <c r="AJ79" s="80" t="s">
        <v>1187</v>
      </c>
      <c r="AK79" s="84" t="s">
        <v>1267</v>
      </c>
      <c r="AL79" s="80" t="s">
        <v>1293</v>
      </c>
      <c r="AM79" s="82">
        <v>39511.099212962959</v>
      </c>
      <c r="AN79" s="80" t="s">
        <v>1444</v>
      </c>
      <c r="AO79" s="84" t="s">
        <v>1521</v>
      </c>
      <c r="AP79" s="80" t="s">
        <v>65</v>
      </c>
      <c r="AQ79" s="2"/>
      <c r="AR79" s="3"/>
      <c r="AS79" s="3"/>
      <c r="AT79" s="3"/>
      <c r="AU79" s="3"/>
    </row>
    <row r="80" spans="1:47" x14ac:dyDescent="0.25">
      <c r="A80" s="66" t="s">
        <v>251</v>
      </c>
      <c r="B80" s="67"/>
      <c r="C80" s="67"/>
      <c r="D80" s="68"/>
      <c r="E80" s="70"/>
      <c r="F80" s="104" t="s">
        <v>1383</v>
      </c>
      <c r="G80" s="67"/>
      <c r="H80" s="71"/>
      <c r="I80" s="72"/>
      <c r="J80" s="72"/>
      <c r="K80" s="71" t="s">
        <v>1660</v>
      </c>
      <c r="L80" s="75"/>
      <c r="M80" s="76"/>
      <c r="N80" s="76"/>
      <c r="O80" s="77"/>
      <c r="P80" s="78"/>
      <c r="Q80" s="78"/>
      <c r="R80" s="88"/>
      <c r="S80" s="88"/>
      <c r="T80" s="88"/>
      <c r="U80" s="88"/>
      <c r="V80" s="52"/>
      <c r="W80" s="52"/>
      <c r="X80" s="52"/>
      <c r="Y80" s="52"/>
      <c r="Z80" s="51"/>
      <c r="AA80" s="73"/>
      <c r="AB80" s="73"/>
      <c r="AC80" s="74"/>
      <c r="AD80" s="80">
        <v>214</v>
      </c>
      <c r="AE80" s="80">
        <v>314</v>
      </c>
      <c r="AF80" s="80">
        <v>13992</v>
      </c>
      <c r="AG80" s="80">
        <v>6083</v>
      </c>
      <c r="AH80" s="80"/>
      <c r="AI80" s="80" t="s">
        <v>1084</v>
      </c>
      <c r="AJ80" s="80"/>
      <c r="AK80" s="80"/>
      <c r="AL80" s="80"/>
      <c r="AM80" s="82">
        <v>42206.932847222219</v>
      </c>
      <c r="AN80" s="80" t="s">
        <v>1444</v>
      </c>
      <c r="AO80" s="84" t="s">
        <v>1522</v>
      </c>
      <c r="AP80" s="80" t="s">
        <v>66</v>
      </c>
      <c r="AQ80" s="2"/>
      <c r="AR80" s="3"/>
      <c r="AS80" s="3"/>
      <c r="AT80" s="3"/>
      <c r="AU80" s="3"/>
    </row>
    <row r="81" spans="1:47" x14ac:dyDescent="0.25">
      <c r="A81" s="66" t="s">
        <v>253</v>
      </c>
      <c r="B81" s="67"/>
      <c r="C81" s="67"/>
      <c r="D81" s="68"/>
      <c r="E81" s="70"/>
      <c r="F81" s="104" t="s">
        <v>1384</v>
      </c>
      <c r="G81" s="67"/>
      <c r="H81" s="71"/>
      <c r="I81" s="72"/>
      <c r="J81" s="72"/>
      <c r="K81" s="71" t="s">
        <v>1661</v>
      </c>
      <c r="L81" s="75"/>
      <c r="M81" s="76"/>
      <c r="N81" s="76"/>
      <c r="O81" s="77"/>
      <c r="P81" s="78"/>
      <c r="Q81" s="78"/>
      <c r="R81" s="88"/>
      <c r="S81" s="88"/>
      <c r="T81" s="88"/>
      <c r="U81" s="88"/>
      <c r="V81" s="52"/>
      <c r="W81" s="52"/>
      <c r="X81" s="52"/>
      <c r="Y81" s="52"/>
      <c r="Z81" s="51"/>
      <c r="AA81" s="73"/>
      <c r="AB81" s="73"/>
      <c r="AC81" s="74"/>
      <c r="AD81" s="80">
        <v>196</v>
      </c>
      <c r="AE81" s="80">
        <v>1390</v>
      </c>
      <c r="AF81" s="80">
        <v>8032</v>
      </c>
      <c r="AG81" s="80">
        <v>9</v>
      </c>
      <c r="AH81" s="80"/>
      <c r="AI81" s="80" t="s">
        <v>1085</v>
      </c>
      <c r="AJ81" s="80" t="s">
        <v>1188</v>
      </c>
      <c r="AK81" s="80"/>
      <c r="AL81" s="80"/>
      <c r="AM81" s="82">
        <v>40502.999583333331</v>
      </c>
      <c r="AN81" s="80" t="s">
        <v>1444</v>
      </c>
      <c r="AO81" s="84" t="s">
        <v>1523</v>
      </c>
      <c r="AP81" s="80" t="s">
        <v>66</v>
      </c>
      <c r="AQ81" s="2"/>
      <c r="AR81" s="3"/>
      <c r="AS81" s="3"/>
      <c r="AT81" s="3"/>
      <c r="AU81" s="3"/>
    </row>
    <row r="82" spans="1:47" x14ac:dyDescent="0.25">
      <c r="A82" s="66" t="s">
        <v>310</v>
      </c>
      <c r="B82" s="67"/>
      <c r="C82" s="67"/>
      <c r="D82" s="68"/>
      <c r="E82" s="70"/>
      <c r="F82" s="104" t="s">
        <v>1385</v>
      </c>
      <c r="G82" s="67"/>
      <c r="H82" s="71"/>
      <c r="I82" s="72"/>
      <c r="J82" s="72"/>
      <c r="K82" s="71" t="s">
        <v>1662</v>
      </c>
      <c r="L82" s="75"/>
      <c r="M82" s="76"/>
      <c r="N82" s="76"/>
      <c r="O82" s="77"/>
      <c r="P82" s="78"/>
      <c r="Q82" s="78"/>
      <c r="R82" s="88"/>
      <c r="S82" s="88"/>
      <c r="T82" s="88"/>
      <c r="U82" s="88"/>
      <c r="V82" s="52"/>
      <c r="W82" s="52"/>
      <c r="X82" s="52"/>
      <c r="Y82" s="52"/>
      <c r="Z82" s="51"/>
      <c r="AA82" s="73"/>
      <c r="AB82" s="73"/>
      <c r="AC82" s="74"/>
      <c r="AD82" s="80">
        <v>307</v>
      </c>
      <c r="AE82" s="80">
        <v>150109</v>
      </c>
      <c r="AF82" s="80">
        <v>83917</v>
      </c>
      <c r="AG82" s="80">
        <v>8</v>
      </c>
      <c r="AH82" s="80">
        <v>-7200</v>
      </c>
      <c r="AI82" s="80" t="s">
        <v>1086</v>
      </c>
      <c r="AJ82" s="80" t="s">
        <v>1189</v>
      </c>
      <c r="AK82" s="84" t="s">
        <v>1268</v>
      </c>
      <c r="AL82" s="80" t="s">
        <v>1295</v>
      </c>
      <c r="AM82" s="82">
        <v>40045.776423611111</v>
      </c>
      <c r="AN82" s="80" t="s">
        <v>1444</v>
      </c>
      <c r="AO82" s="84" t="s">
        <v>1524</v>
      </c>
      <c r="AP82" s="80" t="s">
        <v>65</v>
      </c>
      <c r="AQ82" s="2"/>
      <c r="AR82" s="3"/>
      <c r="AS82" s="3"/>
      <c r="AT82" s="3"/>
      <c r="AU82" s="3"/>
    </row>
    <row r="83" spans="1:47" x14ac:dyDescent="0.25">
      <c r="A83" s="66" t="s">
        <v>254</v>
      </c>
      <c r="B83" s="67"/>
      <c r="C83" s="67"/>
      <c r="D83" s="68"/>
      <c r="E83" s="70"/>
      <c r="F83" s="104" t="s">
        <v>1386</v>
      </c>
      <c r="G83" s="67"/>
      <c r="H83" s="71"/>
      <c r="I83" s="72"/>
      <c r="J83" s="72"/>
      <c r="K83" s="71" t="s">
        <v>1663</v>
      </c>
      <c r="L83" s="75"/>
      <c r="M83" s="76"/>
      <c r="N83" s="76"/>
      <c r="O83" s="77"/>
      <c r="P83" s="78"/>
      <c r="Q83" s="78"/>
      <c r="R83" s="88"/>
      <c r="S83" s="88"/>
      <c r="T83" s="88"/>
      <c r="U83" s="88"/>
      <c r="V83" s="52"/>
      <c r="W83" s="52"/>
      <c r="X83" s="52"/>
      <c r="Y83" s="52"/>
      <c r="Z83" s="51"/>
      <c r="AA83" s="73"/>
      <c r="AB83" s="73"/>
      <c r="AC83" s="74"/>
      <c r="AD83" s="80">
        <v>507</v>
      </c>
      <c r="AE83" s="80">
        <v>102</v>
      </c>
      <c r="AF83" s="80">
        <v>2535</v>
      </c>
      <c r="AG83" s="80">
        <v>7081</v>
      </c>
      <c r="AH83" s="80"/>
      <c r="AI83" s="80" t="s">
        <v>1087</v>
      </c>
      <c r="AJ83" s="80" t="s">
        <v>1190</v>
      </c>
      <c r="AK83" s="80"/>
      <c r="AL83" s="80"/>
      <c r="AM83" s="82">
        <v>42186.92690972222</v>
      </c>
      <c r="AN83" s="80" t="s">
        <v>1444</v>
      </c>
      <c r="AO83" s="84" t="s">
        <v>1525</v>
      </c>
      <c r="AP83" s="80" t="s">
        <v>66</v>
      </c>
      <c r="AQ83" s="2"/>
      <c r="AR83" s="3"/>
      <c r="AS83" s="3"/>
      <c r="AT83" s="3"/>
      <c r="AU83" s="3"/>
    </row>
    <row r="84" spans="1:47" x14ac:dyDescent="0.25">
      <c r="A84" s="66" t="s">
        <v>295</v>
      </c>
      <c r="B84" s="67"/>
      <c r="C84" s="67"/>
      <c r="D84" s="68"/>
      <c r="E84" s="70"/>
      <c r="F84" s="104" t="s">
        <v>1387</v>
      </c>
      <c r="G84" s="67"/>
      <c r="H84" s="71"/>
      <c r="I84" s="72"/>
      <c r="J84" s="72"/>
      <c r="K84" s="71" t="s">
        <v>1664</v>
      </c>
      <c r="L84" s="75"/>
      <c r="M84" s="76"/>
      <c r="N84" s="76"/>
      <c r="O84" s="77"/>
      <c r="P84" s="78"/>
      <c r="Q84" s="78"/>
      <c r="R84" s="88"/>
      <c r="S84" s="88"/>
      <c r="T84" s="88"/>
      <c r="U84" s="88"/>
      <c r="V84" s="52"/>
      <c r="W84" s="52"/>
      <c r="X84" s="52"/>
      <c r="Y84" s="52"/>
      <c r="Z84" s="51"/>
      <c r="AA84" s="73"/>
      <c r="AB84" s="73"/>
      <c r="AC84" s="74"/>
      <c r="AD84" s="80">
        <v>30</v>
      </c>
      <c r="AE84" s="80">
        <v>7144</v>
      </c>
      <c r="AF84" s="80">
        <v>7507</v>
      </c>
      <c r="AG84" s="80">
        <v>1</v>
      </c>
      <c r="AH84" s="80">
        <v>-7200</v>
      </c>
      <c r="AI84" s="80" t="s">
        <v>1088</v>
      </c>
      <c r="AJ84" s="80" t="s">
        <v>1156</v>
      </c>
      <c r="AK84" s="84" t="s">
        <v>1269</v>
      </c>
      <c r="AL84" s="80" t="s">
        <v>1295</v>
      </c>
      <c r="AM84" s="82">
        <v>40093.621504629627</v>
      </c>
      <c r="AN84" s="80" t="s">
        <v>1444</v>
      </c>
      <c r="AO84" s="84" t="s">
        <v>1526</v>
      </c>
      <c r="AP84" s="80" t="s">
        <v>66</v>
      </c>
      <c r="AQ84" s="2"/>
      <c r="AR84" s="3"/>
      <c r="AS84" s="3"/>
      <c r="AT84" s="3"/>
      <c r="AU84" s="3"/>
    </row>
    <row r="85" spans="1:47" x14ac:dyDescent="0.25">
      <c r="A85" s="66" t="s">
        <v>255</v>
      </c>
      <c r="B85" s="67"/>
      <c r="C85" s="67"/>
      <c r="D85" s="68"/>
      <c r="E85" s="70"/>
      <c r="F85" s="104" t="s">
        <v>1388</v>
      </c>
      <c r="G85" s="67"/>
      <c r="H85" s="71"/>
      <c r="I85" s="72"/>
      <c r="J85" s="72"/>
      <c r="K85" s="71" t="s">
        <v>1665</v>
      </c>
      <c r="L85" s="75"/>
      <c r="M85" s="76"/>
      <c r="N85" s="76"/>
      <c r="O85" s="77"/>
      <c r="P85" s="78"/>
      <c r="Q85" s="78"/>
      <c r="R85" s="88"/>
      <c r="S85" s="88"/>
      <c r="T85" s="88"/>
      <c r="U85" s="88"/>
      <c r="V85" s="52"/>
      <c r="W85" s="52"/>
      <c r="X85" s="52"/>
      <c r="Y85" s="52"/>
      <c r="Z85" s="51"/>
      <c r="AA85" s="73"/>
      <c r="AB85" s="73"/>
      <c r="AC85" s="74"/>
      <c r="AD85" s="80">
        <v>111</v>
      </c>
      <c r="AE85" s="80">
        <v>167</v>
      </c>
      <c r="AF85" s="80">
        <v>7244</v>
      </c>
      <c r="AG85" s="80">
        <v>4446</v>
      </c>
      <c r="AH85" s="80"/>
      <c r="AI85" s="80" t="s">
        <v>1089</v>
      </c>
      <c r="AJ85" s="80" t="s">
        <v>1191</v>
      </c>
      <c r="AK85" s="84" t="s">
        <v>1270</v>
      </c>
      <c r="AL85" s="80"/>
      <c r="AM85" s="82">
        <v>42211.833877314813</v>
      </c>
      <c r="AN85" s="80" t="s">
        <v>1444</v>
      </c>
      <c r="AO85" s="84" t="s">
        <v>1527</v>
      </c>
      <c r="AP85" s="80" t="s">
        <v>66</v>
      </c>
      <c r="AQ85" s="2"/>
      <c r="AR85" s="3"/>
      <c r="AS85" s="3"/>
      <c r="AT85" s="3"/>
      <c r="AU85" s="3"/>
    </row>
    <row r="86" spans="1:47" x14ac:dyDescent="0.25">
      <c r="A86" s="66" t="s">
        <v>311</v>
      </c>
      <c r="B86" s="67"/>
      <c r="C86" s="67"/>
      <c r="D86" s="68"/>
      <c r="E86" s="70"/>
      <c r="F86" s="104" t="s">
        <v>1389</v>
      </c>
      <c r="G86" s="67"/>
      <c r="H86" s="71"/>
      <c r="I86" s="72"/>
      <c r="J86" s="72"/>
      <c r="K86" s="71" t="s">
        <v>1666</v>
      </c>
      <c r="L86" s="75"/>
      <c r="M86" s="76"/>
      <c r="N86" s="76"/>
      <c r="O86" s="77"/>
      <c r="P86" s="78"/>
      <c r="Q86" s="78"/>
      <c r="R86" s="88"/>
      <c r="S86" s="88"/>
      <c r="T86" s="88"/>
      <c r="U86" s="88"/>
      <c r="V86" s="52"/>
      <c r="W86" s="52"/>
      <c r="X86" s="52"/>
      <c r="Y86" s="52"/>
      <c r="Z86" s="51"/>
      <c r="AA86" s="73"/>
      <c r="AB86" s="73"/>
      <c r="AC86" s="74"/>
      <c r="AD86" s="80">
        <v>222</v>
      </c>
      <c r="AE86" s="80">
        <v>330</v>
      </c>
      <c r="AF86" s="80">
        <v>35392</v>
      </c>
      <c r="AG86" s="80">
        <v>5192</v>
      </c>
      <c r="AH86" s="80">
        <v>-14400</v>
      </c>
      <c r="AI86" s="80" t="s">
        <v>1090</v>
      </c>
      <c r="AJ86" s="80" t="s">
        <v>1192</v>
      </c>
      <c r="AK86" s="84" t="s">
        <v>1271</v>
      </c>
      <c r="AL86" s="80" t="s">
        <v>1305</v>
      </c>
      <c r="AM86" s="82">
        <v>41245.991423611114</v>
      </c>
      <c r="AN86" s="80" t="s">
        <v>1444</v>
      </c>
      <c r="AO86" s="84" t="s">
        <v>1528</v>
      </c>
      <c r="AP86" s="80" t="s">
        <v>65</v>
      </c>
      <c r="AQ86" s="2"/>
      <c r="AR86" s="3"/>
      <c r="AS86" s="3"/>
      <c r="AT86" s="3"/>
      <c r="AU86" s="3"/>
    </row>
    <row r="87" spans="1:47" x14ac:dyDescent="0.25">
      <c r="A87" s="66" t="s">
        <v>256</v>
      </c>
      <c r="B87" s="67"/>
      <c r="C87" s="67"/>
      <c r="D87" s="68"/>
      <c r="E87" s="70"/>
      <c r="F87" s="104" t="s">
        <v>1390</v>
      </c>
      <c r="G87" s="67"/>
      <c r="H87" s="71"/>
      <c r="I87" s="72"/>
      <c r="J87" s="72"/>
      <c r="K87" s="71" t="s">
        <v>1667</v>
      </c>
      <c r="L87" s="75"/>
      <c r="M87" s="76"/>
      <c r="N87" s="76"/>
      <c r="O87" s="77"/>
      <c r="P87" s="78"/>
      <c r="Q87" s="78"/>
      <c r="R87" s="88"/>
      <c r="S87" s="88"/>
      <c r="T87" s="88"/>
      <c r="U87" s="88"/>
      <c r="V87" s="52"/>
      <c r="W87" s="52"/>
      <c r="X87" s="52"/>
      <c r="Y87" s="52"/>
      <c r="Z87" s="51"/>
      <c r="AA87" s="73"/>
      <c r="AB87" s="73"/>
      <c r="AC87" s="74"/>
      <c r="AD87" s="80">
        <v>611</v>
      </c>
      <c r="AE87" s="80">
        <v>1241</v>
      </c>
      <c r="AF87" s="80">
        <v>29603</v>
      </c>
      <c r="AG87" s="80">
        <v>960</v>
      </c>
      <c r="AH87" s="80">
        <v>-28800</v>
      </c>
      <c r="AI87" s="80" t="s">
        <v>1091</v>
      </c>
      <c r="AJ87" s="80" t="s">
        <v>1193</v>
      </c>
      <c r="AK87" s="84" t="s">
        <v>1272</v>
      </c>
      <c r="AL87" s="80" t="s">
        <v>1293</v>
      </c>
      <c r="AM87" s="82">
        <v>42176.682569444441</v>
      </c>
      <c r="AN87" s="80" t="s">
        <v>1444</v>
      </c>
      <c r="AO87" s="84" t="s">
        <v>1529</v>
      </c>
      <c r="AP87" s="80" t="s">
        <v>66</v>
      </c>
      <c r="AQ87" s="2"/>
      <c r="AR87" s="3"/>
      <c r="AS87" s="3"/>
      <c r="AT87" s="3"/>
      <c r="AU87" s="3"/>
    </row>
    <row r="88" spans="1:47" x14ac:dyDescent="0.25">
      <c r="A88" s="66" t="s">
        <v>257</v>
      </c>
      <c r="B88" s="67"/>
      <c r="C88" s="67"/>
      <c r="D88" s="68"/>
      <c r="E88" s="70"/>
      <c r="F88" s="104" t="s">
        <v>1391</v>
      </c>
      <c r="G88" s="67"/>
      <c r="H88" s="71"/>
      <c r="I88" s="72"/>
      <c r="J88" s="72"/>
      <c r="K88" s="71" t="s">
        <v>1668</v>
      </c>
      <c r="L88" s="75"/>
      <c r="M88" s="76"/>
      <c r="N88" s="76"/>
      <c r="O88" s="77"/>
      <c r="P88" s="78"/>
      <c r="Q88" s="78"/>
      <c r="R88" s="88"/>
      <c r="S88" s="88"/>
      <c r="T88" s="88"/>
      <c r="U88" s="88"/>
      <c r="V88" s="52"/>
      <c r="W88" s="52"/>
      <c r="X88" s="52"/>
      <c r="Y88" s="52"/>
      <c r="Z88" s="51"/>
      <c r="AA88" s="73"/>
      <c r="AB88" s="73"/>
      <c r="AC88" s="74"/>
      <c r="AD88" s="80">
        <v>28</v>
      </c>
      <c r="AE88" s="80">
        <v>27</v>
      </c>
      <c r="AF88" s="80">
        <v>185</v>
      </c>
      <c r="AG88" s="80">
        <v>65</v>
      </c>
      <c r="AH88" s="80"/>
      <c r="AI88" s="80" t="s">
        <v>1092</v>
      </c>
      <c r="AJ88" s="80"/>
      <c r="AK88" s="80"/>
      <c r="AL88" s="80"/>
      <c r="AM88" s="82">
        <v>42702.95244212963</v>
      </c>
      <c r="AN88" s="80" t="s">
        <v>1444</v>
      </c>
      <c r="AO88" s="84" t="s">
        <v>1530</v>
      </c>
      <c r="AP88" s="80" t="s">
        <v>66</v>
      </c>
      <c r="AQ88" s="2"/>
      <c r="AR88" s="3"/>
      <c r="AS88" s="3"/>
      <c r="AT88" s="3"/>
      <c r="AU88" s="3"/>
    </row>
    <row r="89" spans="1:47" x14ac:dyDescent="0.25">
      <c r="A89" s="66" t="s">
        <v>312</v>
      </c>
      <c r="B89" s="67"/>
      <c r="C89" s="67"/>
      <c r="D89" s="68"/>
      <c r="E89" s="70"/>
      <c r="F89" s="104" t="s">
        <v>1392</v>
      </c>
      <c r="G89" s="67"/>
      <c r="H89" s="71"/>
      <c r="I89" s="72"/>
      <c r="J89" s="72"/>
      <c r="K89" s="71" t="s">
        <v>1669</v>
      </c>
      <c r="L89" s="75"/>
      <c r="M89" s="76"/>
      <c r="N89" s="76"/>
      <c r="O89" s="77"/>
      <c r="P89" s="78"/>
      <c r="Q89" s="78"/>
      <c r="R89" s="88"/>
      <c r="S89" s="88"/>
      <c r="T89" s="88"/>
      <c r="U89" s="88"/>
      <c r="V89" s="52"/>
      <c r="W89" s="52"/>
      <c r="X89" s="52"/>
      <c r="Y89" s="52"/>
      <c r="Z89" s="51"/>
      <c r="AA89" s="73"/>
      <c r="AB89" s="73"/>
      <c r="AC89" s="74"/>
      <c r="AD89" s="80">
        <v>67</v>
      </c>
      <c r="AE89" s="80">
        <v>43</v>
      </c>
      <c r="AF89" s="80">
        <v>174</v>
      </c>
      <c r="AG89" s="80">
        <v>38</v>
      </c>
      <c r="AH89" s="80"/>
      <c r="AI89" s="80"/>
      <c r="AJ89" s="80" t="s">
        <v>1194</v>
      </c>
      <c r="AK89" s="80"/>
      <c r="AL89" s="80"/>
      <c r="AM89" s="82">
        <v>42711.933576388888</v>
      </c>
      <c r="AN89" s="80" t="s">
        <v>1444</v>
      </c>
      <c r="AO89" s="84" t="s">
        <v>1531</v>
      </c>
      <c r="AP89" s="80" t="s">
        <v>65</v>
      </c>
      <c r="AQ89" s="2"/>
      <c r="AR89" s="3"/>
      <c r="AS89" s="3"/>
      <c r="AT89" s="3"/>
      <c r="AU89" s="3"/>
    </row>
    <row r="90" spans="1:47" x14ac:dyDescent="0.25">
      <c r="A90" s="66" t="s">
        <v>258</v>
      </c>
      <c r="B90" s="67"/>
      <c r="C90" s="67"/>
      <c r="D90" s="68"/>
      <c r="E90" s="70"/>
      <c r="F90" s="104" t="s">
        <v>1393</v>
      </c>
      <c r="G90" s="67"/>
      <c r="H90" s="71"/>
      <c r="I90" s="72"/>
      <c r="J90" s="72"/>
      <c r="K90" s="71" t="s">
        <v>1670</v>
      </c>
      <c r="L90" s="75"/>
      <c r="M90" s="76"/>
      <c r="N90" s="76"/>
      <c r="O90" s="77"/>
      <c r="P90" s="78"/>
      <c r="Q90" s="78"/>
      <c r="R90" s="88"/>
      <c r="S90" s="88"/>
      <c r="T90" s="88"/>
      <c r="U90" s="88"/>
      <c r="V90" s="52"/>
      <c r="W90" s="52"/>
      <c r="X90" s="52"/>
      <c r="Y90" s="52"/>
      <c r="Z90" s="51"/>
      <c r="AA90" s="73"/>
      <c r="AB90" s="73"/>
      <c r="AC90" s="74"/>
      <c r="AD90" s="80">
        <v>64</v>
      </c>
      <c r="AE90" s="80">
        <v>131</v>
      </c>
      <c r="AF90" s="80">
        <v>38945</v>
      </c>
      <c r="AG90" s="80">
        <v>1</v>
      </c>
      <c r="AH90" s="80">
        <v>-7200</v>
      </c>
      <c r="AI90" s="80"/>
      <c r="AJ90" s="80"/>
      <c r="AK90" s="84" t="s">
        <v>1273</v>
      </c>
      <c r="AL90" s="80" t="s">
        <v>1295</v>
      </c>
      <c r="AM90" s="82">
        <v>40938.897488425922</v>
      </c>
      <c r="AN90" s="80" t="s">
        <v>1444</v>
      </c>
      <c r="AO90" s="84" t="s">
        <v>1532</v>
      </c>
      <c r="AP90" s="80" t="s">
        <v>66</v>
      </c>
      <c r="AQ90" s="2"/>
      <c r="AR90" s="3"/>
      <c r="AS90" s="3"/>
      <c r="AT90" s="3"/>
      <c r="AU90" s="3"/>
    </row>
    <row r="91" spans="1:47" x14ac:dyDescent="0.25">
      <c r="A91" s="66" t="s">
        <v>259</v>
      </c>
      <c r="B91" s="67"/>
      <c r="C91" s="67"/>
      <c r="D91" s="68"/>
      <c r="E91" s="70"/>
      <c r="F91" s="104" t="s">
        <v>1394</v>
      </c>
      <c r="G91" s="67"/>
      <c r="H91" s="71"/>
      <c r="I91" s="72"/>
      <c r="J91" s="72"/>
      <c r="K91" s="71" t="s">
        <v>1671</v>
      </c>
      <c r="L91" s="75"/>
      <c r="M91" s="76"/>
      <c r="N91" s="76"/>
      <c r="O91" s="77"/>
      <c r="P91" s="78"/>
      <c r="Q91" s="78"/>
      <c r="R91" s="88"/>
      <c r="S91" s="88"/>
      <c r="T91" s="88"/>
      <c r="U91" s="88"/>
      <c r="V91" s="52"/>
      <c r="W91" s="52"/>
      <c r="X91" s="52"/>
      <c r="Y91" s="52"/>
      <c r="Z91" s="51"/>
      <c r="AA91" s="73"/>
      <c r="AB91" s="73"/>
      <c r="AC91" s="74"/>
      <c r="AD91" s="80">
        <v>89</v>
      </c>
      <c r="AE91" s="80">
        <v>213</v>
      </c>
      <c r="AF91" s="80">
        <v>980</v>
      </c>
      <c r="AG91" s="80">
        <v>69</v>
      </c>
      <c r="AH91" s="80"/>
      <c r="AI91" s="80" t="s">
        <v>1093</v>
      </c>
      <c r="AJ91" s="80" t="s">
        <v>1195</v>
      </c>
      <c r="AK91" s="80"/>
      <c r="AL91" s="80"/>
      <c r="AM91" s="82">
        <v>42436.544861111113</v>
      </c>
      <c r="AN91" s="80" t="s">
        <v>1444</v>
      </c>
      <c r="AO91" s="84" t="s">
        <v>1533</v>
      </c>
      <c r="AP91" s="80" t="s">
        <v>66</v>
      </c>
      <c r="AQ91" s="2"/>
      <c r="AR91" s="3"/>
      <c r="AS91" s="3"/>
      <c r="AT91" s="3"/>
      <c r="AU91" s="3"/>
    </row>
    <row r="92" spans="1:47" x14ac:dyDescent="0.25">
      <c r="A92" s="66" t="s">
        <v>313</v>
      </c>
      <c r="B92" s="67"/>
      <c r="C92" s="67"/>
      <c r="D92" s="68"/>
      <c r="E92" s="70"/>
      <c r="F92" s="104" t="s">
        <v>1395</v>
      </c>
      <c r="G92" s="67"/>
      <c r="H92" s="71"/>
      <c r="I92" s="72"/>
      <c r="J92" s="72"/>
      <c r="K92" s="71" t="s">
        <v>1672</v>
      </c>
      <c r="L92" s="75"/>
      <c r="M92" s="76"/>
      <c r="N92" s="76"/>
      <c r="O92" s="77"/>
      <c r="P92" s="78"/>
      <c r="Q92" s="78"/>
      <c r="R92" s="88"/>
      <c r="S92" s="88"/>
      <c r="T92" s="88"/>
      <c r="U92" s="88"/>
      <c r="V92" s="52"/>
      <c r="W92" s="52"/>
      <c r="X92" s="52"/>
      <c r="Y92" s="52"/>
      <c r="Z92" s="51"/>
      <c r="AA92" s="73"/>
      <c r="AB92" s="73"/>
      <c r="AC92" s="74"/>
      <c r="AD92" s="80">
        <v>303</v>
      </c>
      <c r="AE92" s="80">
        <v>3446</v>
      </c>
      <c r="AF92" s="80">
        <v>8616</v>
      </c>
      <c r="AG92" s="80">
        <v>8459</v>
      </c>
      <c r="AH92" s="80">
        <v>-28800</v>
      </c>
      <c r="AI92" s="80" t="s">
        <v>1094</v>
      </c>
      <c r="AJ92" s="80" t="s">
        <v>1196</v>
      </c>
      <c r="AK92" s="80"/>
      <c r="AL92" s="80" t="s">
        <v>1293</v>
      </c>
      <c r="AM92" s="82">
        <v>41625.51939814815</v>
      </c>
      <c r="AN92" s="80" t="s">
        <v>1444</v>
      </c>
      <c r="AO92" s="84" t="s">
        <v>1534</v>
      </c>
      <c r="AP92" s="80" t="s">
        <v>65</v>
      </c>
      <c r="AQ92" s="2"/>
      <c r="AR92" s="3"/>
      <c r="AS92" s="3"/>
      <c r="AT92" s="3"/>
      <c r="AU92" s="3"/>
    </row>
    <row r="93" spans="1:47" x14ac:dyDescent="0.25">
      <c r="A93" s="66" t="s">
        <v>260</v>
      </c>
      <c r="B93" s="67"/>
      <c r="C93" s="67"/>
      <c r="D93" s="68"/>
      <c r="E93" s="70"/>
      <c r="F93" s="104" t="s">
        <v>1396</v>
      </c>
      <c r="G93" s="67"/>
      <c r="H93" s="71"/>
      <c r="I93" s="72"/>
      <c r="J93" s="72"/>
      <c r="K93" s="71" t="s">
        <v>1673</v>
      </c>
      <c r="L93" s="75"/>
      <c r="M93" s="76"/>
      <c r="N93" s="76"/>
      <c r="O93" s="77"/>
      <c r="P93" s="78"/>
      <c r="Q93" s="78"/>
      <c r="R93" s="88"/>
      <c r="S93" s="88"/>
      <c r="T93" s="88"/>
      <c r="U93" s="88"/>
      <c r="V93" s="52"/>
      <c r="W93" s="52"/>
      <c r="X93" s="52"/>
      <c r="Y93" s="52"/>
      <c r="Z93" s="51"/>
      <c r="AA93" s="73"/>
      <c r="AB93" s="73"/>
      <c r="AC93" s="74"/>
      <c r="AD93" s="80">
        <v>173</v>
      </c>
      <c r="AE93" s="80">
        <v>108</v>
      </c>
      <c r="AF93" s="80">
        <v>9056</v>
      </c>
      <c r="AG93" s="80">
        <v>0</v>
      </c>
      <c r="AH93" s="80">
        <v>-7200</v>
      </c>
      <c r="AI93" s="80" t="s">
        <v>1095</v>
      </c>
      <c r="AJ93" s="80" t="s">
        <v>1197</v>
      </c>
      <c r="AK93" s="84" t="s">
        <v>1274</v>
      </c>
      <c r="AL93" s="80" t="s">
        <v>1295</v>
      </c>
      <c r="AM93" s="82">
        <v>40678.666550925926</v>
      </c>
      <c r="AN93" s="80" t="s">
        <v>1444</v>
      </c>
      <c r="AO93" s="84" t="s">
        <v>1535</v>
      </c>
      <c r="AP93" s="80" t="s">
        <v>66</v>
      </c>
      <c r="AQ93" s="2"/>
      <c r="AR93" s="3"/>
      <c r="AS93" s="3"/>
      <c r="AT93" s="3"/>
      <c r="AU93" s="3"/>
    </row>
    <row r="94" spans="1:47" x14ac:dyDescent="0.25">
      <c r="A94" s="66" t="s">
        <v>261</v>
      </c>
      <c r="B94" s="67"/>
      <c r="C94" s="67"/>
      <c r="D94" s="68"/>
      <c r="E94" s="70"/>
      <c r="F94" s="104" t="s">
        <v>1397</v>
      </c>
      <c r="G94" s="67"/>
      <c r="H94" s="71"/>
      <c r="I94" s="72"/>
      <c r="J94" s="72"/>
      <c r="K94" s="71" t="s">
        <v>1674</v>
      </c>
      <c r="L94" s="75"/>
      <c r="M94" s="76"/>
      <c r="N94" s="76"/>
      <c r="O94" s="77"/>
      <c r="P94" s="78"/>
      <c r="Q94" s="78"/>
      <c r="R94" s="88"/>
      <c r="S94" s="88"/>
      <c r="T94" s="88"/>
      <c r="U94" s="88"/>
      <c r="V94" s="52"/>
      <c r="W94" s="52"/>
      <c r="X94" s="52"/>
      <c r="Y94" s="52"/>
      <c r="Z94" s="51"/>
      <c r="AA94" s="73"/>
      <c r="AB94" s="73"/>
      <c r="AC94" s="74"/>
      <c r="AD94" s="80">
        <v>77</v>
      </c>
      <c r="AE94" s="80">
        <v>15</v>
      </c>
      <c r="AF94" s="80">
        <v>250</v>
      </c>
      <c r="AG94" s="80">
        <v>56</v>
      </c>
      <c r="AH94" s="80"/>
      <c r="AI94" s="80" t="s">
        <v>1096</v>
      </c>
      <c r="AJ94" s="80"/>
      <c r="AK94" s="80"/>
      <c r="AL94" s="80"/>
      <c r="AM94" s="82">
        <v>42675.732824074075</v>
      </c>
      <c r="AN94" s="80" t="s">
        <v>1444</v>
      </c>
      <c r="AO94" s="84" t="s">
        <v>1536</v>
      </c>
      <c r="AP94" s="80" t="s">
        <v>66</v>
      </c>
      <c r="AQ94" s="2"/>
      <c r="AR94" s="3"/>
      <c r="AS94" s="3"/>
      <c r="AT94" s="3"/>
      <c r="AU94" s="3"/>
    </row>
    <row r="95" spans="1:47" x14ac:dyDescent="0.25">
      <c r="A95" s="66" t="s">
        <v>262</v>
      </c>
      <c r="B95" s="67"/>
      <c r="C95" s="67"/>
      <c r="D95" s="68"/>
      <c r="E95" s="70"/>
      <c r="F95" s="104" t="s">
        <v>1398</v>
      </c>
      <c r="G95" s="67"/>
      <c r="H95" s="71"/>
      <c r="I95" s="72"/>
      <c r="J95" s="72"/>
      <c r="K95" s="71" t="s">
        <v>1675</v>
      </c>
      <c r="L95" s="75"/>
      <c r="M95" s="76"/>
      <c r="N95" s="76"/>
      <c r="O95" s="77"/>
      <c r="P95" s="78"/>
      <c r="Q95" s="78"/>
      <c r="R95" s="88"/>
      <c r="S95" s="88"/>
      <c r="T95" s="88"/>
      <c r="U95" s="88"/>
      <c r="V95" s="52"/>
      <c r="W95" s="52"/>
      <c r="X95" s="52"/>
      <c r="Y95" s="52"/>
      <c r="Z95" s="51"/>
      <c r="AA95" s="73"/>
      <c r="AB95" s="73"/>
      <c r="AC95" s="74"/>
      <c r="AD95" s="80">
        <v>424</v>
      </c>
      <c r="AE95" s="80">
        <v>1068</v>
      </c>
      <c r="AF95" s="80">
        <v>52923</v>
      </c>
      <c r="AG95" s="80">
        <v>2357</v>
      </c>
      <c r="AH95" s="80">
        <v>-10800</v>
      </c>
      <c r="AI95" s="80" t="s">
        <v>1097</v>
      </c>
      <c r="AJ95" s="80" t="s">
        <v>1198</v>
      </c>
      <c r="AK95" s="84" t="s">
        <v>1275</v>
      </c>
      <c r="AL95" s="80" t="s">
        <v>1301</v>
      </c>
      <c r="AM95" s="82">
        <v>40260.965185185189</v>
      </c>
      <c r="AN95" s="80" t="s">
        <v>1444</v>
      </c>
      <c r="AO95" s="84" t="s">
        <v>1537</v>
      </c>
      <c r="AP95" s="80" t="s">
        <v>66</v>
      </c>
      <c r="AQ95" s="2"/>
      <c r="AR95" s="3"/>
      <c r="AS95" s="3"/>
      <c r="AT95" s="3"/>
      <c r="AU95" s="3"/>
    </row>
    <row r="96" spans="1:47" x14ac:dyDescent="0.25">
      <c r="A96" s="66" t="s">
        <v>263</v>
      </c>
      <c r="B96" s="67"/>
      <c r="C96" s="67"/>
      <c r="D96" s="68"/>
      <c r="E96" s="70"/>
      <c r="F96" s="104" t="s">
        <v>1399</v>
      </c>
      <c r="G96" s="67"/>
      <c r="H96" s="71"/>
      <c r="I96" s="72"/>
      <c r="J96" s="72"/>
      <c r="K96" s="71" t="s">
        <v>1676</v>
      </c>
      <c r="L96" s="75"/>
      <c r="M96" s="76"/>
      <c r="N96" s="76"/>
      <c r="O96" s="77"/>
      <c r="P96" s="78"/>
      <c r="Q96" s="78"/>
      <c r="R96" s="88"/>
      <c r="S96" s="88"/>
      <c r="T96" s="88"/>
      <c r="U96" s="88"/>
      <c r="V96" s="52"/>
      <c r="W96" s="52"/>
      <c r="X96" s="52"/>
      <c r="Y96" s="52"/>
      <c r="Z96" s="51"/>
      <c r="AA96" s="73"/>
      <c r="AB96" s="73"/>
      <c r="AC96" s="74"/>
      <c r="AD96" s="80">
        <v>4</v>
      </c>
      <c r="AE96" s="80">
        <v>3058</v>
      </c>
      <c r="AF96" s="80">
        <v>63379</v>
      </c>
      <c r="AG96" s="80">
        <v>0</v>
      </c>
      <c r="AH96" s="80">
        <v>-7200</v>
      </c>
      <c r="AI96" s="80" t="s">
        <v>1098</v>
      </c>
      <c r="AJ96" s="80"/>
      <c r="AK96" s="84" t="s">
        <v>1276</v>
      </c>
      <c r="AL96" s="80" t="s">
        <v>1295</v>
      </c>
      <c r="AM96" s="82">
        <v>40427.776226851849</v>
      </c>
      <c r="AN96" s="80" t="s">
        <v>1444</v>
      </c>
      <c r="AO96" s="84" t="s">
        <v>1538</v>
      </c>
      <c r="AP96" s="80" t="s">
        <v>66</v>
      </c>
      <c r="AQ96" s="2"/>
      <c r="AR96" s="3"/>
      <c r="AS96" s="3"/>
      <c r="AT96" s="3"/>
      <c r="AU96" s="3"/>
    </row>
    <row r="97" spans="1:47" x14ac:dyDescent="0.25">
      <c r="A97" s="66" t="s">
        <v>264</v>
      </c>
      <c r="B97" s="67"/>
      <c r="C97" s="67"/>
      <c r="D97" s="68"/>
      <c r="E97" s="70"/>
      <c r="F97" s="104" t="s">
        <v>1400</v>
      </c>
      <c r="G97" s="67"/>
      <c r="H97" s="71"/>
      <c r="I97" s="72"/>
      <c r="J97" s="72"/>
      <c r="K97" s="71" t="s">
        <v>1677</v>
      </c>
      <c r="L97" s="75"/>
      <c r="M97" s="76"/>
      <c r="N97" s="76"/>
      <c r="O97" s="77"/>
      <c r="P97" s="78"/>
      <c r="Q97" s="78"/>
      <c r="R97" s="88"/>
      <c r="S97" s="88"/>
      <c r="T97" s="88"/>
      <c r="U97" s="88"/>
      <c r="V97" s="52"/>
      <c r="W97" s="52"/>
      <c r="X97" s="52"/>
      <c r="Y97" s="52"/>
      <c r="Z97" s="51"/>
      <c r="AA97" s="73"/>
      <c r="AB97" s="73"/>
      <c r="AC97" s="74"/>
      <c r="AD97" s="80">
        <v>7</v>
      </c>
      <c r="AE97" s="80">
        <v>6775</v>
      </c>
      <c r="AF97" s="80">
        <v>45564</v>
      </c>
      <c r="AG97" s="80">
        <v>0</v>
      </c>
      <c r="AH97" s="80">
        <v>-7200</v>
      </c>
      <c r="AI97" s="80" t="s">
        <v>1099</v>
      </c>
      <c r="AJ97" s="80" t="s">
        <v>1199</v>
      </c>
      <c r="AK97" s="84" t="s">
        <v>1277</v>
      </c>
      <c r="AL97" s="80" t="s">
        <v>1295</v>
      </c>
      <c r="AM97" s="82">
        <v>39953.412488425929</v>
      </c>
      <c r="AN97" s="80" t="s">
        <v>1444</v>
      </c>
      <c r="AO97" s="84" t="s">
        <v>1539</v>
      </c>
      <c r="AP97" s="80" t="s">
        <v>66</v>
      </c>
      <c r="AQ97" s="2"/>
      <c r="AR97" s="3"/>
      <c r="AS97" s="3"/>
      <c r="AT97" s="3"/>
      <c r="AU97" s="3"/>
    </row>
    <row r="98" spans="1:47" x14ac:dyDescent="0.25">
      <c r="A98" s="66" t="s">
        <v>265</v>
      </c>
      <c r="B98" s="67"/>
      <c r="C98" s="67"/>
      <c r="D98" s="68"/>
      <c r="E98" s="70"/>
      <c r="F98" s="104" t="s">
        <v>1401</v>
      </c>
      <c r="G98" s="67"/>
      <c r="H98" s="71"/>
      <c r="I98" s="72"/>
      <c r="J98" s="72"/>
      <c r="K98" s="71" t="s">
        <v>1678</v>
      </c>
      <c r="L98" s="75"/>
      <c r="M98" s="76"/>
      <c r="N98" s="76"/>
      <c r="O98" s="77"/>
      <c r="P98" s="78"/>
      <c r="Q98" s="78"/>
      <c r="R98" s="88"/>
      <c r="S98" s="88"/>
      <c r="T98" s="88"/>
      <c r="U98" s="88"/>
      <c r="V98" s="52"/>
      <c r="W98" s="52"/>
      <c r="X98" s="52"/>
      <c r="Y98" s="52"/>
      <c r="Z98" s="51"/>
      <c r="AA98" s="73"/>
      <c r="AB98" s="73"/>
      <c r="AC98" s="74"/>
      <c r="AD98" s="80">
        <v>1779</v>
      </c>
      <c r="AE98" s="80">
        <v>1007</v>
      </c>
      <c r="AF98" s="80">
        <v>358</v>
      </c>
      <c r="AG98" s="80">
        <v>156</v>
      </c>
      <c r="AH98" s="80">
        <v>-7200</v>
      </c>
      <c r="AI98" s="80" t="s">
        <v>1100</v>
      </c>
      <c r="AJ98" s="80" t="s">
        <v>1200</v>
      </c>
      <c r="AK98" s="80"/>
      <c r="AL98" s="80" t="s">
        <v>1295</v>
      </c>
      <c r="AM98" s="82">
        <v>39956.859537037039</v>
      </c>
      <c r="AN98" s="80" t="s">
        <v>1444</v>
      </c>
      <c r="AO98" s="84" t="s">
        <v>1540</v>
      </c>
      <c r="AP98" s="80" t="s">
        <v>66</v>
      </c>
      <c r="AQ98" s="2"/>
      <c r="AR98" s="3"/>
      <c r="AS98" s="3"/>
      <c r="AT98" s="3"/>
      <c r="AU98" s="3"/>
    </row>
    <row r="99" spans="1:47" x14ac:dyDescent="0.25">
      <c r="A99" s="66" t="s">
        <v>266</v>
      </c>
      <c r="B99" s="67"/>
      <c r="C99" s="67"/>
      <c r="D99" s="68"/>
      <c r="E99" s="70"/>
      <c r="F99" s="104" t="s">
        <v>1402</v>
      </c>
      <c r="G99" s="67"/>
      <c r="H99" s="71"/>
      <c r="I99" s="72"/>
      <c r="J99" s="72"/>
      <c r="K99" s="71" t="s">
        <v>1679</v>
      </c>
      <c r="L99" s="75"/>
      <c r="M99" s="76"/>
      <c r="N99" s="76"/>
      <c r="O99" s="77"/>
      <c r="P99" s="78"/>
      <c r="Q99" s="78"/>
      <c r="R99" s="88"/>
      <c r="S99" s="88"/>
      <c r="T99" s="88"/>
      <c r="U99" s="88"/>
      <c r="V99" s="52"/>
      <c r="W99" s="52"/>
      <c r="X99" s="52"/>
      <c r="Y99" s="52"/>
      <c r="Z99" s="51"/>
      <c r="AA99" s="73"/>
      <c r="AB99" s="73"/>
      <c r="AC99" s="74"/>
      <c r="AD99" s="80">
        <v>4688</v>
      </c>
      <c r="AE99" s="80">
        <v>8505</v>
      </c>
      <c r="AF99" s="80">
        <v>50470</v>
      </c>
      <c r="AG99" s="80">
        <v>6519</v>
      </c>
      <c r="AH99" s="80">
        <v>-7200</v>
      </c>
      <c r="AI99" s="80" t="s">
        <v>1101</v>
      </c>
      <c r="AJ99" s="80" t="s">
        <v>1201</v>
      </c>
      <c r="AK99" s="80"/>
      <c r="AL99" s="80" t="s">
        <v>1295</v>
      </c>
      <c r="AM99" s="82">
        <v>41857.855509259258</v>
      </c>
      <c r="AN99" s="80" t="s">
        <v>1444</v>
      </c>
      <c r="AO99" s="84" t="s">
        <v>1541</v>
      </c>
      <c r="AP99" s="80" t="s">
        <v>66</v>
      </c>
      <c r="AQ99" s="2"/>
      <c r="AR99" s="3"/>
      <c r="AS99" s="3"/>
      <c r="AT99" s="3"/>
      <c r="AU99" s="3"/>
    </row>
    <row r="100" spans="1:47" x14ac:dyDescent="0.25">
      <c r="A100" s="66" t="s">
        <v>267</v>
      </c>
      <c r="B100" s="67"/>
      <c r="C100" s="67"/>
      <c r="D100" s="68"/>
      <c r="E100" s="70"/>
      <c r="F100" s="104" t="s">
        <v>1403</v>
      </c>
      <c r="G100" s="67"/>
      <c r="H100" s="71"/>
      <c r="I100" s="72"/>
      <c r="J100" s="72"/>
      <c r="K100" s="71" t="s">
        <v>1680</v>
      </c>
      <c r="L100" s="75"/>
      <c r="M100" s="76"/>
      <c r="N100" s="76"/>
      <c r="O100" s="77"/>
      <c r="P100" s="78"/>
      <c r="Q100" s="78"/>
      <c r="R100" s="88"/>
      <c r="S100" s="88"/>
      <c r="T100" s="88"/>
      <c r="U100" s="88"/>
      <c r="V100" s="52"/>
      <c r="W100" s="52"/>
      <c r="X100" s="52"/>
      <c r="Y100" s="52"/>
      <c r="Z100" s="51"/>
      <c r="AA100" s="73"/>
      <c r="AB100" s="73"/>
      <c r="AC100" s="74"/>
      <c r="AD100" s="80">
        <v>197</v>
      </c>
      <c r="AE100" s="80">
        <v>389</v>
      </c>
      <c r="AF100" s="80">
        <v>3324</v>
      </c>
      <c r="AG100" s="80">
        <v>3166</v>
      </c>
      <c r="AH100" s="80"/>
      <c r="AI100" s="80" t="s">
        <v>1102</v>
      </c>
      <c r="AJ100" s="80" t="s">
        <v>1202</v>
      </c>
      <c r="AK100" s="80"/>
      <c r="AL100" s="80"/>
      <c r="AM100" s="82">
        <v>42400.788217592592</v>
      </c>
      <c r="AN100" s="80" t="s">
        <v>1444</v>
      </c>
      <c r="AO100" s="84" t="s">
        <v>1542</v>
      </c>
      <c r="AP100" s="80" t="s">
        <v>66</v>
      </c>
      <c r="AQ100" s="2"/>
      <c r="AR100" s="3"/>
      <c r="AS100" s="3"/>
      <c r="AT100" s="3"/>
      <c r="AU100" s="3"/>
    </row>
    <row r="101" spans="1:47" x14ac:dyDescent="0.25">
      <c r="A101" s="66" t="s">
        <v>268</v>
      </c>
      <c r="B101" s="67"/>
      <c r="C101" s="67"/>
      <c r="D101" s="68"/>
      <c r="E101" s="70"/>
      <c r="F101" s="104" t="s">
        <v>1404</v>
      </c>
      <c r="G101" s="67"/>
      <c r="H101" s="71"/>
      <c r="I101" s="72"/>
      <c r="J101" s="72"/>
      <c r="K101" s="71" t="s">
        <v>1681</v>
      </c>
      <c r="L101" s="75"/>
      <c r="M101" s="76"/>
      <c r="N101" s="76"/>
      <c r="O101" s="77"/>
      <c r="P101" s="78"/>
      <c r="Q101" s="78"/>
      <c r="R101" s="88"/>
      <c r="S101" s="88"/>
      <c r="T101" s="88"/>
      <c r="U101" s="88"/>
      <c r="V101" s="52"/>
      <c r="W101" s="52"/>
      <c r="X101" s="52"/>
      <c r="Y101" s="52"/>
      <c r="Z101" s="51"/>
      <c r="AA101" s="73"/>
      <c r="AB101" s="73"/>
      <c r="AC101" s="74"/>
      <c r="AD101" s="80">
        <v>621</v>
      </c>
      <c r="AE101" s="80">
        <v>655</v>
      </c>
      <c r="AF101" s="80">
        <v>2818</v>
      </c>
      <c r="AG101" s="80">
        <v>1089</v>
      </c>
      <c r="AH101" s="80">
        <v>-7200</v>
      </c>
      <c r="AI101" s="80" t="s">
        <v>1103</v>
      </c>
      <c r="AJ101" s="80" t="s">
        <v>1203</v>
      </c>
      <c r="AK101" s="80"/>
      <c r="AL101" s="80" t="s">
        <v>1295</v>
      </c>
      <c r="AM101" s="82">
        <v>41057.716423611113</v>
      </c>
      <c r="AN101" s="80" t="s">
        <v>1444</v>
      </c>
      <c r="AO101" s="84" t="s">
        <v>1543</v>
      </c>
      <c r="AP101" s="80" t="s">
        <v>66</v>
      </c>
      <c r="AQ101" s="2"/>
      <c r="AR101" s="3"/>
      <c r="AS101" s="3"/>
      <c r="AT101" s="3"/>
      <c r="AU101" s="3"/>
    </row>
    <row r="102" spans="1:47" x14ac:dyDescent="0.25">
      <c r="A102" s="66" t="s">
        <v>314</v>
      </c>
      <c r="B102" s="67"/>
      <c r="C102" s="67"/>
      <c r="D102" s="68"/>
      <c r="E102" s="70"/>
      <c r="F102" s="104" t="s">
        <v>1405</v>
      </c>
      <c r="G102" s="67"/>
      <c r="H102" s="71"/>
      <c r="I102" s="72"/>
      <c r="J102" s="72"/>
      <c r="K102" s="71" t="s">
        <v>1682</v>
      </c>
      <c r="L102" s="75"/>
      <c r="M102" s="76"/>
      <c r="N102" s="76"/>
      <c r="O102" s="77"/>
      <c r="P102" s="78"/>
      <c r="Q102" s="78"/>
      <c r="R102" s="88"/>
      <c r="S102" s="88"/>
      <c r="T102" s="88"/>
      <c r="U102" s="88"/>
      <c r="V102" s="52"/>
      <c r="W102" s="52"/>
      <c r="X102" s="52"/>
      <c r="Y102" s="52"/>
      <c r="Z102" s="51"/>
      <c r="AA102" s="73"/>
      <c r="AB102" s="73"/>
      <c r="AC102" s="74"/>
      <c r="AD102" s="80">
        <v>11</v>
      </c>
      <c r="AE102" s="80">
        <v>48</v>
      </c>
      <c r="AF102" s="80">
        <v>13</v>
      </c>
      <c r="AG102" s="80">
        <v>0</v>
      </c>
      <c r="AH102" s="80">
        <v>0</v>
      </c>
      <c r="AI102" s="80" t="s">
        <v>1104</v>
      </c>
      <c r="AJ102" s="80" t="s">
        <v>1202</v>
      </c>
      <c r="AK102" s="84" t="s">
        <v>1278</v>
      </c>
      <c r="AL102" s="80" t="s">
        <v>1302</v>
      </c>
      <c r="AM102" s="82">
        <v>40549.49962962963</v>
      </c>
      <c r="AN102" s="80" t="s">
        <v>1444</v>
      </c>
      <c r="AO102" s="84" t="s">
        <v>1544</v>
      </c>
      <c r="AP102" s="80" t="s">
        <v>65</v>
      </c>
      <c r="AQ102" s="2"/>
      <c r="AR102" s="3"/>
      <c r="AS102" s="3"/>
      <c r="AT102" s="3"/>
      <c r="AU102" s="3"/>
    </row>
    <row r="103" spans="1:47" x14ac:dyDescent="0.25">
      <c r="A103" s="66" t="s">
        <v>315</v>
      </c>
      <c r="B103" s="67"/>
      <c r="C103" s="67"/>
      <c r="D103" s="68"/>
      <c r="E103" s="70"/>
      <c r="F103" s="104" t="s">
        <v>1406</v>
      </c>
      <c r="G103" s="67"/>
      <c r="H103" s="71"/>
      <c r="I103" s="72"/>
      <c r="J103" s="72"/>
      <c r="K103" s="71" t="s">
        <v>1683</v>
      </c>
      <c r="L103" s="75"/>
      <c r="M103" s="76"/>
      <c r="N103" s="76"/>
      <c r="O103" s="77"/>
      <c r="P103" s="78"/>
      <c r="Q103" s="78"/>
      <c r="R103" s="88"/>
      <c r="S103" s="88"/>
      <c r="T103" s="88"/>
      <c r="U103" s="88"/>
      <c r="V103" s="52"/>
      <c r="W103" s="52"/>
      <c r="X103" s="52"/>
      <c r="Y103" s="52"/>
      <c r="Z103" s="51"/>
      <c r="AA103" s="73"/>
      <c r="AB103" s="73"/>
      <c r="AC103" s="74"/>
      <c r="AD103" s="80">
        <v>214</v>
      </c>
      <c r="AE103" s="80">
        <v>235</v>
      </c>
      <c r="AF103" s="80">
        <v>3333</v>
      </c>
      <c r="AG103" s="80">
        <v>1330</v>
      </c>
      <c r="AH103" s="80">
        <v>-7200</v>
      </c>
      <c r="AI103" s="80" t="s">
        <v>1105</v>
      </c>
      <c r="AJ103" s="80" t="s">
        <v>1204</v>
      </c>
      <c r="AK103" s="80"/>
      <c r="AL103" s="80" t="s">
        <v>1295</v>
      </c>
      <c r="AM103" s="82">
        <v>41115.000011574077</v>
      </c>
      <c r="AN103" s="80" t="s">
        <v>1444</v>
      </c>
      <c r="AO103" s="84" t="s">
        <v>1545</v>
      </c>
      <c r="AP103" s="80" t="s">
        <v>65</v>
      </c>
      <c r="AQ103" s="2"/>
      <c r="AR103" s="3"/>
      <c r="AS103" s="3"/>
      <c r="AT103" s="3"/>
      <c r="AU103" s="3"/>
    </row>
    <row r="104" spans="1:47" x14ac:dyDescent="0.25">
      <c r="A104" s="66" t="s">
        <v>316</v>
      </c>
      <c r="B104" s="67"/>
      <c r="C104" s="67"/>
      <c r="D104" s="68"/>
      <c r="E104" s="70"/>
      <c r="F104" s="104" t="s">
        <v>1407</v>
      </c>
      <c r="G104" s="67"/>
      <c r="H104" s="71"/>
      <c r="I104" s="72"/>
      <c r="J104" s="72"/>
      <c r="K104" s="71" t="s">
        <v>1684</v>
      </c>
      <c r="L104" s="75"/>
      <c r="M104" s="76"/>
      <c r="N104" s="76"/>
      <c r="O104" s="77"/>
      <c r="P104" s="78"/>
      <c r="Q104" s="78"/>
      <c r="R104" s="88"/>
      <c r="S104" s="88"/>
      <c r="T104" s="88"/>
      <c r="U104" s="88"/>
      <c r="V104" s="52"/>
      <c r="W104" s="52"/>
      <c r="X104" s="52"/>
      <c r="Y104" s="52"/>
      <c r="Z104" s="51"/>
      <c r="AA104" s="73"/>
      <c r="AB104" s="73"/>
      <c r="AC104" s="74"/>
      <c r="AD104" s="80">
        <v>1477</v>
      </c>
      <c r="AE104" s="80">
        <v>590</v>
      </c>
      <c r="AF104" s="80">
        <v>6932</v>
      </c>
      <c r="AG104" s="80">
        <v>2180</v>
      </c>
      <c r="AH104" s="80"/>
      <c r="AI104" s="80" t="s">
        <v>1106</v>
      </c>
      <c r="AJ104" s="80" t="s">
        <v>1205</v>
      </c>
      <c r="AK104" s="80"/>
      <c r="AL104" s="80"/>
      <c r="AM104" s="82">
        <v>42158.829479166663</v>
      </c>
      <c r="AN104" s="80" t="s">
        <v>1444</v>
      </c>
      <c r="AO104" s="84" t="s">
        <v>1546</v>
      </c>
      <c r="AP104" s="80" t="s">
        <v>65</v>
      </c>
      <c r="AQ104" s="2"/>
      <c r="AR104" s="3"/>
      <c r="AS104" s="3"/>
      <c r="AT104" s="3"/>
      <c r="AU104" s="3"/>
    </row>
    <row r="105" spans="1:47" x14ac:dyDescent="0.25">
      <c r="A105" s="66" t="s">
        <v>317</v>
      </c>
      <c r="B105" s="67"/>
      <c r="C105" s="67"/>
      <c r="D105" s="68"/>
      <c r="E105" s="70"/>
      <c r="F105" s="104" t="s">
        <v>1408</v>
      </c>
      <c r="G105" s="67"/>
      <c r="H105" s="71"/>
      <c r="I105" s="72"/>
      <c r="J105" s="72"/>
      <c r="K105" s="71" t="s">
        <v>1685</v>
      </c>
      <c r="L105" s="75"/>
      <c r="M105" s="76"/>
      <c r="N105" s="76"/>
      <c r="O105" s="77"/>
      <c r="P105" s="78"/>
      <c r="Q105" s="78"/>
      <c r="R105" s="88"/>
      <c r="S105" s="88"/>
      <c r="T105" s="88"/>
      <c r="U105" s="88"/>
      <c r="V105" s="52"/>
      <c r="W105" s="52"/>
      <c r="X105" s="52"/>
      <c r="Y105" s="52"/>
      <c r="Z105" s="51"/>
      <c r="AA105" s="73"/>
      <c r="AB105" s="73"/>
      <c r="AC105" s="74"/>
      <c r="AD105" s="80">
        <v>154</v>
      </c>
      <c r="AE105" s="80">
        <v>196</v>
      </c>
      <c r="AF105" s="80">
        <v>3841</v>
      </c>
      <c r="AG105" s="80">
        <v>2389</v>
      </c>
      <c r="AH105" s="80">
        <v>-7200</v>
      </c>
      <c r="AI105" s="80" t="s">
        <v>1107</v>
      </c>
      <c r="AJ105" s="80" t="s">
        <v>1206</v>
      </c>
      <c r="AK105" s="80"/>
      <c r="AL105" s="80" t="s">
        <v>1295</v>
      </c>
      <c r="AM105" s="82">
        <v>40846.768379629626</v>
      </c>
      <c r="AN105" s="80" t="s">
        <v>1444</v>
      </c>
      <c r="AO105" s="84" t="s">
        <v>1547</v>
      </c>
      <c r="AP105" s="80" t="s">
        <v>65</v>
      </c>
      <c r="AQ105" s="2"/>
      <c r="AR105" s="3"/>
      <c r="AS105" s="3"/>
      <c r="AT105" s="3"/>
      <c r="AU105" s="3"/>
    </row>
    <row r="106" spans="1:47" x14ac:dyDescent="0.25">
      <c r="A106" s="66" t="s">
        <v>318</v>
      </c>
      <c r="B106" s="67"/>
      <c r="C106" s="67"/>
      <c r="D106" s="68"/>
      <c r="E106" s="70"/>
      <c r="F106" s="104" t="s">
        <v>1409</v>
      </c>
      <c r="G106" s="67"/>
      <c r="H106" s="71"/>
      <c r="I106" s="72"/>
      <c r="J106" s="72"/>
      <c r="K106" s="71" t="s">
        <v>1686</v>
      </c>
      <c r="L106" s="75"/>
      <c r="M106" s="76"/>
      <c r="N106" s="76"/>
      <c r="O106" s="77"/>
      <c r="P106" s="78"/>
      <c r="Q106" s="78"/>
      <c r="R106" s="88"/>
      <c r="S106" s="88"/>
      <c r="T106" s="88"/>
      <c r="U106" s="88"/>
      <c r="V106" s="52"/>
      <c r="W106" s="52"/>
      <c r="X106" s="52"/>
      <c r="Y106" s="52"/>
      <c r="Z106" s="51"/>
      <c r="AA106" s="73"/>
      <c r="AB106" s="73"/>
      <c r="AC106" s="74"/>
      <c r="AD106" s="80">
        <v>154</v>
      </c>
      <c r="AE106" s="80">
        <v>204</v>
      </c>
      <c r="AF106" s="80">
        <v>7451</v>
      </c>
      <c r="AG106" s="80">
        <v>4655</v>
      </c>
      <c r="AH106" s="80">
        <v>-7200</v>
      </c>
      <c r="AI106" s="80" t="s">
        <v>1108</v>
      </c>
      <c r="AJ106" s="80" t="s">
        <v>1207</v>
      </c>
      <c r="AK106" s="80"/>
      <c r="AL106" s="80" t="s">
        <v>1295</v>
      </c>
      <c r="AM106" s="82">
        <v>40998.714131944442</v>
      </c>
      <c r="AN106" s="80" t="s">
        <v>1444</v>
      </c>
      <c r="AO106" s="84" t="s">
        <v>1548</v>
      </c>
      <c r="AP106" s="80" t="s">
        <v>65</v>
      </c>
      <c r="AQ106" s="2"/>
      <c r="AR106" s="3"/>
      <c r="AS106" s="3"/>
      <c r="AT106" s="3"/>
      <c r="AU106" s="3"/>
    </row>
    <row r="107" spans="1:47" x14ac:dyDescent="0.25">
      <c r="A107" s="66" t="s">
        <v>269</v>
      </c>
      <c r="B107" s="67"/>
      <c r="C107" s="67"/>
      <c r="D107" s="68"/>
      <c r="E107" s="70"/>
      <c r="F107" s="104" t="s">
        <v>1410</v>
      </c>
      <c r="G107" s="67"/>
      <c r="H107" s="71"/>
      <c r="I107" s="72"/>
      <c r="J107" s="72"/>
      <c r="K107" s="71" t="s">
        <v>1687</v>
      </c>
      <c r="L107" s="75"/>
      <c r="M107" s="76"/>
      <c r="N107" s="76"/>
      <c r="O107" s="77"/>
      <c r="P107" s="78"/>
      <c r="Q107" s="78"/>
      <c r="R107" s="88"/>
      <c r="S107" s="88"/>
      <c r="T107" s="88"/>
      <c r="U107" s="88"/>
      <c r="V107" s="52"/>
      <c r="W107" s="52"/>
      <c r="X107" s="52"/>
      <c r="Y107" s="52"/>
      <c r="Z107" s="51"/>
      <c r="AA107" s="73"/>
      <c r="AB107" s="73"/>
      <c r="AC107" s="74"/>
      <c r="AD107" s="80">
        <v>75</v>
      </c>
      <c r="AE107" s="80">
        <v>118</v>
      </c>
      <c r="AF107" s="80">
        <v>2329</v>
      </c>
      <c r="AG107" s="80">
        <v>653</v>
      </c>
      <c r="AH107" s="80"/>
      <c r="AI107" s="80" t="s">
        <v>1109</v>
      </c>
      <c r="AJ107" s="80" t="s">
        <v>1208</v>
      </c>
      <c r="AK107" s="80"/>
      <c r="AL107" s="80"/>
      <c r="AM107" s="82">
        <v>42563.964039351849</v>
      </c>
      <c r="AN107" s="80" t="s">
        <v>1444</v>
      </c>
      <c r="AO107" s="84" t="s">
        <v>1549</v>
      </c>
      <c r="AP107" s="80" t="s">
        <v>66</v>
      </c>
      <c r="AQ107" s="2"/>
      <c r="AR107" s="3"/>
      <c r="AS107" s="3"/>
      <c r="AT107" s="3"/>
      <c r="AU107" s="3"/>
    </row>
    <row r="108" spans="1:47" x14ac:dyDescent="0.25">
      <c r="A108" s="66" t="s">
        <v>319</v>
      </c>
      <c r="B108" s="67"/>
      <c r="C108" s="67"/>
      <c r="D108" s="68"/>
      <c r="E108" s="70"/>
      <c r="F108" s="104" t="s">
        <v>1411</v>
      </c>
      <c r="G108" s="67"/>
      <c r="H108" s="71"/>
      <c r="I108" s="72"/>
      <c r="J108" s="72"/>
      <c r="K108" s="71" t="s">
        <v>1688</v>
      </c>
      <c r="L108" s="75"/>
      <c r="M108" s="76"/>
      <c r="N108" s="76"/>
      <c r="O108" s="77"/>
      <c r="P108" s="78"/>
      <c r="Q108" s="78"/>
      <c r="R108" s="88"/>
      <c r="S108" s="88"/>
      <c r="T108" s="88"/>
      <c r="U108" s="88"/>
      <c r="V108" s="52"/>
      <c r="W108" s="52"/>
      <c r="X108" s="52"/>
      <c r="Y108" s="52"/>
      <c r="Z108" s="51"/>
      <c r="AA108" s="73"/>
      <c r="AB108" s="73"/>
      <c r="AC108" s="74"/>
      <c r="AD108" s="80">
        <v>576</v>
      </c>
      <c r="AE108" s="80">
        <v>246</v>
      </c>
      <c r="AF108" s="80">
        <v>1483</v>
      </c>
      <c r="AG108" s="80">
        <v>717</v>
      </c>
      <c r="AH108" s="80"/>
      <c r="AI108" s="80" t="s">
        <v>1110</v>
      </c>
      <c r="AJ108" s="80" t="s">
        <v>1209</v>
      </c>
      <c r="AK108" s="80"/>
      <c r="AL108" s="80"/>
      <c r="AM108" s="82">
        <v>42603.885648148149</v>
      </c>
      <c r="AN108" s="80" t="s">
        <v>1444</v>
      </c>
      <c r="AO108" s="84" t="s">
        <v>1550</v>
      </c>
      <c r="AP108" s="80" t="s">
        <v>65</v>
      </c>
      <c r="AQ108" s="2"/>
      <c r="AR108" s="3"/>
      <c r="AS108" s="3"/>
      <c r="AT108" s="3"/>
      <c r="AU108" s="3"/>
    </row>
    <row r="109" spans="1:47" x14ac:dyDescent="0.25">
      <c r="A109" s="66" t="s">
        <v>270</v>
      </c>
      <c r="B109" s="67"/>
      <c r="C109" s="67"/>
      <c r="D109" s="68"/>
      <c r="E109" s="70"/>
      <c r="F109" s="104" t="s">
        <v>1412</v>
      </c>
      <c r="G109" s="67"/>
      <c r="H109" s="71"/>
      <c r="I109" s="72"/>
      <c r="J109" s="72"/>
      <c r="K109" s="71" t="s">
        <v>1689</v>
      </c>
      <c r="L109" s="75"/>
      <c r="M109" s="76"/>
      <c r="N109" s="76"/>
      <c r="O109" s="77"/>
      <c r="P109" s="78"/>
      <c r="Q109" s="78"/>
      <c r="R109" s="88"/>
      <c r="S109" s="88"/>
      <c r="T109" s="88"/>
      <c r="U109" s="88"/>
      <c r="V109" s="52"/>
      <c r="W109" s="52"/>
      <c r="X109" s="52"/>
      <c r="Y109" s="52"/>
      <c r="Z109" s="51"/>
      <c r="AA109" s="73"/>
      <c r="AB109" s="73"/>
      <c r="AC109" s="74"/>
      <c r="AD109" s="80">
        <v>106</v>
      </c>
      <c r="AE109" s="80">
        <v>294</v>
      </c>
      <c r="AF109" s="80">
        <v>10782</v>
      </c>
      <c r="AG109" s="80">
        <v>4006</v>
      </c>
      <c r="AH109" s="80">
        <v>-28800</v>
      </c>
      <c r="AI109" s="80" t="s">
        <v>1111</v>
      </c>
      <c r="AJ109" s="80" t="s">
        <v>1210</v>
      </c>
      <c r="AK109" s="80"/>
      <c r="AL109" s="80" t="s">
        <v>1293</v>
      </c>
      <c r="AM109" s="82">
        <v>42237.648043981484</v>
      </c>
      <c r="AN109" s="80" t="s">
        <v>1444</v>
      </c>
      <c r="AO109" s="84" t="s">
        <v>1551</v>
      </c>
      <c r="AP109" s="80" t="s">
        <v>66</v>
      </c>
      <c r="AQ109" s="2"/>
      <c r="AR109" s="3"/>
      <c r="AS109" s="3"/>
      <c r="AT109" s="3"/>
      <c r="AU109" s="3"/>
    </row>
    <row r="110" spans="1:47" x14ac:dyDescent="0.25">
      <c r="A110" s="66" t="s">
        <v>271</v>
      </c>
      <c r="B110" s="67"/>
      <c r="C110" s="67"/>
      <c r="D110" s="68"/>
      <c r="E110" s="70"/>
      <c r="F110" s="104" t="s">
        <v>1413</v>
      </c>
      <c r="G110" s="67"/>
      <c r="H110" s="71"/>
      <c r="I110" s="72"/>
      <c r="J110" s="72"/>
      <c r="K110" s="71" t="s">
        <v>1690</v>
      </c>
      <c r="L110" s="75"/>
      <c r="M110" s="76"/>
      <c r="N110" s="76"/>
      <c r="O110" s="77"/>
      <c r="P110" s="78"/>
      <c r="Q110" s="78"/>
      <c r="R110" s="88"/>
      <c r="S110" s="88"/>
      <c r="T110" s="88"/>
      <c r="U110" s="88"/>
      <c r="V110" s="52"/>
      <c r="W110" s="52"/>
      <c r="X110" s="52"/>
      <c r="Y110" s="52"/>
      <c r="Z110" s="51"/>
      <c r="AA110" s="73"/>
      <c r="AB110" s="73"/>
      <c r="AC110" s="74"/>
      <c r="AD110" s="80">
        <v>198</v>
      </c>
      <c r="AE110" s="80">
        <v>386</v>
      </c>
      <c r="AF110" s="80">
        <v>9211</v>
      </c>
      <c r="AG110" s="80">
        <v>2087</v>
      </c>
      <c r="AH110" s="80"/>
      <c r="AI110" s="80" t="s">
        <v>1112</v>
      </c>
      <c r="AJ110" s="80" t="s">
        <v>1211</v>
      </c>
      <c r="AK110" s="80"/>
      <c r="AL110" s="80"/>
      <c r="AM110" s="82">
        <v>41359.728831018518</v>
      </c>
      <c r="AN110" s="80" t="s">
        <v>1444</v>
      </c>
      <c r="AO110" s="84" t="s">
        <v>1552</v>
      </c>
      <c r="AP110" s="80" t="s">
        <v>66</v>
      </c>
      <c r="AQ110" s="2"/>
      <c r="AR110" s="3"/>
      <c r="AS110" s="3"/>
      <c r="AT110" s="3"/>
      <c r="AU110" s="3"/>
    </row>
    <row r="111" spans="1:47" x14ac:dyDescent="0.25">
      <c r="A111" s="66" t="s">
        <v>320</v>
      </c>
      <c r="B111" s="67"/>
      <c r="C111" s="67"/>
      <c r="D111" s="68"/>
      <c r="E111" s="70"/>
      <c r="F111" s="104" t="s">
        <v>1414</v>
      </c>
      <c r="G111" s="67"/>
      <c r="H111" s="71"/>
      <c r="I111" s="72"/>
      <c r="J111" s="72"/>
      <c r="K111" s="71" t="s">
        <v>1691</v>
      </c>
      <c r="L111" s="75"/>
      <c r="M111" s="76"/>
      <c r="N111" s="76"/>
      <c r="O111" s="77"/>
      <c r="P111" s="78"/>
      <c r="Q111" s="78"/>
      <c r="R111" s="88"/>
      <c r="S111" s="88"/>
      <c r="T111" s="88"/>
      <c r="U111" s="88"/>
      <c r="V111" s="52"/>
      <c r="W111" s="52"/>
      <c r="X111" s="52"/>
      <c r="Y111" s="52"/>
      <c r="Z111" s="51"/>
      <c r="AA111" s="73"/>
      <c r="AB111" s="73"/>
      <c r="AC111" s="74"/>
      <c r="AD111" s="80">
        <v>84</v>
      </c>
      <c r="AE111" s="80">
        <v>56871</v>
      </c>
      <c r="AF111" s="80">
        <v>4362</v>
      </c>
      <c r="AG111" s="80">
        <v>407</v>
      </c>
      <c r="AH111" s="80">
        <v>-28800</v>
      </c>
      <c r="AI111" s="80" t="s">
        <v>1113</v>
      </c>
      <c r="AJ111" s="80"/>
      <c r="AK111" s="84" t="s">
        <v>1279</v>
      </c>
      <c r="AL111" s="80" t="s">
        <v>1293</v>
      </c>
      <c r="AM111" s="82">
        <v>41498.000092592592</v>
      </c>
      <c r="AN111" s="80" t="s">
        <v>1444</v>
      </c>
      <c r="AO111" s="84" t="s">
        <v>1553</v>
      </c>
      <c r="AP111" s="80" t="s">
        <v>65</v>
      </c>
      <c r="AQ111" s="2"/>
      <c r="AR111" s="3"/>
      <c r="AS111" s="3"/>
      <c r="AT111" s="3"/>
      <c r="AU111" s="3"/>
    </row>
    <row r="112" spans="1:47" x14ac:dyDescent="0.25">
      <c r="A112" s="66" t="s">
        <v>321</v>
      </c>
      <c r="B112" s="67"/>
      <c r="C112" s="67"/>
      <c r="D112" s="68"/>
      <c r="E112" s="70"/>
      <c r="F112" s="104" t="s">
        <v>1415</v>
      </c>
      <c r="G112" s="67"/>
      <c r="H112" s="71"/>
      <c r="I112" s="72"/>
      <c r="J112" s="72"/>
      <c r="K112" s="71" t="s">
        <v>1692</v>
      </c>
      <c r="L112" s="75"/>
      <c r="M112" s="76"/>
      <c r="N112" s="76"/>
      <c r="O112" s="77"/>
      <c r="P112" s="78"/>
      <c r="Q112" s="78"/>
      <c r="R112" s="88"/>
      <c r="S112" s="88"/>
      <c r="T112" s="88"/>
      <c r="U112" s="88"/>
      <c r="V112" s="52"/>
      <c r="W112" s="52"/>
      <c r="X112" s="52"/>
      <c r="Y112" s="52"/>
      <c r="Z112" s="51"/>
      <c r="AA112" s="73"/>
      <c r="AB112" s="73"/>
      <c r="AC112" s="74"/>
      <c r="AD112" s="80">
        <v>437</v>
      </c>
      <c r="AE112" s="80">
        <v>7195</v>
      </c>
      <c r="AF112" s="80">
        <v>141657</v>
      </c>
      <c r="AG112" s="80">
        <v>48730</v>
      </c>
      <c r="AH112" s="80">
        <v>-7200</v>
      </c>
      <c r="AI112" s="80" t="s">
        <v>1114</v>
      </c>
      <c r="AJ112" s="80" t="s">
        <v>1212</v>
      </c>
      <c r="AK112" s="84" t="s">
        <v>1280</v>
      </c>
      <c r="AL112" s="80" t="s">
        <v>1295</v>
      </c>
      <c r="AM112" s="82">
        <v>40980.947754629633</v>
      </c>
      <c r="AN112" s="80" t="s">
        <v>1444</v>
      </c>
      <c r="AO112" s="84" t="s">
        <v>1554</v>
      </c>
      <c r="AP112" s="80" t="s">
        <v>65</v>
      </c>
      <c r="AQ112" s="2"/>
      <c r="AR112" s="3"/>
      <c r="AS112" s="3"/>
      <c r="AT112" s="3"/>
      <c r="AU112" s="3"/>
    </row>
    <row r="113" spans="1:47" x14ac:dyDescent="0.25">
      <c r="A113" s="66" t="s">
        <v>272</v>
      </c>
      <c r="B113" s="67"/>
      <c r="C113" s="67"/>
      <c r="D113" s="68"/>
      <c r="E113" s="70"/>
      <c r="F113" s="104" t="s">
        <v>1416</v>
      </c>
      <c r="G113" s="67"/>
      <c r="H113" s="71"/>
      <c r="I113" s="72"/>
      <c r="J113" s="72"/>
      <c r="K113" s="71" t="s">
        <v>1693</v>
      </c>
      <c r="L113" s="75"/>
      <c r="M113" s="76"/>
      <c r="N113" s="76"/>
      <c r="O113" s="77"/>
      <c r="P113" s="78"/>
      <c r="Q113" s="78"/>
      <c r="R113" s="88"/>
      <c r="S113" s="88"/>
      <c r="T113" s="88"/>
      <c r="U113" s="88"/>
      <c r="V113" s="52"/>
      <c r="W113" s="52"/>
      <c r="X113" s="52"/>
      <c r="Y113" s="52"/>
      <c r="Z113" s="51"/>
      <c r="AA113" s="73"/>
      <c r="AB113" s="73"/>
      <c r="AC113" s="74"/>
      <c r="AD113" s="80">
        <v>84</v>
      </c>
      <c r="AE113" s="80">
        <v>687</v>
      </c>
      <c r="AF113" s="80">
        <v>14370</v>
      </c>
      <c r="AG113" s="80">
        <v>2048</v>
      </c>
      <c r="AH113" s="80"/>
      <c r="AI113" s="80" t="s">
        <v>1115</v>
      </c>
      <c r="AJ113" s="80"/>
      <c r="AK113" s="80"/>
      <c r="AL113" s="80"/>
      <c r="AM113" s="82">
        <v>41574.823553240742</v>
      </c>
      <c r="AN113" s="80" t="s">
        <v>1444</v>
      </c>
      <c r="AO113" s="84" t="s">
        <v>1555</v>
      </c>
      <c r="AP113" s="80" t="s">
        <v>66</v>
      </c>
      <c r="AQ113" s="2"/>
      <c r="AR113" s="3"/>
      <c r="AS113" s="3"/>
      <c r="AT113" s="3"/>
      <c r="AU113" s="3"/>
    </row>
    <row r="114" spans="1:47" x14ac:dyDescent="0.25">
      <c r="A114" s="66" t="s">
        <v>322</v>
      </c>
      <c r="B114" s="67"/>
      <c r="C114" s="67"/>
      <c r="D114" s="68"/>
      <c r="E114" s="70"/>
      <c r="F114" s="104" t="s">
        <v>1417</v>
      </c>
      <c r="G114" s="67"/>
      <c r="H114" s="71"/>
      <c r="I114" s="72"/>
      <c r="J114" s="72"/>
      <c r="K114" s="71" t="s">
        <v>1694</v>
      </c>
      <c r="L114" s="75"/>
      <c r="M114" s="76"/>
      <c r="N114" s="76"/>
      <c r="O114" s="77"/>
      <c r="P114" s="78"/>
      <c r="Q114" s="78"/>
      <c r="R114" s="88"/>
      <c r="S114" s="88"/>
      <c r="T114" s="88"/>
      <c r="U114" s="88"/>
      <c r="V114" s="52"/>
      <c r="W114" s="52"/>
      <c r="X114" s="52"/>
      <c r="Y114" s="52"/>
      <c r="Z114" s="51"/>
      <c r="AA114" s="73"/>
      <c r="AB114" s="73"/>
      <c r="AC114" s="74"/>
      <c r="AD114" s="80">
        <v>248</v>
      </c>
      <c r="AE114" s="80">
        <v>1514</v>
      </c>
      <c r="AF114" s="80">
        <v>31840</v>
      </c>
      <c r="AG114" s="80">
        <v>4509</v>
      </c>
      <c r="AH114" s="80"/>
      <c r="AI114" s="80" t="s">
        <v>1116</v>
      </c>
      <c r="AJ114" s="80" t="s">
        <v>1213</v>
      </c>
      <c r="AK114" s="80"/>
      <c r="AL114" s="80"/>
      <c r="AM114" s="82">
        <v>42174.940370370372</v>
      </c>
      <c r="AN114" s="80" t="s">
        <v>1444</v>
      </c>
      <c r="AO114" s="84" t="s">
        <v>1556</v>
      </c>
      <c r="AP114" s="80" t="s">
        <v>65</v>
      </c>
      <c r="AQ114" s="2"/>
      <c r="AR114" s="3"/>
      <c r="AS114" s="3"/>
      <c r="AT114" s="3"/>
      <c r="AU114" s="3"/>
    </row>
    <row r="115" spans="1:47" x14ac:dyDescent="0.25">
      <c r="A115" s="66" t="s">
        <v>273</v>
      </c>
      <c r="B115" s="67"/>
      <c r="C115" s="67"/>
      <c r="D115" s="68"/>
      <c r="E115" s="70"/>
      <c r="F115" s="104" t="s">
        <v>1418</v>
      </c>
      <c r="G115" s="67"/>
      <c r="H115" s="71"/>
      <c r="I115" s="72"/>
      <c r="J115" s="72"/>
      <c r="K115" s="71" t="s">
        <v>1695</v>
      </c>
      <c r="L115" s="75"/>
      <c r="M115" s="76"/>
      <c r="N115" s="76"/>
      <c r="O115" s="77"/>
      <c r="P115" s="78"/>
      <c r="Q115" s="78"/>
      <c r="R115" s="88"/>
      <c r="S115" s="88"/>
      <c r="T115" s="88"/>
      <c r="U115" s="88"/>
      <c r="V115" s="52"/>
      <c r="W115" s="52"/>
      <c r="X115" s="52"/>
      <c r="Y115" s="52"/>
      <c r="Z115" s="51"/>
      <c r="AA115" s="73"/>
      <c r="AB115" s="73"/>
      <c r="AC115" s="74"/>
      <c r="AD115" s="80">
        <v>234</v>
      </c>
      <c r="AE115" s="80">
        <v>62</v>
      </c>
      <c r="AF115" s="80">
        <v>289</v>
      </c>
      <c r="AG115" s="80">
        <v>0</v>
      </c>
      <c r="AH115" s="80">
        <v>-7200</v>
      </c>
      <c r="AI115" s="80"/>
      <c r="AJ115" s="80" t="s">
        <v>1214</v>
      </c>
      <c r="AK115" s="80"/>
      <c r="AL115" s="80" t="s">
        <v>1295</v>
      </c>
      <c r="AM115" s="82">
        <v>40339.896180555559</v>
      </c>
      <c r="AN115" s="80" t="s">
        <v>1444</v>
      </c>
      <c r="AO115" s="84" t="s">
        <v>1557</v>
      </c>
      <c r="AP115" s="80" t="s">
        <v>66</v>
      </c>
      <c r="AQ115" s="2"/>
      <c r="AR115" s="3"/>
      <c r="AS115" s="3"/>
      <c r="AT115" s="3"/>
      <c r="AU115" s="3"/>
    </row>
    <row r="116" spans="1:47" x14ac:dyDescent="0.25">
      <c r="A116" s="66" t="s">
        <v>274</v>
      </c>
      <c r="B116" s="67"/>
      <c r="C116" s="67"/>
      <c r="D116" s="68"/>
      <c r="E116" s="70"/>
      <c r="F116" s="104" t="s">
        <v>1419</v>
      </c>
      <c r="G116" s="67"/>
      <c r="H116" s="71"/>
      <c r="I116" s="72"/>
      <c r="J116" s="72"/>
      <c r="K116" s="71" t="s">
        <v>1696</v>
      </c>
      <c r="L116" s="75"/>
      <c r="M116" s="76"/>
      <c r="N116" s="76"/>
      <c r="O116" s="77"/>
      <c r="P116" s="78"/>
      <c r="Q116" s="78"/>
      <c r="R116" s="88"/>
      <c r="S116" s="88"/>
      <c r="T116" s="88"/>
      <c r="U116" s="88"/>
      <c r="V116" s="52"/>
      <c r="W116" s="52"/>
      <c r="X116" s="52"/>
      <c r="Y116" s="52"/>
      <c r="Z116" s="51"/>
      <c r="AA116" s="73"/>
      <c r="AB116" s="73"/>
      <c r="AC116" s="74"/>
      <c r="AD116" s="80">
        <v>5508</v>
      </c>
      <c r="AE116" s="80">
        <v>14963</v>
      </c>
      <c r="AF116" s="80">
        <v>16602</v>
      </c>
      <c r="AG116" s="80">
        <v>1854</v>
      </c>
      <c r="AH116" s="80">
        <v>0</v>
      </c>
      <c r="AI116" s="80" t="s">
        <v>1117</v>
      </c>
      <c r="AJ116" s="80" t="s">
        <v>1141</v>
      </c>
      <c r="AK116" s="80"/>
      <c r="AL116" s="80" t="s">
        <v>1302</v>
      </c>
      <c r="AM116" s="82">
        <v>42083.775891203702</v>
      </c>
      <c r="AN116" s="80" t="s">
        <v>1444</v>
      </c>
      <c r="AO116" s="84" t="s">
        <v>1558</v>
      </c>
      <c r="AP116" s="80" t="s">
        <v>66</v>
      </c>
      <c r="AQ116" s="2"/>
      <c r="AR116" s="3"/>
      <c r="AS116" s="3"/>
      <c r="AT116" s="3"/>
      <c r="AU116" s="3"/>
    </row>
    <row r="117" spans="1:47" x14ac:dyDescent="0.25">
      <c r="A117" s="66" t="s">
        <v>275</v>
      </c>
      <c r="B117" s="67"/>
      <c r="C117" s="67"/>
      <c r="D117" s="68"/>
      <c r="E117" s="70"/>
      <c r="F117" s="104" t="s">
        <v>1420</v>
      </c>
      <c r="G117" s="67"/>
      <c r="H117" s="71"/>
      <c r="I117" s="72"/>
      <c r="J117" s="72"/>
      <c r="K117" s="71" t="s">
        <v>1697</v>
      </c>
      <c r="L117" s="75"/>
      <c r="M117" s="76"/>
      <c r="N117" s="76"/>
      <c r="O117" s="77"/>
      <c r="P117" s="78"/>
      <c r="Q117" s="78"/>
      <c r="R117" s="88"/>
      <c r="S117" s="88"/>
      <c r="T117" s="88"/>
      <c r="U117" s="88"/>
      <c r="V117" s="52"/>
      <c r="W117" s="52"/>
      <c r="X117" s="52"/>
      <c r="Y117" s="52"/>
      <c r="Z117" s="51"/>
      <c r="AA117" s="73"/>
      <c r="AB117" s="73"/>
      <c r="AC117" s="74"/>
      <c r="AD117" s="80">
        <v>174</v>
      </c>
      <c r="AE117" s="80">
        <v>231</v>
      </c>
      <c r="AF117" s="80">
        <v>1084</v>
      </c>
      <c r="AG117" s="80">
        <v>879</v>
      </c>
      <c r="AH117" s="80"/>
      <c r="AI117" s="80" t="s">
        <v>1118</v>
      </c>
      <c r="AJ117" s="80"/>
      <c r="AK117" s="80"/>
      <c r="AL117" s="80"/>
      <c r="AM117" s="82">
        <v>42594.740173611113</v>
      </c>
      <c r="AN117" s="80" t="s">
        <v>1444</v>
      </c>
      <c r="AO117" s="84" t="s">
        <v>1559</v>
      </c>
      <c r="AP117" s="80" t="s">
        <v>66</v>
      </c>
      <c r="AQ117" s="2"/>
      <c r="AR117" s="3"/>
      <c r="AS117" s="3"/>
      <c r="AT117" s="3"/>
      <c r="AU117" s="3"/>
    </row>
    <row r="118" spans="1:47" x14ac:dyDescent="0.25">
      <c r="A118" s="66" t="s">
        <v>276</v>
      </c>
      <c r="B118" s="67"/>
      <c r="C118" s="67"/>
      <c r="D118" s="68"/>
      <c r="E118" s="70"/>
      <c r="F118" s="104" t="s">
        <v>1421</v>
      </c>
      <c r="G118" s="67"/>
      <c r="H118" s="71"/>
      <c r="I118" s="72"/>
      <c r="J118" s="72"/>
      <c r="K118" s="71" t="s">
        <v>1698</v>
      </c>
      <c r="L118" s="75"/>
      <c r="M118" s="76"/>
      <c r="N118" s="76"/>
      <c r="O118" s="77"/>
      <c r="P118" s="78"/>
      <c r="Q118" s="78"/>
      <c r="R118" s="88"/>
      <c r="S118" s="88"/>
      <c r="T118" s="88"/>
      <c r="U118" s="88"/>
      <c r="V118" s="52"/>
      <c r="W118" s="52"/>
      <c r="X118" s="52"/>
      <c r="Y118" s="52"/>
      <c r="Z118" s="51"/>
      <c r="AA118" s="73"/>
      <c r="AB118" s="73"/>
      <c r="AC118" s="74"/>
      <c r="AD118" s="80">
        <v>16</v>
      </c>
      <c r="AE118" s="80">
        <v>22965</v>
      </c>
      <c r="AF118" s="80">
        <v>15353</v>
      </c>
      <c r="AG118" s="80">
        <v>0</v>
      </c>
      <c r="AH118" s="80">
        <v>-7200</v>
      </c>
      <c r="AI118" s="80" t="s">
        <v>1119</v>
      </c>
      <c r="AJ118" s="80" t="s">
        <v>1156</v>
      </c>
      <c r="AK118" s="84" t="s">
        <v>1281</v>
      </c>
      <c r="AL118" s="80" t="s">
        <v>1295</v>
      </c>
      <c r="AM118" s="82">
        <v>39989.879953703705</v>
      </c>
      <c r="AN118" s="80" t="s">
        <v>1444</v>
      </c>
      <c r="AO118" s="84" t="s">
        <v>1560</v>
      </c>
      <c r="AP118" s="80" t="s">
        <v>66</v>
      </c>
      <c r="AQ118" s="2"/>
      <c r="AR118" s="3"/>
      <c r="AS118" s="3"/>
      <c r="AT118" s="3"/>
      <c r="AU118" s="3"/>
    </row>
    <row r="119" spans="1:47" x14ac:dyDescent="0.25">
      <c r="A119" s="66" t="s">
        <v>277</v>
      </c>
      <c r="B119" s="67"/>
      <c r="C119" s="67"/>
      <c r="D119" s="68"/>
      <c r="E119" s="70"/>
      <c r="F119" s="104" t="s">
        <v>1422</v>
      </c>
      <c r="G119" s="67"/>
      <c r="H119" s="71"/>
      <c r="I119" s="72"/>
      <c r="J119" s="72"/>
      <c r="K119" s="71" t="s">
        <v>1699</v>
      </c>
      <c r="L119" s="75"/>
      <c r="M119" s="76"/>
      <c r="N119" s="76"/>
      <c r="O119" s="77"/>
      <c r="P119" s="78"/>
      <c r="Q119" s="78"/>
      <c r="R119" s="88"/>
      <c r="S119" s="88"/>
      <c r="T119" s="88"/>
      <c r="U119" s="88"/>
      <c r="V119" s="52"/>
      <c r="W119" s="52"/>
      <c r="X119" s="52"/>
      <c r="Y119" s="52"/>
      <c r="Z119" s="51"/>
      <c r="AA119" s="73"/>
      <c r="AB119" s="73"/>
      <c r="AC119" s="74"/>
      <c r="AD119" s="80">
        <v>408</v>
      </c>
      <c r="AE119" s="80">
        <v>79</v>
      </c>
      <c r="AF119" s="80">
        <v>623</v>
      </c>
      <c r="AG119" s="80">
        <v>804</v>
      </c>
      <c r="AH119" s="80"/>
      <c r="AI119" s="80"/>
      <c r="AJ119" s="80"/>
      <c r="AK119" s="80"/>
      <c r="AL119" s="80"/>
      <c r="AM119" s="82">
        <v>42292.094097222223</v>
      </c>
      <c r="AN119" s="80" t="s">
        <v>1444</v>
      </c>
      <c r="AO119" s="84" t="s">
        <v>1561</v>
      </c>
      <c r="AP119" s="80" t="s">
        <v>66</v>
      </c>
      <c r="AQ119" s="2"/>
      <c r="AR119" s="3"/>
      <c r="AS119" s="3"/>
      <c r="AT119" s="3"/>
      <c r="AU119" s="3"/>
    </row>
    <row r="120" spans="1:47" x14ac:dyDescent="0.25">
      <c r="A120" s="66" t="s">
        <v>278</v>
      </c>
      <c r="B120" s="67"/>
      <c r="C120" s="67"/>
      <c r="D120" s="68"/>
      <c r="E120" s="70"/>
      <c r="F120" s="104" t="s">
        <v>1423</v>
      </c>
      <c r="G120" s="67"/>
      <c r="H120" s="71"/>
      <c r="I120" s="72"/>
      <c r="J120" s="72"/>
      <c r="K120" s="71" t="s">
        <v>1700</v>
      </c>
      <c r="L120" s="75"/>
      <c r="M120" s="76"/>
      <c r="N120" s="76"/>
      <c r="O120" s="77"/>
      <c r="P120" s="78"/>
      <c r="Q120" s="78"/>
      <c r="R120" s="88"/>
      <c r="S120" s="88"/>
      <c r="T120" s="88"/>
      <c r="U120" s="88"/>
      <c r="V120" s="52"/>
      <c r="W120" s="52"/>
      <c r="X120" s="52"/>
      <c r="Y120" s="52"/>
      <c r="Z120" s="51"/>
      <c r="AA120" s="73"/>
      <c r="AB120" s="73"/>
      <c r="AC120" s="74"/>
      <c r="AD120" s="80">
        <v>141</v>
      </c>
      <c r="AE120" s="80">
        <v>267</v>
      </c>
      <c r="AF120" s="80">
        <v>3238</v>
      </c>
      <c r="AG120" s="80">
        <v>883</v>
      </c>
      <c r="AH120" s="80">
        <v>-28800</v>
      </c>
      <c r="AI120" s="80" t="s">
        <v>1120</v>
      </c>
      <c r="AJ120" s="80"/>
      <c r="AK120" s="80"/>
      <c r="AL120" s="80" t="s">
        <v>1293</v>
      </c>
      <c r="AM120" s="82">
        <v>41144.434236111112</v>
      </c>
      <c r="AN120" s="80" t="s">
        <v>1444</v>
      </c>
      <c r="AO120" s="84" t="s">
        <v>1562</v>
      </c>
      <c r="AP120" s="80" t="s">
        <v>66</v>
      </c>
      <c r="AQ120" s="2"/>
      <c r="AR120" s="3"/>
      <c r="AS120" s="3"/>
      <c r="AT120" s="3"/>
      <c r="AU120" s="3"/>
    </row>
    <row r="121" spans="1:47" x14ac:dyDescent="0.25">
      <c r="A121" s="66" t="s">
        <v>279</v>
      </c>
      <c r="B121" s="67"/>
      <c r="C121" s="67"/>
      <c r="D121" s="68"/>
      <c r="E121" s="70"/>
      <c r="F121" s="104" t="s">
        <v>1424</v>
      </c>
      <c r="G121" s="67"/>
      <c r="H121" s="71"/>
      <c r="I121" s="72"/>
      <c r="J121" s="72"/>
      <c r="K121" s="71" t="s">
        <v>1701</v>
      </c>
      <c r="L121" s="75"/>
      <c r="M121" s="76"/>
      <c r="N121" s="76"/>
      <c r="O121" s="77"/>
      <c r="P121" s="78"/>
      <c r="Q121" s="78"/>
      <c r="R121" s="88"/>
      <c r="S121" s="88"/>
      <c r="T121" s="88"/>
      <c r="U121" s="88"/>
      <c r="V121" s="52"/>
      <c r="W121" s="52"/>
      <c r="X121" s="52"/>
      <c r="Y121" s="52"/>
      <c r="Z121" s="51"/>
      <c r="AA121" s="73"/>
      <c r="AB121" s="73"/>
      <c r="AC121" s="74"/>
      <c r="AD121" s="80">
        <v>4491</v>
      </c>
      <c r="AE121" s="80">
        <v>6567</v>
      </c>
      <c r="AF121" s="80">
        <v>40451</v>
      </c>
      <c r="AG121" s="80">
        <v>475</v>
      </c>
      <c r="AH121" s="80">
        <v>-7200</v>
      </c>
      <c r="AI121" s="80" t="s">
        <v>1121</v>
      </c>
      <c r="AJ121" s="80" t="s">
        <v>1215</v>
      </c>
      <c r="AK121" s="84" t="s">
        <v>1282</v>
      </c>
      <c r="AL121" s="80" t="s">
        <v>1295</v>
      </c>
      <c r="AM121" s="82">
        <v>40744.613483796296</v>
      </c>
      <c r="AN121" s="80" t="s">
        <v>1444</v>
      </c>
      <c r="AO121" s="84" t="s">
        <v>1563</v>
      </c>
      <c r="AP121" s="80" t="s">
        <v>66</v>
      </c>
      <c r="AQ121" s="2"/>
      <c r="AR121" s="3"/>
      <c r="AS121" s="3"/>
      <c r="AT121" s="3"/>
      <c r="AU121" s="3"/>
    </row>
    <row r="122" spans="1:47" x14ac:dyDescent="0.25">
      <c r="A122" s="66" t="s">
        <v>323</v>
      </c>
      <c r="B122" s="67"/>
      <c r="C122" s="67"/>
      <c r="D122" s="68"/>
      <c r="E122" s="70"/>
      <c r="F122" s="104" t="s">
        <v>1425</v>
      </c>
      <c r="G122" s="67"/>
      <c r="H122" s="71"/>
      <c r="I122" s="72"/>
      <c r="J122" s="72"/>
      <c r="K122" s="71" t="s">
        <v>1702</v>
      </c>
      <c r="L122" s="75"/>
      <c r="M122" s="76"/>
      <c r="N122" s="76"/>
      <c r="O122" s="77"/>
      <c r="P122" s="78"/>
      <c r="Q122" s="78"/>
      <c r="R122" s="88"/>
      <c r="S122" s="88"/>
      <c r="T122" s="88"/>
      <c r="U122" s="88"/>
      <c r="V122" s="52"/>
      <c r="W122" s="52"/>
      <c r="X122" s="52"/>
      <c r="Y122" s="52"/>
      <c r="Z122" s="51"/>
      <c r="AA122" s="73"/>
      <c r="AB122" s="73"/>
      <c r="AC122" s="74"/>
      <c r="AD122" s="80">
        <v>941</v>
      </c>
      <c r="AE122" s="80">
        <v>923</v>
      </c>
      <c r="AF122" s="80">
        <v>3397</v>
      </c>
      <c r="AG122" s="80">
        <v>1352</v>
      </c>
      <c r="AH122" s="80"/>
      <c r="AI122" s="80" t="s">
        <v>1122</v>
      </c>
      <c r="AJ122" s="80" t="s">
        <v>1216</v>
      </c>
      <c r="AK122" s="80"/>
      <c r="AL122" s="80"/>
      <c r="AM122" s="82">
        <v>42610.98746527778</v>
      </c>
      <c r="AN122" s="80" t="s">
        <v>1444</v>
      </c>
      <c r="AO122" s="84" t="s">
        <v>1564</v>
      </c>
      <c r="AP122" s="80" t="s">
        <v>65</v>
      </c>
      <c r="AQ122" s="2"/>
      <c r="AR122" s="3"/>
      <c r="AS122" s="3"/>
      <c r="AT122" s="3"/>
      <c r="AU122" s="3"/>
    </row>
    <row r="123" spans="1:47" x14ac:dyDescent="0.25">
      <c r="A123" s="66" t="s">
        <v>280</v>
      </c>
      <c r="B123" s="67"/>
      <c r="C123" s="67"/>
      <c r="D123" s="68"/>
      <c r="E123" s="70"/>
      <c r="F123" s="104" t="s">
        <v>1426</v>
      </c>
      <c r="G123" s="67"/>
      <c r="H123" s="71"/>
      <c r="I123" s="72"/>
      <c r="J123" s="72"/>
      <c r="K123" s="71" t="s">
        <v>1703</v>
      </c>
      <c r="L123" s="75"/>
      <c r="M123" s="76"/>
      <c r="N123" s="76"/>
      <c r="O123" s="77"/>
      <c r="P123" s="78"/>
      <c r="Q123" s="78"/>
      <c r="R123" s="88"/>
      <c r="S123" s="88"/>
      <c r="T123" s="88"/>
      <c r="U123" s="88"/>
      <c r="V123" s="52"/>
      <c r="W123" s="52"/>
      <c r="X123" s="52"/>
      <c r="Y123" s="52"/>
      <c r="Z123" s="51"/>
      <c r="AA123" s="73"/>
      <c r="AB123" s="73"/>
      <c r="AC123" s="74"/>
      <c r="AD123" s="80">
        <v>1859</v>
      </c>
      <c r="AE123" s="80">
        <v>1819</v>
      </c>
      <c r="AF123" s="80">
        <v>16141</v>
      </c>
      <c r="AG123" s="80">
        <v>29058</v>
      </c>
      <c r="AH123" s="80">
        <v>-28800</v>
      </c>
      <c r="AI123" s="80" t="s">
        <v>1123</v>
      </c>
      <c r="AJ123" s="80" t="s">
        <v>1217</v>
      </c>
      <c r="AK123" s="80"/>
      <c r="AL123" s="80" t="s">
        <v>1293</v>
      </c>
      <c r="AM123" s="82">
        <v>42055.897662037038</v>
      </c>
      <c r="AN123" s="80" t="s">
        <v>1444</v>
      </c>
      <c r="AO123" s="84" t="s">
        <v>1565</v>
      </c>
      <c r="AP123" s="80" t="s">
        <v>66</v>
      </c>
      <c r="AQ123" s="2"/>
      <c r="AR123" s="3"/>
      <c r="AS123" s="3"/>
      <c r="AT123" s="3"/>
      <c r="AU123" s="3"/>
    </row>
    <row r="124" spans="1:47" x14ac:dyDescent="0.25">
      <c r="A124" s="66" t="s">
        <v>324</v>
      </c>
      <c r="B124" s="67"/>
      <c r="C124" s="67"/>
      <c r="D124" s="68"/>
      <c r="E124" s="70"/>
      <c r="F124" s="104" t="s">
        <v>1427</v>
      </c>
      <c r="G124" s="67"/>
      <c r="H124" s="71"/>
      <c r="I124" s="72"/>
      <c r="J124" s="72"/>
      <c r="K124" s="71" t="s">
        <v>1704</v>
      </c>
      <c r="L124" s="75"/>
      <c r="M124" s="76"/>
      <c r="N124" s="76"/>
      <c r="O124" s="77"/>
      <c r="P124" s="78"/>
      <c r="Q124" s="78"/>
      <c r="R124" s="88"/>
      <c r="S124" s="88"/>
      <c r="T124" s="88"/>
      <c r="U124" s="88"/>
      <c r="V124" s="52"/>
      <c r="W124" s="52"/>
      <c r="X124" s="52"/>
      <c r="Y124" s="52"/>
      <c r="Z124" s="51"/>
      <c r="AA124" s="73"/>
      <c r="AB124" s="73"/>
      <c r="AC124" s="74"/>
      <c r="AD124" s="80">
        <v>200</v>
      </c>
      <c r="AE124" s="80">
        <v>1184</v>
      </c>
      <c r="AF124" s="80">
        <v>67907</v>
      </c>
      <c r="AG124" s="80">
        <v>28260</v>
      </c>
      <c r="AH124" s="80">
        <v>-7200</v>
      </c>
      <c r="AI124" s="80" t="s">
        <v>1124</v>
      </c>
      <c r="AJ124" s="80" t="s">
        <v>1218</v>
      </c>
      <c r="AK124" s="84" t="s">
        <v>1283</v>
      </c>
      <c r="AL124" s="80" t="s">
        <v>1295</v>
      </c>
      <c r="AM124" s="82">
        <v>41245.941608796296</v>
      </c>
      <c r="AN124" s="80" t="s">
        <v>1444</v>
      </c>
      <c r="AO124" s="84" t="s">
        <v>1566</v>
      </c>
      <c r="AP124" s="80" t="s">
        <v>65</v>
      </c>
      <c r="AQ124" s="2"/>
      <c r="AR124" s="3"/>
      <c r="AS124" s="3"/>
      <c r="AT124" s="3"/>
      <c r="AU124" s="3"/>
    </row>
    <row r="125" spans="1:47" x14ac:dyDescent="0.25">
      <c r="A125" s="66" t="s">
        <v>281</v>
      </c>
      <c r="B125" s="67"/>
      <c r="C125" s="67"/>
      <c r="D125" s="68"/>
      <c r="E125" s="70"/>
      <c r="F125" s="104" t="s">
        <v>1428</v>
      </c>
      <c r="G125" s="67"/>
      <c r="H125" s="71"/>
      <c r="I125" s="72"/>
      <c r="J125" s="72"/>
      <c r="K125" s="71" t="s">
        <v>1705</v>
      </c>
      <c r="L125" s="75"/>
      <c r="M125" s="76"/>
      <c r="N125" s="76"/>
      <c r="O125" s="77"/>
      <c r="P125" s="78"/>
      <c r="Q125" s="78"/>
      <c r="R125" s="88"/>
      <c r="S125" s="88"/>
      <c r="T125" s="88"/>
      <c r="U125" s="88"/>
      <c r="V125" s="52"/>
      <c r="W125" s="52"/>
      <c r="X125" s="52"/>
      <c r="Y125" s="52"/>
      <c r="Z125" s="51"/>
      <c r="AA125" s="73"/>
      <c r="AB125" s="73"/>
      <c r="AC125" s="74"/>
      <c r="AD125" s="80">
        <v>198</v>
      </c>
      <c r="AE125" s="80">
        <v>19847</v>
      </c>
      <c r="AF125" s="80">
        <v>10428</v>
      </c>
      <c r="AG125" s="80">
        <v>1</v>
      </c>
      <c r="AH125" s="80">
        <v>-7200</v>
      </c>
      <c r="AI125" s="80" t="s">
        <v>1125</v>
      </c>
      <c r="AJ125" s="80" t="s">
        <v>1219</v>
      </c>
      <c r="AK125" s="84" t="s">
        <v>1284</v>
      </c>
      <c r="AL125" s="80" t="s">
        <v>1295</v>
      </c>
      <c r="AM125" s="82">
        <v>40387.805034722223</v>
      </c>
      <c r="AN125" s="80" t="s">
        <v>1444</v>
      </c>
      <c r="AO125" s="84" t="s">
        <v>1567</v>
      </c>
      <c r="AP125" s="80" t="s">
        <v>66</v>
      </c>
      <c r="AQ125" s="2"/>
      <c r="AR125" s="3"/>
      <c r="AS125" s="3"/>
      <c r="AT125" s="3"/>
      <c r="AU125" s="3"/>
    </row>
    <row r="126" spans="1:47" x14ac:dyDescent="0.25">
      <c r="A126" s="66" t="s">
        <v>282</v>
      </c>
      <c r="B126" s="67"/>
      <c r="C126" s="67"/>
      <c r="D126" s="68"/>
      <c r="E126" s="70"/>
      <c r="F126" s="104" t="s">
        <v>1429</v>
      </c>
      <c r="G126" s="67"/>
      <c r="H126" s="71"/>
      <c r="I126" s="72"/>
      <c r="J126" s="72"/>
      <c r="K126" s="71" t="s">
        <v>1706</v>
      </c>
      <c r="L126" s="75"/>
      <c r="M126" s="76"/>
      <c r="N126" s="76"/>
      <c r="O126" s="77"/>
      <c r="P126" s="78"/>
      <c r="Q126" s="78"/>
      <c r="R126" s="88"/>
      <c r="S126" s="88"/>
      <c r="T126" s="88"/>
      <c r="U126" s="88"/>
      <c r="V126" s="52"/>
      <c r="W126" s="52"/>
      <c r="X126" s="52"/>
      <c r="Y126" s="52"/>
      <c r="Z126" s="51"/>
      <c r="AA126" s="73"/>
      <c r="AB126" s="73"/>
      <c r="AC126" s="74"/>
      <c r="AD126" s="80">
        <v>944</v>
      </c>
      <c r="AE126" s="80">
        <v>1028</v>
      </c>
      <c r="AF126" s="80">
        <v>12836</v>
      </c>
      <c r="AG126" s="80">
        <v>13241</v>
      </c>
      <c r="AH126" s="80"/>
      <c r="AI126" s="80" t="s">
        <v>1126</v>
      </c>
      <c r="AJ126" s="80"/>
      <c r="AK126" s="84" t="s">
        <v>1285</v>
      </c>
      <c r="AL126" s="80"/>
      <c r="AM126" s="82">
        <v>41931.708692129629</v>
      </c>
      <c r="AN126" s="80" t="s">
        <v>1444</v>
      </c>
      <c r="AO126" s="84" t="s">
        <v>1568</v>
      </c>
      <c r="AP126" s="80" t="s">
        <v>66</v>
      </c>
      <c r="AQ126" s="2"/>
      <c r="AR126" s="3"/>
      <c r="AS126" s="3"/>
      <c r="AT126" s="3"/>
      <c r="AU126" s="3"/>
    </row>
    <row r="127" spans="1:47" x14ac:dyDescent="0.25">
      <c r="A127" s="66" t="s">
        <v>283</v>
      </c>
      <c r="B127" s="67"/>
      <c r="C127" s="67"/>
      <c r="D127" s="68"/>
      <c r="E127" s="70"/>
      <c r="F127" s="104" t="s">
        <v>1430</v>
      </c>
      <c r="G127" s="67"/>
      <c r="H127" s="71"/>
      <c r="I127" s="72"/>
      <c r="J127" s="72"/>
      <c r="K127" s="71" t="s">
        <v>1707</v>
      </c>
      <c r="L127" s="75"/>
      <c r="M127" s="76"/>
      <c r="N127" s="76"/>
      <c r="O127" s="77"/>
      <c r="P127" s="78"/>
      <c r="Q127" s="78"/>
      <c r="R127" s="88"/>
      <c r="S127" s="88"/>
      <c r="T127" s="88"/>
      <c r="U127" s="88"/>
      <c r="V127" s="52"/>
      <c r="W127" s="52"/>
      <c r="X127" s="52"/>
      <c r="Y127" s="52"/>
      <c r="Z127" s="51"/>
      <c r="AA127" s="73"/>
      <c r="AB127" s="73"/>
      <c r="AC127" s="74"/>
      <c r="AD127" s="80">
        <v>1933</v>
      </c>
      <c r="AE127" s="80">
        <v>545</v>
      </c>
      <c r="AF127" s="80">
        <v>8108</v>
      </c>
      <c r="AG127" s="80">
        <v>999</v>
      </c>
      <c r="AH127" s="80">
        <v>-7200</v>
      </c>
      <c r="AI127" s="80" t="s">
        <v>1127</v>
      </c>
      <c r="AJ127" s="80" t="s">
        <v>1180</v>
      </c>
      <c r="AK127" s="84" t="s">
        <v>1286</v>
      </c>
      <c r="AL127" s="80" t="s">
        <v>1300</v>
      </c>
      <c r="AM127" s="82">
        <v>41187.877303240741</v>
      </c>
      <c r="AN127" s="80" t="s">
        <v>1444</v>
      </c>
      <c r="AO127" s="84" t="s">
        <v>1569</v>
      </c>
      <c r="AP127" s="80" t="s">
        <v>66</v>
      </c>
      <c r="AQ127" s="2"/>
      <c r="AR127" s="3"/>
      <c r="AS127" s="3"/>
      <c r="AT127" s="3"/>
      <c r="AU127" s="3"/>
    </row>
    <row r="128" spans="1:47" x14ac:dyDescent="0.25">
      <c r="A128" s="66" t="s">
        <v>284</v>
      </c>
      <c r="B128" s="67"/>
      <c r="C128" s="67"/>
      <c r="D128" s="68"/>
      <c r="E128" s="70"/>
      <c r="F128" s="104" t="s">
        <v>1431</v>
      </c>
      <c r="G128" s="67"/>
      <c r="H128" s="71"/>
      <c r="I128" s="72"/>
      <c r="J128" s="72"/>
      <c r="K128" s="71" t="s">
        <v>1708</v>
      </c>
      <c r="L128" s="75"/>
      <c r="M128" s="76"/>
      <c r="N128" s="76"/>
      <c r="O128" s="77"/>
      <c r="P128" s="78"/>
      <c r="Q128" s="78"/>
      <c r="R128" s="88"/>
      <c r="S128" s="88"/>
      <c r="T128" s="88"/>
      <c r="U128" s="88"/>
      <c r="V128" s="52"/>
      <c r="W128" s="52"/>
      <c r="X128" s="52"/>
      <c r="Y128" s="52"/>
      <c r="Z128" s="51"/>
      <c r="AA128" s="73"/>
      <c r="AB128" s="73"/>
      <c r="AC128" s="74"/>
      <c r="AD128" s="80">
        <v>283</v>
      </c>
      <c r="AE128" s="80">
        <v>647</v>
      </c>
      <c r="AF128" s="80">
        <v>22124</v>
      </c>
      <c r="AG128" s="80">
        <v>2081</v>
      </c>
      <c r="AH128" s="80">
        <v>-14400</v>
      </c>
      <c r="AI128" s="80" t="s">
        <v>1128</v>
      </c>
      <c r="AJ128" s="80" t="s">
        <v>1220</v>
      </c>
      <c r="AK128" s="84" t="s">
        <v>1287</v>
      </c>
      <c r="AL128" s="80" t="s">
        <v>1305</v>
      </c>
      <c r="AM128" s="82">
        <v>41727.955810185187</v>
      </c>
      <c r="AN128" s="80" t="s">
        <v>1444</v>
      </c>
      <c r="AO128" s="84" t="s">
        <v>1570</v>
      </c>
      <c r="AP128" s="80" t="s">
        <v>66</v>
      </c>
      <c r="AQ128" s="2"/>
      <c r="AR128" s="3"/>
      <c r="AS128" s="3"/>
      <c r="AT128" s="3"/>
      <c r="AU128" s="3"/>
    </row>
    <row r="129" spans="1:47" x14ac:dyDescent="0.25">
      <c r="A129" s="66" t="s">
        <v>285</v>
      </c>
      <c r="B129" s="67"/>
      <c r="C129" s="67"/>
      <c r="D129" s="68"/>
      <c r="E129" s="70"/>
      <c r="F129" s="104" t="s">
        <v>1432</v>
      </c>
      <c r="G129" s="67"/>
      <c r="H129" s="71"/>
      <c r="I129" s="72"/>
      <c r="J129" s="72"/>
      <c r="K129" s="71" t="s">
        <v>1709</v>
      </c>
      <c r="L129" s="75"/>
      <c r="M129" s="76"/>
      <c r="N129" s="76"/>
      <c r="O129" s="77"/>
      <c r="P129" s="78"/>
      <c r="Q129" s="78"/>
      <c r="R129" s="88"/>
      <c r="S129" s="88"/>
      <c r="T129" s="88"/>
      <c r="U129" s="88"/>
      <c r="V129" s="52"/>
      <c r="W129" s="52"/>
      <c r="X129" s="52"/>
      <c r="Y129" s="52"/>
      <c r="Z129" s="51"/>
      <c r="AA129" s="73"/>
      <c r="AB129" s="73"/>
      <c r="AC129" s="74"/>
      <c r="AD129" s="80">
        <v>4952</v>
      </c>
      <c r="AE129" s="80">
        <v>6158</v>
      </c>
      <c r="AF129" s="80">
        <v>18941</v>
      </c>
      <c r="AG129" s="80">
        <v>26121</v>
      </c>
      <c r="AH129" s="80">
        <v>-7200</v>
      </c>
      <c r="AI129" s="80" t="s">
        <v>1129</v>
      </c>
      <c r="AJ129" s="80" t="s">
        <v>1221</v>
      </c>
      <c r="AK129" s="84" t="s">
        <v>1288</v>
      </c>
      <c r="AL129" s="80" t="s">
        <v>1300</v>
      </c>
      <c r="AM129" s="82">
        <v>42008.863009259258</v>
      </c>
      <c r="AN129" s="80" t="s">
        <v>1444</v>
      </c>
      <c r="AO129" s="84" t="s">
        <v>1571</v>
      </c>
      <c r="AP129" s="80" t="s">
        <v>66</v>
      </c>
      <c r="AQ129" s="2"/>
      <c r="AR129" s="3"/>
      <c r="AS129" s="3"/>
      <c r="AT129" s="3"/>
      <c r="AU129" s="3"/>
    </row>
    <row r="130" spans="1:47" x14ac:dyDescent="0.25">
      <c r="A130" s="66" t="s">
        <v>286</v>
      </c>
      <c r="B130" s="67"/>
      <c r="C130" s="67"/>
      <c r="D130" s="68"/>
      <c r="E130" s="70"/>
      <c r="F130" s="104" t="s">
        <v>1433</v>
      </c>
      <c r="G130" s="67"/>
      <c r="H130" s="71"/>
      <c r="I130" s="72"/>
      <c r="J130" s="72"/>
      <c r="K130" s="71" t="s">
        <v>1710</v>
      </c>
      <c r="L130" s="75"/>
      <c r="M130" s="76"/>
      <c r="N130" s="76"/>
      <c r="O130" s="77"/>
      <c r="P130" s="78"/>
      <c r="Q130" s="78"/>
      <c r="R130" s="88"/>
      <c r="S130" s="88"/>
      <c r="T130" s="88"/>
      <c r="U130" s="88"/>
      <c r="V130" s="52"/>
      <c r="W130" s="52"/>
      <c r="X130" s="52"/>
      <c r="Y130" s="52"/>
      <c r="Z130" s="51"/>
      <c r="AA130" s="73"/>
      <c r="AB130" s="73"/>
      <c r="AC130" s="74"/>
      <c r="AD130" s="80">
        <v>791</v>
      </c>
      <c r="AE130" s="80">
        <v>620</v>
      </c>
      <c r="AF130" s="80">
        <v>434</v>
      </c>
      <c r="AG130" s="80">
        <v>19</v>
      </c>
      <c r="AH130" s="80"/>
      <c r="AI130" s="80" t="s">
        <v>1130</v>
      </c>
      <c r="AJ130" s="80" t="s">
        <v>1222</v>
      </c>
      <c r="AK130" s="80"/>
      <c r="AL130" s="80"/>
      <c r="AM130" s="82">
        <v>42696.437245370369</v>
      </c>
      <c r="AN130" s="80" t="s">
        <v>1444</v>
      </c>
      <c r="AO130" s="84" t="s">
        <v>1572</v>
      </c>
      <c r="AP130" s="80" t="s">
        <v>66</v>
      </c>
      <c r="AQ130" s="2"/>
      <c r="AR130" s="3"/>
      <c r="AS130" s="3"/>
      <c r="AT130" s="3"/>
      <c r="AU130" s="3"/>
    </row>
    <row r="131" spans="1:47" x14ac:dyDescent="0.25">
      <c r="A131" s="66" t="s">
        <v>287</v>
      </c>
      <c r="B131" s="67"/>
      <c r="C131" s="67"/>
      <c r="D131" s="68"/>
      <c r="E131" s="70"/>
      <c r="F131" s="104" t="s">
        <v>1434</v>
      </c>
      <c r="G131" s="67"/>
      <c r="H131" s="71"/>
      <c r="I131" s="72"/>
      <c r="J131" s="72"/>
      <c r="K131" s="71" t="s">
        <v>1711</v>
      </c>
      <c r="L131" s="75"/>
      <c r="M131" s="76"/>
      <c r="N131" s="76"/>
      <c r="O131" s="77"/>
      <c r="P131" s="78"/>
      <c r="Q131" s="78"/>
      <c r="R131" s="88"/>
      <c r="S131" s="88"/>
      <c r="T131" s="88"/>
      <c r="U131" s="88"/>
      <c r="V131" s="52"/>
      <c r="W131" s="52"/>
      <c r="X131" s="52"/>
      <c r="Y131" s="52"/>
      <c r="Z131" s="51"/>
      <c r="AA131" s="73"/>
      <c r="AB131" s="73"/>
      <c r="AC131" s="74"/>
      <c r="AD131" s="80">
        <v>771</v>
      </c>
      <c r="AE131" s="80">
        <v>500</v>
      </c>
      <c r="AF131" s="80">
        <v>428</v>
      </c>
      <c r="AG131" s="80">
        <v>161</v>
      </c>
      <c r="AH131" s="80"/>
      <c r="AI131" s="80" t="s">
        <v>1131</v>
      </c>
      <c r="AJ131" s="80" t="s">
        <v>1152</v>
      </c>
      <c r="AK131" s="80"/>
      <c r="AL131" s="80"/>
      <c r="AM131" s="82">
        <v>42673.511030092595</v>
      </c>
      <c r="AN131" s="80" t="s">
        <v>1444</v>
      </c>
      <c r="AO131" s="84" t="s">
        <v>1573</v>
      </c>
      <c r="AP131" s="80" t="s">
        <v>66</v>
      </c>
      <c r="AQ131" s="2"/>
      <c r="AR131" s="3"/>
      <c r="AS131" s="3"/>
      <c r="AT131" s="3"/>
      <c r="AU131" s="3"/>
    </row>
    <row r="132" spans="1:47" x14ac:dyDescent="0.25">
      <c r="A132" s="66" t="s">
        <v>288</v>
      </c>
      <c r="B132" s="67"/>
      <c r="C132" s="67"/>
      <c r="D132" s="68"/>
      <c r="E132" s="70"/>
      <c r="F132" s="104" t="s">
        <v>1435</v>
      </c>
      <c r="G132" s="67"/>
      <c r="H132" s="71"/>
      <c r="I132" s="72"/>
      <c r="J132" s="72"/>
      <c r="K132" s="71" t="s">
        <v>1712</v>
      </c>
      <c r="L132" s="75"/>
      <c r="M132" s="76"/>
      <c r="N132" s="76"/>
      <c r="O132" s="77"/>
      <c r="P132" s="78"/>
      <c r="Q132" s="78"/>
      <c r="R132" s="88"/>
      <c r="S132" s="88"/>
      <c r="T132" s="88"/>
      <c r="U132" s="88"/>
      <c r="V132" s="52"/>
      <c r="W132" s="52"/>
      <c r="X132" s="52"/>
      <c r="Y132" s="52"/>
      <c r="Z132" s="51"/>
      <c r="AA132" s="73"/>
      <c r="AB132" s="73"/>
      <c r="AC132" s="74"/>
      <c r="AD132" s="80">
        <v>411</v>
      </c>
      <c r="AE132" s="80">
        <v>153</v>
      </c>
      <c r="AF132" s="80">
        <v>90</v>
      </c>
      <c r="AG132" s="80">
        <v>11</v>
      </c>
      <c r="AH132" s="80"/>
      <c r="AI132" s="80" t="s">
        <v>1132</v>
      </c>
      <c r="AJ132" s="80" t="s">
        <v>1223</v>
      </c>
      <c r="AK132" s="80"/>
      <c r="AL132" s="80"/>
      <c r="AM132" s="82">
        <v>42712.042071759257</v>
      </c>
      <c r="AN132" s="80" t="s">
        <v>1444</v>
      </c>
      <c r="AO132" s="84" t="s">
        <v>1574</v>
      </c>
      <c r="AP132" s="80" t="s">
        <v>66</v>
      </c>
      <c r="AQ132" s="2"/>
      <c r="AR132" s="3"/>
      <c r="AS132" s="3"/>
      <c r="AT132" s="3"/>
      <c r="AU132" s="3"/>
    </row>
    <row r="133" spans="1:47" x14ac:dyDescent="0.25">
      <c r="A133" s="66" t="s">
        <v>289</v>
      </c>
      <c r="B133" s="67"/>
      <c r="C133" s="67"/>
      <c r="D133" s="68"/>
      <c r="E133" s="70"/>
      <c r="F133" s="104" t="s">
        <v>1436</v>
      </c>
      <c r="G133" s="67"/>
      <c r="H133" s="71"/>
      <c r="I133" s="72"/>
      <c r="J133" s="72"/>
      <c r="K133" s="71" t="s">
        <v>1713</v>
      </c>
      <c r="L133" s="75"/>
      <c r="M133" s="76"/>
      <c r="N133" s="76"/>
      <c r="O133" s="77"/>
      <c r="P133" s="78"/>
      <c r="Q133" s="78"/>
      <c r="R133" s="88"/>
      <c r="S133" s="88"/>
      <c r="T133" s="88"/>
      <c r="U133" s="88"/>
      <c r="V133" s="52"/>
      <c r="W133" s="52"/>
      <c r="X133" s="52"/>
      <c r="Y133" s="52"/>
      <c r="Z133" s="51"/>
      <c r="AA133" s="73"/>
      <c r="AB133" s="73"/>
      <c r="AC133" s="74"/>
      <c r="AD133" s="80">
        <v>607</v>
      </c>
      <c r="AE133" s="80">
        <v>212</v>
      </c>
      <c r="AF133" s="80">
        <v>18976</v>
      </c>
      <c r="AG133" s="80">
        <v>13204</v>
      </c>
      <c r="AH133" s="80">
        <v>-7200</v>
      </c>
      <c r="AI133" s="80" t="s">
        <v>1133</v>
      </c>
      <c r="AJ133" s="80" t="s">
        <v>1156</v>
      </c>
      <c r="AK133" s="84" t="s">
        <v>1289</v>
      </c>
      <c r="AL133" s="80" t="s">
        <v>1300</v>
      </c>
      <c r="AM133" s="82">
        <v>41295.496655092589</v>
      </c>
      <c r="AN133" s="80" t="s">
        <v>1444</v>
      </c>
      <c r="AO133" s="84" t="s">
        <v>1575</v>
      </c>
      <c r="AP133" s="80" t="s">
        <v>66</v>
      </c>
      <c r="AQ133" s="2"/>
      <c r="AR133" s="3"/>
      <c r="AS133" s="3"/>
      <c r="AT133" s="3"/>
      <c r="AU133" s="3"/>
    </row>
    <row r="134" spans="1:47" x14ac:dyDescent="0.25">
      <c r="A134" s="66" t="s">
        <v>290</v>
      </c>
      <c r="B134" s="67"/>
      <c r="C134" s="67"/>
      <c r="D134" s="68"/>
      <c r="E134" s="70"/>
      <c r="F134" s="104" t="s">
        <v>1437</v>
      </c>
      <c r="G134" s="67"/>
      <c r="H134" s="71"/>
      <c r="I134" s="72"/>
      <c r="J134" s="72"/>
      <c r="K134" s="71" t="s">
        <v>1714</v>
      </c>
      <c r="L134" s="75"/>
      <c r="M134" s="76"/>
      <c r="N134" s="76"/>
      <c r="O134" s="77"/>
      <c r="P134" s="78"/>
      <c r="Q134" s="78"/>
      <c r="R134" s="88"/>
      <c r="S134" s="88"/>
      <c r="T134" s="88"/>
      <c r="U134" s="88"/>
      <c r="V134" s="52"/>
      <c r="W134" s="52"/>
      <c r="X134" s="52"/>
      <c r="Y134" s="52"/>
      <c r="Z134" s="51"/>
      <c r="AA134" s="73"/>
      <c r="AB134" s="73"/>
      <c r="AC134" s="74"/>
      <c r="AD134" s="80">
        <v>292</v>
      </c>
      <c r="AE134" s="80">
        <v>411</v>
      </c>
      <c r="AF134" s="80">
        <v>42539</v>
      </c>
      <c r="AG134" s="80">
        <v>874</v>
      </c>
      <c r="AH134" s="80">
        <v>-7200</v>
      </c>
      <c r="AI134" s="80" t="s">
        <v>1134</v>
      </c>
      <c r="AJ134" s="80" t="s">
        <v>1224</v>
      </c>
      <c r="AK134" s="80"/>
      <c r="AL134" s="80" t="s">
        <v>1295</v>
      </c>
      <c r="AM134" s="82">
        <v>40627.734432870369</v>
      </c>
      <c r="AN134" s="80" t="s">
        <v>1444</v>
      </c>
      <c r="AO134" s="84" t="s">
        <v>1576</v>
      </c>
      <c r="AP134" s="80" t="s">
        <v>66</v>
      </c>
      <c r="AQ134" s="2"/>
      <c r="AR134" s="3"/>
      <c r="AS134" s="3"/>
      <c r="AT134" s="3"/>
      <c r="AU134" s="3"/>
    </row>
    <row r="135" spans="1:47" x14ac:dyDescent="0.25">
      <c r="A135" s="66" t="s">
        <v>325</v>
      </c>
      <c r="B135" s="67"/>
      <c r="C135" s="67"/>
      <c r="D135" s="68"/>
      <c r="E135" s="70"/>
      <c r="F135" s="104" t="s">
        <v>1438</v>
      </c>
      <c r="G135" s="67"/>
      <c r="H135" s="71"/>
      <c r="I135" s="72"/>
      <c r="J135" s="72"/>
      <c r="K135" s="71" t="s">
        <v>1715</v>
      </c>
      <c r="L135" s="75"/>
      <c r="M135" s="76"/>
      <c r="N135" s="76"/>
      <c r="O135" s="77"/>
      <c r="P135" s="78"/>
      <c r="Q135" s="78"/>
      <c r="R135" s="88"/>
      <c r="S135" s="88"/>
      <c r="T135" s="88"/>
      <c r="U135" s="88"/>
      <c r="V135" s="52"/>
      <c r="W135" s="52"/>
      <c r="X135" s="52"/>
      <c r="Y135" s="52"/>
      <c r="Z135" s="51"/>
      <c r="AA135" s="73"/>
      <c r="AB135" s="73"/>
      <c r="AC135" s="74"/>
      <c r="AD135" s="80">
        <v>272</v>
      </c>
      <c r="AE135" s="80">
        <v>10488</v>
      </c>
      <c r="AF135" s="80">
        <v>39511</v>
      </c>
      <c r="AG135" s="80">
        <v>7879</v>
      </c>
      <c r="AH135" s="80">
        <v>-7200</v>
      </c>
      <c r="AI135" s="80" t="s">
        <v>1135</v>
      </c>
      <c r="AJ135" s="80"/>
      <c r="AK135" s="80"/>
      <c r="AL135" s="80" t="s">
        <v>1295</v>
      </c>
      <c r="AM135" s="82">
        <v>39991.943136574075</v>
      </c>
      <c r="AN135" s="80" t="s">
        <v>1444</v>
      </c>
      <c r="AO135" s="84" t="s">
        <v>1577</v>
      </c>
      <c r="AP135" s="80" t="s">
        <v>65</v>
      </c>
      <c r="AQ135" s="2"/>
      <c r="AR135" s="3"/>
      <c r="AS135" s="3"/>
      <c r="AT135" s="3"/>
      <c r="AU135" s="3"/>
    </row>
    <row r="136" spans="1:47" x14ac:dyDescent="0.25">
      <c r="A136" s="66" t="s">
        <v>291</v>
      </c>
      <c r="B136" s="67"/>
      <c r="C136" s="67"/>
      <c r="D136" s="68"/>
      <c r="E136" s="70"/>
      <c r="F136" s="104" t="s">
        <v>1439</v>
      </c>
      <c r="G136" s="67"/>
      <c r="H136" s="71"/>
      <c r="I136" s="72"/>
      <c r="J136" s="72"/>
      <c r="K136" s="71" t="s">
        <v>1716</v>
      </c>
      <c r="L136" s="75"/>
      <c r="M136" s="76"/>
      <c r="N136" s="76"/>
      <c r="O136" s="77"/>
      <c r="P136" s="78"/>
      <c r="Q136" s="78"/>
      <c r="R136" s="88"/>
      <c r="S136" s="88"/>
      <c r="T136" s="88"/>
      <c r="U136" s="88"/>
      <c r="V136" s="52"/>
      <c r="W136" s="52"/>
      <c r="X136" s="52"/>
      <c r="Y136" s="52"/>
      <c r="Z136" s="51"/>
      <c r="AA136" s="73"/>
      <c r="AB136" s="73"/>
      <c r="AC136" s="74"/>
      <c r="AD136" s="80">
        <v>671</v>
      </c>
      <c r="AE136" s="80">
        <v>678</v>
      </c>
      <c r="AF136" s="80">
        <v>1418</v>
      </c>
      <c r="AG136" s="80">
        <v>404</v>
      </c>
      <c r="AH136" s="80">
        <v>-7200</v>
      </c>
      <c r="AI136" s="80" t="s">
        <v>1136</v>
      </c>
      <c r="AJ136" s="80" t="s">
        <v>1225</v>
      </c>
      <c r="AK136" s="80"/>
      <c r="AL136" s="80" t="s">
        <v>1295</v>
      </c>
      <c r="AM136" s="82">
        <v>41816.869340277779</v>
      </c>
      <c r="AN136" s="80" t="s">
        <v>1444</v>
      </c>
      <c r="AO136" s="84" t="s">
        <v>1578</v>
      </c>
      <c r="AP136" s="80" t="s">
        <v>66</v>
      </c>
      <c r="AQ136" s="2"/>
      <c r="AR136" s="3"/>
      <c r="AS136" s="3"/>
      <c r="AT136" s="3"/>
      <c r="AU136" s="3"/>
    </row>
    <row r="137" spans="1:47" x14ac:dyDescent="0.25">
      <c r="A137" s="66" t="s">
        <v>326</v>
      </c>
      <c r="B137" s="67"/>
      <c r="C137" s="67"/>
      <c r="D137" s="68"/>
      <c r="E137" s="70"/>
      <c r="F137" s="104" t="s">
        <v>1440</v>
      </c>
      <c r="G137" s="67"/>
      <c r="H137" s="71"/>
      <c r="I137" s="72"/>
      <c r="J137" s="72"/>
      <c r="K137" s="71" t="s">
        <v>1717</v>
      </c>
      <c r="L137" s="75"/>
      <c r="M137" s="76"/>
      <c r="N137" s="76"/>
      <c r="O137" s="77"/>
      <c r="P137" s="78"/>
      <c r="Q137" s="78"/>
      <c r="R137" s="88"/>
      <c r="S137" s="88"/>
      <c r="T137" s="88"/>
      <c r="U137" s="88"/>
      <c r="V137" s="52"/>
      <c r="W137" s="52"/>
      <c r="X137" s="52"/>
      <c r="Y137" s="52"/>
      <c r="Z137" s="51"/>
      <c r="AA137" s="73"/>
      <c r="AB137" s="73"/>
      <c r="AC137" s="74"/>
      <c r="AD137" s="80">
        <v>539</v>
      </c>
      <c r="AE137" s="80">
        <v>144446</v>
      </c>
      <c r="AF137" s="80">
        <v>105156</v>
      </c>
      <c r="AG137" s="80">
        <v>14224</v>
      </c>
      <c r="AH137" s="80">
        <v>-10800</v>
      </c>
      <c r="AI137" s="80" t="s">
        <v>1137</v>
      </c>
      <c r="AJ137" s="80" t="s">
        <v>1149</v>
      </c>
      <c r="AK137" s="84" t="s">
        <v>1290</v>
      </c>
      <c r="AL137" s="80" t="s">
        <v>1299</v>
      </c>
      <c r="AM137" s="82">
        <v>40575.760983796295</v>
      </c>
      <c r="AN137" s="80" t="s">
        <v>1444</v>
      </c>
      <c r="AO137" s="84" t="s">
        <v>1579</v>
      </c>
      <c r="AP137" s="80" t="s">
        <v>65</v>
      </c>
      <c r="AQ137" s="2"/>
      <c r="AR137" s="3"/>
      <c r="AS137" s="3"/>
      <c r="AT137" s="3"/>
      <c r="AU137" s="3"/>
    </row>
    <row r="138" spans="1:47" x14ac:dyDescent="0.25">
      <c r="A138" s="66" t="s">
        <v>292</v>
      </c>
      <c r="B138" s="67"/>
      <c r="C138" s="67"/>
      <c r="D138" s="68"/>
      <c r="E138" s="70"/>
      <c r="F138" s="104" t="s">
        <v>1441</v>
      </c>
      <c r="G138" s="67"/>
      <c r="H138" s="71"/>
      <c r="I138" s="72"/>
      <c r="J138" s="72"/>
      <c r="K138" s="71" t="s">
        <v>1718</v>
      </c>
      <c r="L138" s="75"/>
      <c r="M138" s="76"/>
      <c r="N138" s="76"/>
      <c r="O138" s="77"/>
      <c r="P138" s="78"/>
      <c r="Q138" s="78"/>
      <c r="R138" s="88"/>
      <c r="S138" s="88"/>
      <c r="T138" s="88"/>
      <c r="U138" s="88"/>
      <c r="V138" s="52"/>
      <c r="W138" s="52"/>
      <c r="X138" s="52"/>
      <c r="Y138" s="52"/>
      <c r="Z138" s="51"/>
      <c r="AA138" s="73"/>
      <c r="AB138" s="73"/>
      <c r="AC138" s="74"/>
      <c r="AD138" s="80">
        <v>2434</v>
      </c>
      <c r="AE138" s="80">
        <v>1024</v>
      </c>
      <c r="AF138" s="80">
        <v>63303</v>
      </c>
      <c r="AG138" s="80">
        <v>3612</v>
      </c>
      <c r="AH138" s="80">
        <v>-7200</v>
      </c>
      <c r="AI138" s="80" t="s">
        <v>1138</v>
      </c>
      <c r="AJ138" s="80"/>
      <c r="AK138" s="84" t="s">
        <v>1291</v>
      </c>
      <c r="AL138" s="80" t="s">
        <v>1295</v>
      </c>
      <c r="AM138" s="82">
        <v>39991.207187499997</v>
      </c>
      <c r="AN138" s="80" t="s">
        <v>1444</v>
      </c>
      <c r="AO138" s="84" t="s">
        <v>1580</v>
      </c>
      <c r="AP138" s="80" t="s">
        <v>66</v>
      </c>
      <c r="AQ138" s="2"/>
      <c r="AR138" s="3"/>
      <c r="AS138" s="3"/>
      <c r="AT138" s="3"/>
      <c r="AU138" s="3"/>
    </row>
    <row r="139" spans="1:47" x14ac:dyDescent="0.25">
      <c r="A139" s="66" t="s">
        <v>293</v>
      </c>
      <c r="B139" s="67"/>
      <c r="C139" s="67"/>
      <c r="D139" s="68"/>
      <c r="E139" s="70"/>
      <c r="F139" s="104" t="s">
        <v>1442</v>
      </c>
      <c r="G139" s="67"/>
      <c r="H139" s="71"/>
      <c r="I139" s="72"/>
      <c r="J139" s="72"/>
      <c r="K139" s="71" t="s">
        <v>1719</v>
      </c>
      <c r="L139" s="75"/>
      <c r="M139" s="76"/>
      <c r="N139" s="76"/>
      <c r="O139" s="77"/>
      <c r="P139" s="78"/>
      <c r="Q139" s="78"/>
      <c r="R139" s="88"/>
      <c r="S139" s="88"/>
      <c r="T139" s="88"/>
      <c r="U139" s="88"/>
      <c r="V139" s="52"/>
      <c r="W139" s="52"/>
      <c r="X139" s="52"/>
      <c r="Y139" s="52"/>
      <c r="Z139" s="51"/>
      <c r="AA139" s="73"/>
      <c r="AB139" s="73"/>
      <c r="AC139" s="74"/>
      <c r="AD139" s="80">
        <v>302</v>
      </c>
      <c r="AE139" s="80">
        <v>788</v>
      </c>
      <c r="AF139" s="80">
        <v>43477</v>
      </c>
      <c r="AG139" s="80">
        <v>9659</v>
      </c>
      <c r="AH139" s="80">
        <v>0</v>
      </c>
      <c r="AI139" s="80" t="s">
        <v>1139</v>
      </c>
      <c r="AJ139" s="80"/>
      <c r="AK139" s="80"/>
      <c r="AL139" s="80" t="s">
        <v>1302</v>
      </c>
      <c r="AM139" s="82">
        <v>41746.751562500001</v>
      </c>
      <c r="AN139" s="80" t="s">
        <v>1444</v>
      </c>
      <c r="AO139" s="84" t="s">
        <v>1581</v>
      </c>
      <c r="AP139" s="80" t="s">
        <v>66</v>
      </c>
      <c r="AQ139" s="2"/>
      <c r="AR139" s="3"/>
      <c r="AS139" s="3"/>
      <c r="AT139" s="3"/>
      <c r="AU139" s="3"/>
    </row>
    <row r="140" spans="1:47" x14ac:dyDescent="0.25">
      <c r="A140" s="89" t="s">
        <v>294</v>
      </c>
      <c r="B140" s="90"/>
      <c r="C140" s="90"/>
      <c r="D140" s="91"/>
      <c r="E140" s="92"/>
      <c r="F140" s="105" t="s">
        <v>1443</v>
      </c>
      <c r="G140" s="90"/>
      <c r="H140" s="93"/>
      <c r="I140" s="94"/>
      <c r="J140" s="94"/>
      <c r="K140" s="93" t="s">
        <v>1720</v>
      </c>
      <c r="L140" s="95"/>
      <c r="M140" s="96"/>
      <c r="N140" s="96"/>
      <c r="O140" s="97"/>
      <c r="P140" s="98"/>
      <c r="Q140" s="98"/>
      <c r="R140" s="99"/>
      <c r="S140" s="99"/>
      <c r="T140" s="99"/>
      <c r="U140" s="99"/>
      <c r="V140" s="100"/>
      <c r="W140" s="100"/>
      <c r="X140" s="100"/>
      <c r="Y140" s="100"/>
      <c r="Z140" s="101"/>
      <c r="AA140" s="102"/>
      <c r="AB140" s="102"/>
      <c r="AC140" s="103"/>
      <c r="AD140" s="80">
        <v>196</v>
      </c>
      <c r="AE140" s="80">
        <v>473</v>
      </c>
      <c r="AF140" s="80">
        <v>11907</v>
      </c>
      <c r="AG140" s="80">
        <v>1331</v>
      </c>
      <c r="AH140" s="80">
        <v>-28800</v>
      </c>
      <c r="AI140" s="80" t="s">
        <v>1140</v>
      </c>
      <c r="AJ140" s="80"/>
      <c r="AK140" s="84" t="s">
        <v>1292</v>
      </c>
      <c r="AL140" s="80" t="s">
        <v>1293</v>
      </c>
      <c r="AM140" s="82">
        <v>41288.918958333335</v>
      </c>
      <c r="AN140" s="80" t="s">
        <v>1444</v>
      </c>
      <c r="AO140" s="84" t="s">
        <v>1582</v>
      </c>
      <c r="AP140" s="80" t="s">
        <v>66</v>
      </c>
      <c r="AQ140" s="2"/>
      <c r="AR140" s="3"/>
      <c r="AS140" s="3"/>
      <c r="AT140" s="3"/>
      <c r="AU140" s="3"/>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140"/>
    <dataValidation allowBlank="1" errorTitle="Invalid Vertex Visibility" error="You have entered an unrecognized vertex visibility.  Try selecting from the drop-down list instead." sqref="AQ3"/>
    <dataValidation allowBlank="1" showErrorMessage="1" sqref="AQ2"/>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140">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140"/>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140"/>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140"/>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140"/>
    <dataValidation allowBlank="1" showInputMessage="1" errorTitle="Invalid Vertex Image Key" promptTitle="Vertex Tooltip" prompt="Enter optional text that will pop up when the mouse is hovered over the vertex." sqref="K3:K140"/>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140"/>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140">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140"/>
    <dataValidation allowBlank="1" showInputMessage="1" promptTitle="Vertex Label Fill Color" prompt="To select an optional fill color for the Label shape, right-click and select Select Color on the right-click menu." sqref="I3:I140"/>
    <dataValidation allowBlank="1" showInputMessage="1" errorTitle="Invalid Vertex Image Key" promptTitle="Vertex Image File" prompt="Enter the path to an image file.  Hover over the column header for examples." sqref="F3:F140"/>
    <dataValidation allowBlank="1" showInputMessage="1" promptTitle="Vertex Color" prompt="To select an optional vertex color, right-click and select Select Color on the right-click menu." sqref="B3:B140"/>
    <dataValidation allowBlank="1" showInputMessage="1" errorTitle="Invalid Vertex Opacity" error="The optional vertex opacity must be a whole number between 0 and 10." promptTitle="Vertex Opacity" prompt="Enter an optional vertex opacity between 0 (transparent) and 100 (opaque)." sqref="E3:E140"/>
    <dataValidation type="list" allowBlank="1" showInputMessage="1" showErrorMessage="1" errorTitle="Invalid Vertex Shape" error="You have entered an invalid vertex shape.  Try selecting from the drop-down list instead." promptTitle="Vertex Shape" prompt="Select an optional vertex shape." sqref="C3:C140">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140"/>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140">
      <formula1>ValidVertexLabelPositions</formula1>
    </dataValidation>
    <dataValidation allowBlank="1" showInputMessage="1" showErrorMessage="1" promptTitle="Vertex Name" prompt="Enter the name of the vertex." sqref="A3:A140"/>
  </dataValidations>
  <hyperlinks>
    <hyperlink ref="AI16" r:id="rId1"/>
    <hyperlink ref="AI77" r:id="rId2"/>
    <hyperlink ref="AK4" r:id="rId3"/>
    <hyperlink ref="AK5" r:id="rId4"/>
    <hyperlink ref="AK6" r:id="rId5"/>
    <hyperlink ref="AK13" r:id="rId6"/>
    <hyperlink ref="AK18" r:id="rId7"/>
    <hyperlink ref="AK20" r:id="rId8"/>
    <hyperlink ref="AK21" r:id="rId9"/>
    <hyperlink ref="AK22" r:id="rId10"/>
    <hyperlink ref="AK23" r:id="rId11"/>
    <hyperlink ref="AK24" r:id="rId12"/>
    <hyperlink ref="AK25" r:id="rId13"/>
    <hyperlink ref="AK28" r:id="rId14"/>
    <hyperlink ref="AK29" r:id="rId15"/>
    <hyperlink ref="AK30" r:id="rId16"/>
    <hyperlink ref="AK32" r:id="rId17"/>
    <hyperlink ref="AK33" r:id="rId18"/>
    <hyperlink ref="AK34" r:id="rId19"/>
    <hyperlink ref="AK35" r:id="rId20"/>
    <hyperlink ref="AK36" r:id="rId21"/>
    <hyperlink ref="AK37" r:id="rId22"/>
    <hyperlink ref="AK38" r:id="rId23"/>
    <hyperlink ref="AK40" r:id="rId24"/>
    <hyperlink ref="AK41" r:id="rId25"/>
    <hyperlink ref="AK46" r:id="rId26"/>
    <hyperlink ref="AK48" r:id="rId27"/>
    <hyperlink ref="AK49" r:id="rId28"/>
    <hyperlink ref="AK51" r:id="rId29"/>
    <hyperlink ref="AK52" r:id="rId30"/>
    <hyperlink ref="AK57" r:id="rId31"/>
    <hyperlink ref="AK60" r:id="rId32"/>
    <hyperlink ref="AK62" r:id="rId33"/>
    <hyperlink ref="AK64" r:id="rId34"/>
    <hyperlink ref="AK65" r:id="rId35"/>
    <hyperlink ref="AK66" r:id="rId36"/>
    <hyperlink ref="AK70" r:id="rId37"/>
    <hyperlink ref="AK71" r:id="rId38"/>
    <hyperlink ref="AK72" r:id="rId39"/>
    <hyperlink ref="AK73" r:id="rId40"/>
    <hyperlink ref="AK76" r:id="rId41"/>
    <hyperlink ref="AK77" r:id="rId42"/>
    <hyperlink ref="AK78" r:id="rId43"/>
    <hyperlink ref="AK79" r:id="rId44"/>
    <hyperlink ref="AK82" r:id="rId45"/>
    <hyperlink ref="AK84" r:id="rId46"/>
    <hyperlink ref="AK85" r:id="rId47"/>
    <hyperlink ref="AK86" r:id="rId48"/>
    <hyperlink ref="AK87" r:id="rId49"/>
    <hyperlink ref="AK90" r:id="rId50"/>
    <hyperlink ref="AK93" r:id="rId51"/>
    <hyperlink ref="AK95" r:id="rId52"/>
    <hyperlink ref="AK96" r:id="rId53"/>
    <hyperlink ref="AK97" r:id="rId54"/>
    <hyperlink ref="AK102" r:id="rId55"/>
    <hyperlink ref="AK111" r:id="rId56"/>
    <hyperlink ref="AK112" r:id="rId57"/>
    <hyperlink ref="AK118" r:id="rId58"/>
    <hyperlink ref="AK121" r:id="rId59"/>
    <hyperlink ref="AK124" r:id="rId60"/>
    <hyperlink ref="AK125" r:id="rId61"/>
    <hyperlink ref="AK126" r:id="rId62"/>
    <hyperlink ref="AK127" r:id="rId63"/>
    <hyperlink ref="AK128" r:id="rId64"/>
    <hyperlink ref="AK129" r:id="rId65"/>
    <hyperlink ref="AK133" r:id="rId66"/>
    <hyperlink ref="AK137" r:id="rId67"/>
    <hyperlink ref="AK138" r:id="rId68"/>
    <hyperlink ref="AK140" r:id="rId69"/>
    <hyperlink ref="F3" r:id="rId70"/>
    <hyperlink ref="F4" r:id="rId71"/>
    <hyperlink ref="F5" r:id="rId72"/>
    <hyperlink ref="F6" r:id="rId73"/>
    <hyperlink ref="F7" r:id="rId74"/>
    <hyperlink ref="F8" r:id="rId75"/>
    <hyperlink ref="F9" r:id="rId76"/>
    <hyperlink ref="F10" r:id="rId77"/>
    <hyperlink ref="F11" r:id="rId78"/>
    <hyperlink ref="F12" r:id="rId79"/>
    <hyperlink ref="F13" r:id="rId80"/>
    <hyperlink ref="F14" r:id="rId81"/>
    <hyperlink ref="F15" r:id="rId82"/>
    <hyperlink ref="F16" r:id="rId83"/>
    <hyperlink ref="F17" r:id="rId84"/>
    <hyperlink ref="F18" r:id="rId85"/>
    <hyperlink ref="F19" r:id="rId86"/>
    <hyperlink ref="F20" r:id="rId87"/>
    <hyperlink ref="F21" r:id="rId88"/>
    <hyperlink ref="F22" r:id="rId89"/>
    <hyperlink ref="F23" r:id="rId90"/>
    <hyperlink ref="F24" r:id="rId91"/>
    <hyperlink ref="F25" r:id="rId92"/>
    <hyperlink ref="F26" r:id="rId93"/>
    <hyperlink ref="F27" r:id="rId94"/>
    <hyperlink ref="F28" r:id="rId95"/>
    <hyperlink ref="F29" r:id="rId96"/>
    <hyperlink ref="F30" r:id="rId97"/>
    <hyperlink ref="F31" r:id="rId98"/>
    <hyperlink ref="F32" r:id="rId99"/>
    <hyperlink ref="F33" r:id="rId100"/>
    <hyperlink ref="F34" r:id="rId101"/>
    <hyperlink ref="F35" r:id="rId102"/>
    <hyperlink ref="F36" r:id="rId103"/>
    <hyperlink ref="F37" r:id="rId104"/>
    <hyperlink ref="F38" r:id="rId105"/>
    <hyperlink ref="F39" r:id="rId106"/>
    <hyperlink ref="F40" r:id="rId107"/>
    <hyperlink ref="F41" r:id="rId108"/>
    <hyperlink ref="F42" r:id="rId109"/>
    <hyperlink ref="F43" r:id="rId110"/>
    <hyperlink ref="F44" r:id="rId111"/>
    <hyperlink ref="F45" r:id="rId112"/>
    <hyperlink ref="F46" r:id="rId113"/>
    <hyperlink ref="F47" r:id="rId114"/>
    <hyperlink ref="F48" r:id="rId115"/>
    <hyperlink ref="F49" r:id="rId116"/>
    <hyperlink ref="F50" r:id="rId117"/>
    <hyperlink ref="F51" r:id="rId118"/>
    <hyperlink ref="F52" r:id="rId119"/>
    <hyperlink ref="F53" r:id="rId120"/>
    <hyperlink ref="F54" r:id="rId121"/>
    <hyperlink ref="F55" r:id="rId122"/>
    <hyperlink ref="F56" r:id="rId123"/>
    <hyperlink ref="F57" r:id="rId124"/>
    <hyperlink ref="F58" r:id="rId125"/>
    <hyperlink ref="F59" r:id="rId126"/>
    <hyperlink ref="F60" r:id="rId127"/>
    <hyperlink ref="F61" r:id="rId128"/>
    <hyperlink ref="F62" r:id="rId129"/>
    <hyperlink ref="F63" r:id="rId130"/>
    <hyperlink ref="F64" r:id="rId131"/>
    <hyperlink ref="F65" r:id="rId132"/>
    <hyperlink ref="F66" r:id="rId133"/>
    <hyperlink ref="F67" r:id="rId134"/>
    <hyperlink ref="F68" r:id="rId135"/>
    <hyperlink ref="F69" r:id="rId136"/>
    <hyperlink ref="F70" r:id="rId137"/>
    <hyperlink ref="F71" r:id="rId138"/>
    <hyperlink ref="F72" r:id="rId139"/>
    <hyperlink ref="F73" r:id="rId140"/>
    <hyperlink ref="F74" r:id="rId141"/>
    <hyperlink ref="F75" r:id="rId142"/>
    <hyperlink ref="F76" r:id="rId143"/>
    <hyperlink ref="F77" r:id="rId144"/>
    <hyperlink ref="F78" r:id="rId145"/>
    <hyperlink ref="F79" r:id="rId146"/>
    <hyperlink ref="F80" r:id="rId147"/>
    <hyperlink ref="F81" r:id="rId148"/>
    <hyperlink ref="F82" r:id="rId149"/>
    <hyperlink ref="F83" r:id="rId150"/>
    <hyperlink ref="F84" r:id="rId151"/>
    <hyperlink ref="F85" r:id="rId152"/>
    <hyperlink ref="F86" r:id="rId153"/>
    <hyperlink ref="F87" r:id="rId154"/>
    <hyperlink ref="F88" r:id="rId155"/>
    <hyperlink ref="F89" r:id="rId156"/>
    <hyperlink ref="F90" r:id="rId157"/>
    <hyperlink ref="F91" r:id="rId158"/>
    <hyperlink ref="F92" r:id="rId159"/>
    <hyperlink ref="F93" r:id="rId160"/>
    <hyperlink ref="F94" r:id="rId161"/>
    <hyperlink ref="F95" r:id="rId162"/>
    <hyperlink ref="F96" r:id="rId163"/>
    <hyperlink ref="F97" r:id="rId164"/>
    <hyperlink ref="F98" r:id="rId165"/>
    <hyperlink ref="F99" r:id="rId166"/>
    <hyperlink ref="F100" r:id="rId167"/>
    <hyperlink ref="F101" r:id="rId168"/>
    <hyperlink ref="F102" r:id="rId169"/>
    <hyperlink ref="F103" r:id="rId170"/>
    <hyperlink ref="F104" r:id="rId171"/>
    <hyperlink ref="F105" r:id="rId172"/>
    <hyperlink ref="F106" r:id="rId173"/>
    <hyperlink ref="F107" r:id="rId174"/>
    <hyperlink ref="F108" r:id="rId175"/>
    <hyperlink ref="F109" r:id="rId176"/>
    <hyperlink ref="F110" r:id="rId177"/>
    <hyperlink ref="F111" r:id="rId178"/>
    <hyperlink ref="F112" r:id="rId179"/>
    <hyperlink ref="F113" r:id="rId180"/>
    <hyperlink ref="F114" r:id="rId181"/>
    <hyperlink ref="F115" r:id="rId182"/>
    <hyperlink ref="F116" r:id="rId183"/>
    <hyperlink ref="F117" r:id="rId184"/>
    <hyperlink ref="F118" r:id="rId185"/>
    <hyperlink ref="F119" r:id="rId186"/>
    <hyperlink ref="F120" r:id="rId187"/>
    <hyperlink ref="F121" r:id="rId188"/>
    <hyperlink ref="F122" r:id="rId189"/>
    <hyperlink ref="F123" r:id="rId190"/>
    <hyperlink ref="F124" r:id="rId191"/>
    <hyperlink ref="F125" r:id="rId192"/>
    <hyperlink ref="F126" r:id="rId193"/>
    <hyperlink ref="F127" r:id="rId194"/>
    <hyperlink ref="F128" r:id="rId195"/>
    <hyperlink ref="F129" r:id="rId196"/>
    <hyperlink ref="F130" r:id="rId197"/>
    <hyperlink ref="F131" r:id="rId198"/>
    <hyperlink ref="F132" r:id="rId199"/>
    <hyperlink ref="F133" r:id="rId200"/>
    <hyperlink ref="F134" r:id="rId201"/>
    <hyperlink ref="F135" r:id="rId202"/>
    <hyperlink ref="F136" r:id="rId203"/>
    <hyperlink ref="F137" r:id="rId204"/>
    <hyperlink ref="F138" r:id="rId205"/>
    <hyperlink ref="F139" r:id="rId206"/>
    <hyperlink ref="F140" r:id="rId207"/>
    <hyperlink ref="AO3" r:id="rId208"/>
    <hyperlink ref="AO4" r:id="rId209"/>
    <hyperlink ref="AO5" r:id="rId210"/>
    <hyperlink ref="AO6" r:id="rId211"/>
    <hyperlink ref="AO7" r:id="rId212"/>
    <hyperlink ref="AO8" r:id="rId213"/>
    <hyperlink ref="AO9" r:id="rId214"/>
    <hyperlink ref="AO10" r:id="rId215"/>
    <hyperlink ref="AO11" r:id="rId216"/>
    <hyperlink ref="AO12" r:id="rId217"/>
    <hyperlink ref="AO13" r:id="rId218"/>
    <hyperlink ref="AO14" r:id="rId219"/>
    <hyperlink ref="AO15" r:id="rId220"/>
    <hyperlink ref="AO16" r:id="rId221"/>
    <hyperlink ref="AO17" r:id="rId222"/>
    <hyperlink ref="AO18" r:id="rId223"/>
    <hyperlink ref="AO19" r:id="rId224"/>
    <hyperlink ref="AO20" r:id="rId225"/>
    <hyperlink ref="AO21" r:id="rId226"/>
    <hyperlink ref="AO22" r:id="rId227"/>
    <hyperlink ref="AO23" r:id="rId228"/>
    <hyperlink ref="AO24" r:id="rId229"/>
    <hyperlink ref="AO25" r:id="rId230"/>
    <hyperlink ref="AO26" r:id="rId231"/>
    <hyperlink ref="AO27" r:id="rId232"/>
    <hyperlink ref="AO28" r:id="rId233"/>
    <hyperlink ref="AO29" r:id="rId234"/>
    <hyperlink ref="AO30" r:id="rId235"/>
    <hyperlink ref="AO31" r:id="rId236"/>
    <hyperlink ref="AO32" r:id="rId237"/>
    <hyperlink ref="AO33" r:id="rId238"/>
    <hyperlink ref="AO34" r:id="rId239"/>
    <hyperlink ref="AO35" r:id="rId240"/>
    <hyperlink ref="AO36" r:id="rId241"/>
    <hyperlink ref="AO37" r:id="rId242"/>
    <hyperlink ref="AO38" r:id="rId243"/>
    <hyperlink ref="AO39" r:id="rId244"/>
    <hyperlink ref="AO40" r:id="rId245"/>
    <hyperlink ref="AO41" r:id="rId246"/>
    <hyperlink ref="AO42" r:id="rId247"/>
    <hyperlink ref="AO43" r:id="rId248"/>
    <hyperlink ref="AO44" r:id="rId249"/>
    <hyperlink ref="AO45" r:id="rId250"/>
    <hyperlink ref="AO46" r:id="rId251"/>
    <hyperlink ref="AO47" r:id="rId252"/>
    <hyperlink ref="AO48" r:id="rId253"/>
    <hyperlink ref="AO49" r:id="rId254"/>
    <hyperlink ref="AO50" r:id="rId255"/>
    <hyperlink ref="AO51" r:id="rId256"/>
    <hyperlink ref="AO52" r:id="rId257"/>
    <hyperlink ref="AO53" r:id="rId258"/>
    <hyperlink ref="AO54" r:id="rId259"/>
    <hyperlink ref="AO55" r:id="rId260"/>
    <hyperlink ref="AO56" r:id="rId261"/>
    <hyperlink ref="AO57" r:id="rId262"/>
    <hyperlink ref="AO58" r:id="rId263"/>
    <hyperlink ref="AO59" r:id="rId264"/>
    <hyperlink ref="AO60" r:id="rId265"/>
    <hyperlink ref="AO61" r:id="rId266"/>
    <hyperlink ref="AO62" r:id="rId267"/>
    <hyperlink ref="AO63" r:id="rId268"/>
    <hyperlink ref="AO64" r:id="rId269"/>
    <hyperlink ref="AO65" r:id="rId270"/>
    <hyperlink ref="AO66" r:id="rId271"/>
    <hyperlink ref="AO67" r:id="rId272"/>
    <hyperlink ref="AO68" r:id="rId273"/>
    <hyperlink ref="AO69" r:id="rId274"/>
    <hyperlink ref="AO70" r:id="rId275"/>
    <hyperlink ref="AO71" r:id="rId276"/>
    <hyperlink ref="AO72" r:id="rId277"/>
    <hyperlink ref="AO73" r:id="rId278"/>
    <hyperlink ref="AO74" r:id="rId279"/>
    <hyperlink ref="AO75" r:id="rId280"/>
    <hyperlink ref="AO76" r:id="rId281"/>
    <hyperlink ref="AO77" r:id="rId282"/>
    <hyperlink ref="AO78" r:id="rId283"/>
    <hyperlink ref="AO79" r:id="rId284"/>
    <hyperlink ref="AO80" r:id="rId285"/>
    <hyperlink ref="AO81" r:id="rId286"/>
    <hyperlink ref="AO82" r:id="rId287"/>
    <hyperlink ref="AO83" r:id="rId288"/>
    <hyperlink ref="AO84" r:id="rId289"/>
    <hyperlink ref="AO85" r:id="rId290"/>
    <hyperlink ref="AO86" r:id="rId291"/>
    <hyperlink ref="AO87" r:id="rId292"/>
    <hyperlink ref="AO88" r:id="rId293"/>
    <hyperlink ref="AO89" r:id="rId294"/>
    <hyperlink ref="AO90" r:id="rId295"/>
    <hyperlink ref="AO91" r:id="rId296"/>
    <hyperlink ref="AO92" r:id="rId297"/>
    <hyperlink ref="AO93" r:id="rId298"/>
    <hyperlink ref="AO94" r:id="rId299"/>
    <hyperlink ref="AO95" r:id="rId300"/>
    <hyperlink ref="AO96" r:id="rId301"/>
    <hyperlink ref="AO97" r:id="rId302"/>
    <hyperlink ref="AO98" r:id="rId303"/>
    <hyperlink ref="AO99" r:id="rId304"/>
    <hyperlink ref="AO100" r:id="rId305"/>
    <hyperlink ref="AO101" r:id="rId306"/>
    <hyperlink ref="AO102" r:id="rId307"/>
    <hyperlink ref="AO103" r:id="rId308"/>
    <hyperlink ref="AO104" r:id="rId309"/>
    <hyperlink ref="AO105" r:id="rId310"/>
    <hyperlink ref="AO106" r:id="rId311"/>
    <hyperlink ref="AO107" r:id="rId312"/>
    <hyperlink ref="AO108" r:id="rId313"/>
    <hyperlink ref="AO109" r:id="rId314"/>
    <hyperlink ref="AO110" r:id="rId315"/>
    <hyperlink ref="AO111" r:id="rId316"/>
    <hyperlink ref="AO112" r:id="rId317"/>
    <hyperlink ref="AO113" r:id="rId318"/>
    <hyperlink ref="AO114" r:id="rId319"/>
    <hyperlink ref="AO115" r:id="rId320"/>
    <hyperlink ref="AO116" r:id="rId321"/>
    <hyperlink ref="AO117" r:id="rId322"/>
    <hyperlink ref="AO118" r:id="rId323"/>
    <hyperlink ref="AO119" r:id="rId324"/>
    <hyperlink ref="AO120" r:id="rId325"/>
    <hyperlink ref="AO121" r:id="rId326"/>
    <hyperlink ref="AO122" r:id="rId327"/>
    <hyperlink ref="AO123" r:id="rId328"/>
    <hyperlink ref="AO124" r:id="rId329"/>
    <hyperlink ref="AO125" r:id="rId330"/>
    <hyperlink ref="AO126" r:id="rId331"/>
    <hyperlink ref="AO127" r:id="rId332"/>
    <hyperlink ref="AO128" r:id="rId333"/>
    <hyperlink ref="AO129" r:id="rId334"/>
    <hyperlink ref="AO130" r:id="rId335"/>
    <hyperlink ref="AO131" r:id="rId336"/>
    <hyperlink ref="AO132" r:id="rId337"/>
    <hyperlink ref="AO133" r:id="rId338"/>
    <hyperlink ref="AO134" r:id="rId339"/>
    <hyperlink ref="AO135" r:id="rId340"/>
    <hyperlink ref="AO136" r:id="rId341"/>
    <hyperlink ref="AO137" r:id="rId342"/>
    <hyperlink ref="AO138" r:id="rId343"/>
    <hyperlink ref="AO139" r:id="rId344"/>
    <hyperlink ref="AO140" r:id="rId345"/>
  </hyperlinks>
  <pageMargins left="0.7" right="0.7" top="0.75" bottom="0.75" header="0.3" footer="0.3"/>
  <pageSetup orientation="portrait" horizontalDpi="0" verticalDpi="0" r:id="rId346"/>
  <legacyDrawing r:id="rId347"/>
  <tableParts count="1">
    <tablePart r:id="rId34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defaultRowHeight="15" x14ac:dyDescent="0.25"/>
  <cols>
    <col min="1" max="1" width="10.85546875" style="3" bestFit="1" customWidth="1"/>
    <col min="2" max="2" width="16.85546875" style="3" bestFit="1" customWidth="1"/>
    <col min="4" max="5" width="9.140625" customWidth="1"/>
  </cols>
  <sheetData>
    <row r="1" spans="1:1" x14ac:dyDescent="0.25">
      <c r="A1" s="3" t="s">
        <v>49</v>
      </c>
    </row>
    <row r="2" spans="1:1" ht="15" customHeight="1" x14ac:dyDescent="0.25"/>
    <row r="3" spans="1:1" ht="15" customHeight="1" x14ac:dyDescent="0.25">
      <c r="A3" s="32" t="s">
        <v>50</v>
      </c>
    </row>
    <row r="21" spans="4:4" x14ac:dyDescent="0.25">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X10"/>
  <sheetViews>
    <sheetView workbookViewId="0">
      <pane ySplit="2" topLeftCell="A3" activePane="bottomLeft" state="frozen"/>
      <selection pane="bottomLeft" activeCell="A3" sqref="A3"/>
    </sheetView>
  </sheetViews>
  <sheetFormatPr defaultRowHeight="15" x14ac:dyDescent="0.25"/>
  <cols>
    <col min="1" max="1" width="9.42578125" style="1" bestFit="1" customWidth="1"/>
    <col min="2" max="2" width="14.28515625" bestFit="1" customWidth="1"/>
    <col min="3" max="3" width="15" bestFit="1" customWidth="1"/>
    <col min="4" max="4" width="11.140625" bestFit="1" customWidth="1"/>
    <col min="5" max="5" width="13" bestFit="1" customWidth="1"/>
    <col min="6" max="6" width="8" bestFit="1" customWidth="1"/>
    <col min="7" max="8" width="13.5703125" hidden="1" customWidth="1"/>
    <col min="9" max="9" width="11" hidden="1" customWidth="1"/>
    <col min="10" max="10" width="12.5703125" hidden="1" customWidth="1"/>
    <col min="11" max="11" width="11" hidden="1" customWidth="1"/>
    <col min="12" max="12" width="9.7109375" hidden="1" customWidth="1"/>
    <col min="13" max="13" width="13.140625" hidden="1" customWidth="1"/>
    <col min="14" max="15" width="8.42578125" hidden="1" customWidth="1"/>
    <col min="16" max="16" width="18.28515625" hidden="1" customWidth="1"/>
    <col min="17" max="17" width="14.85546875" hidden="1" customWidth="1"/>
    <col min="18" max="18" width="14.5703125" hidden="1" customWidth="1"/>
    <col min="19" max="21" width="24.140625" hidden="1" customWidth="1"/>
    <col min="22" max="22" width="21.28515625" hidden="1" customWidth="1"/>
    <col min="23" max="23" width="19.28515625" hidden="1" customWidth="1"/>
    <col min="24" max="24" width="10" hidden="1" customWidth="1"/>
    <col min="25" max="25" width="13" customWidth="1"/>
  </cols>
  <sheetData>
    <row r="1" spans="1:24" x14ac:dyDescent="0.25">
      <c r="B1" s="56" t="s">
        <v>39</v>
      </c>
      <c r="C1" s="57"/>
      <c r="D1" s="57"/>
      <c r="E1" s="58"/>
      <c r="F1" s="55" t="s">
        <v>43</v>
      </c>
      <c r="G1" s="59" t="s">
        <v>44</v>
      </c>
      <c r="H1" s="60"/>
      <c r="I1" s="61" t="s">
        <v>40</v>
      </c>
      <c r="J1" s="62"/>
      <c r="K1" s="63" t="s">
        <v>42</v>
      </c>
      <c r="L1" s="64"/>
      <c r="M1" s="64"/>
      <c r="N1" s="64"/>
      <c r="O1" s="64"/>
      <c r="P1" s="64"/>
      <c r="Q1" s="64"/>
      <c r="R1" s="64"/>
      <c r="S1" s="64"/>
      <c r="T1" s="64"/>
      <c r="U1" s="64"/>
      <c r="V1" s="64"/>
      <c r="W1" s="64"/>
      <c r="X1" s="64"/>
    </row>
    <row r="2" spans="1:24" s="13" customFormat="1" ht="30" customHeight="1" x14ac:dyDescent="0.25">
      <c r="A2" s="11" t="s">
        <v>144</v>
      </c>
      <c r="B2" s="13" t="s">
        <v>21</v>
      </c>
      <c r="C2" s="13" t="s">
        <v>20</v>
      </c>
      <c r="D2" s="13" t="s">
        <v>11</v>
      </c>
      <c r="E2" s="13" t="s">
        <v>145</v>
      </c>
      <c r="F2" s="13" t="s">
        <v>46</v>
      </c>
      <c r="G2" s="13" t="s">
        <v>167</v>
      </c>
      <c r="H2" s="13" t="s">
        <v>168</v>
      </c>
      <c r="I2" s="13" t="s">
        <v>12</v>
      </c>
      <c r="J2" s="13" t="s">
        <v>166</v>
      </c>
      <c r="K2" s="13" t="s">
        <v>146</v>
      </c>
      <c r="L2" s="13" t="s">
        <v>148</v>
      </c>
      <c r="M2" s="13" t="s">
        <v>149</v>
      </c>
      <c r="N2" s="13" t="s">
        <v>150</v>
      </c>
      <c r="O2" s="13" t="s">
        <v>151</v>
      </c>
      <c r="P2" s="13" t="s">
        <v>170</v>
      </c>
      <c r="Q2" s="13" t="s">
        <v>171</v>
      </c>
      <c r="R2" s="13" t="s">
        <v>152</v>
      </c>
      <c r="S2" s="13" t="s">
        <v>153</v>
      </c>
      <c r="T2" s="13" t="s">
        <v>154</v>
      </c>
      <c r="U2" s="13" t="s">
        <v>155</v>
      </c>
      <c r="V2" s="13" t="s">
        <v>156</v>
      </c>
      <c r="W2" s="13" t="s">
        <v>157</v>
      </c>
      <c r="X2" s="13" t="s">
        <v>158</v>
      </c>
    </row>
    <row r="3" spans="1:24" x14ac:dyDescent="0.25">
      <c r="A3" s="14"/>
      <c r="B3" s="15"/>
      <c r="C3" s="15"/>
      <c r="D3" s="15"/>
      <c r="E3" s="15"/>
      <c r="F3" s="16"/>
      <c r="G3" s="65"/>
      <c r="H3" s="65"/>
      <c r="I3" s="53"/>
      <c r="J3" s="53"/>
      <c r="K3" s="48"/>
      <c r="L3" s="48"/>
      <c r="M3" s="48"/>
      <c r="N3" s="48"/>
      <c r="O3" s="48"/>
      <c r="P3" s="48"/>
      <c r="Q3" s="48"/>
      <c r="R3" s="48"/>
      <c r="S3" s="48"/>
      <c r="T3" s="48"/>
      <c r="U3" s="48"/>
      <c r="V3" s="48"/>
      <c r="W3" s="49"/>
      <c r="X3" s="49"/>
    </row>
    <row r="10" spans="1:24" ht="14.25" customHeight="1" x14ac:dyDescent="0.25"/>
  </sheetData>
  <dataConsolidate/>
  <dataValidations count="8">
    <dataValidation allowBlank="1" showInputMessage="1" promptTitle="Group Vertex Color" prompt="To select a color to use for all vertices in the group, right-click and select Select Color on the right-click menu." sqref="B3"/>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formula1>ValidGroupShapes</formula1>
    </dataValidation>
    <dataValidation allowBlank="1" showInputMessage="1" showErrorMessage="1" promptTitle="Group Name" prompt="Enter the name of the group." sqref="A3"/>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formula1>ValidBooleansDefaultFalse</formula1>
    </dataValidation>
    <dataValidation allowBlank="1" sqref="K3"/>
    <dataValidation allowBlank="1" showInputMessage="1" showErrorMessage="1" errorTitle="Invalid Group Collapsed" error="You have entered an unrecognized &quot;group collapsed.&quot;  Try selecting from the drop-down list instead." promptTitle="Group Label" prompt="Enter an optional group label." sqref="F3"/>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2"/>
  <sheetViews>
    <sheetView workbookViewId="0">
      <selection activeCell="A2" sqref="A2"/>
    </sheetView>
  </sheetViews>
  <sheetFormatPr defaultRowHeight="15" x14ac:dyDescent="0.25"/>
  <cols>
    <col min="1" max="1" width="9.42578125" style="1" bestFit="1" customWidth="1"/>
    <col min="2" max="2" width="9.140625" style="1"/>
    <col min="3" max="3" width="11.5703125" bestFit="1" customWidth="1"/>
    <col min="4" max="4" width="9.140625" customWidth="1"/>
  </cols>
  <sheetData>
    <row r="1" spans="1:3" x14ac:dyDescent="0.25">
      <c r="A1" s="1" t="s">
        <v>144</v>
      </c>
      <c r="B1" s="1" t="s">
        <v>5</v>
      </c>
      <c r="C1" s="1" t="s">
        <v>147</v>
      </c>
    </row>
    <row r="2" spans="1:3" x14ac:dyDescent="0.25">
      <c r="C2" s="3"/>
    </row>
  </sheetData>
  <dataConsolidate/>
  <dataValidations xWindow="58" yWindow="226" count="3">
    <dataValidation allowBlank="1" showInputMessage="1" showErrorMessage="1" promptTitle="Group Name" prompt="Enter the name of the group.  The group name must also be entered on the Groups worksheet." sqref="A2"/>
    <dataValidation allowBlank="1" showInputMessage="1" showErrorMessage="1" promptTitle="Vertex Name" prompt="Enter the name of a vertex to include in the group." sqref="B2"/>
    <dataValidation allowBlank="1" showInputMessage="1" promptTitle="Vertex ID" prompt="This is the value of the hidden ID cell in the Vertices worksheet.  It gets filled in by the items on the NodeXL, Analysis, Groups menu." sqref="C2"/>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44"/>
  <sheetViews>
    <sheetView workbookViewId="0">
      <selection activeCell="A2" sqref="A2"/>
    </sheetView>
  </sheetViews>
  <sheetFormatPr defaultRowHeight="15" x14ac:dyDescent="0.25"/>
  <cols>
    <col min="1" max="1" width="43.140625" customWidth="1"/>
    <col min="2" max="2" width="13.85546875" customWidth="1"/>
    <col min="3" max="3" width="9.140625" customWidth="1"/>
    <col min="4" max="4" width="12.85546875" hidden="1" customWidth="1"/>
    <col min="5" max="5" width="19.7109375" hidden="1" customWidth="1"/>
    <col min="6" max="6" width="15.5703125" hidden="1" customWidth="1"/>
    <col min="7" max="7" width="22.140625" hidden="1" customWidth="1"/>
    <col min="8" max="8" width="17.140625" hidden="1" customWidth="1"/>
    <col min="9" max="9" width="23.85546875" hidden="1" customWidth="1"/>
    <col min="10" max="10" width="28.28515625" hidden="1" customWidth="1"/>
    <col min="11" max="11" width="34.85546875" hidden="1" customWidth="1"/>
    <col min="12" max="12" width="25" hidden="1" customWidth="1"/>
    <col min="13" max="13" width="31.5703125" hidden="1" customWidth="1"/>
    <col min="14" max="14" width="26.5703125" hidden="1" customWidth="1"/>
    <col min="15" max="17" width="33.28515625" hidden="1" customWidth="1"/>
    <col min="18" max="18" width="26.5703125" hidden="1" customWidth="1"/>
    <col min="19" max="19" width="33" hidden="1" customWidth="1"/>
    <col min="20" max="20" width="19.5703125" hidden="1" customWidth="1"/>
    <col min="21" max="21" width="26.140625" hidden="1" customWidth="1"/>
    <col min="22" max="22" width="9.140625" hidden="1" customWidth="1"/>
    <col min="23" max="23" width="34.140625" hidden="1" customWidth="1"/>
    <col min="24" max="24" width="25.140625" hidden="1" customWidth="1"/>
  </cols>
  <sheetData>
    <row r="1" spans="1:24" ht="15" customHeight="1" thickBot="1" x14ac:dyDescent="0.3">
      <c r="A1" s="13" t="s">
        <v>162</v>
      </c>
      <c r="B1" s="13" t="s">
        <v>17</v>
      </c>
      <c r="D1" t="s">
        <v>79</v>
      </c>
      <c r="E1" t="s">
        <v>80</v>
      </c>
      <c r="F1" s="37" t="s">
        <v>86</v>
      </c>
      <c r="G1" s="38" t="s">
        <v>87</v>
      </c>
      <c r="H1" s="37" t="s">
        <v>92</v>
      </c>
      <c r="I1" s="38" t="s">
        <v>93</v>
      </c>
      <c r="J1" s="37" t="s">
        <v>98</v>
      </c>
      <c r="K1" s="38" t="s">
        <v>99</v>
      </c>
      <c r="L1" s="37" t="s">
        <v>104</v>
      </c>
      <c r="M1" s="38" t="s">
        <v>105</v>
      </c>
      <c r="N1" s="37" t="s">
        <v>110</v>
      </c>
      <c r="O1" s="38" t="s">
        <v>111</v>
      </c>
      <c r="P1" s="38" t="s">
        <v>138</v>
      </c>
      <c r="Q1" s="38" t="s">
        <v>139</v>
      </c>
      <c r="R1" s="37" t="s">
        <v>116</v>
      </c>
      <c r="S1" s="37" t="s">
        <v>117</v>
      </c>
      <c r="T1" s="37" t="s">
        <v>122</v>
      </c>
      <c r="U1" s="38" t="s">
        <v>123</v>
      </c>
      <c r="W1" t="s">
        <v>127</v>
      </c>
      <c r="X1" t="s">
        <v>17</v>
      </c>
    </row>
    <row r="2" spans="1:24" ht="15.75" thickTop="1" x14ac:dyDescent="0.25">
      <c r="A2" s="36"/>
      <c r="B2" s="36"/>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t="e">
        <f ca="1">MIN(INDIRECT(DynamicFilterSourceColumnRange))</f>
        <v>#REF!</v>
      </c>
      <c r="U2" s="40" t="e">
        <f t="shared" ref="U2:U45" ca="1" si="0">COUNTIF(INDIRECT(DynamicFilterSourceColumnRange), "&gt;= " &amp; T2) - COUNTIF(INDIRECT(DynamicFilterSourceColumnRange), "&gt;=" &amp; T3)</f>
        <v>#REF!</v>
      </c>
      <c r="W2" t="s">
        <v>124</v>
      </c>
      <c r="X2">
        <f>ROWS(HistogramBins[Degree Bin]) - 1</f>
        <v>43</v>
      </c>
    </row>
    <row r="3" spans="1:24" x14ac:dyDescent="0.25">
      <c r="D3" s="34">
        <f t="shared" ref="D3:D44" si="1">D2+($D$45-$D$2)/BinDivisor</f>
        <v>0</v>
      </c>
      <c r="E3" s="3">
        <f>COUNTIF(Vertices[Degree], "&gt;= " &amp; D3) - COUNTIF(Vertices[Degree], "&gt;=" &amp; D4)</f>
        <v>0</v>
      </c>
      <c r="F3" s="41">
        <f t="shared" ref="F3:F44" si="2">F2+($F$45-$F$2)/BinDivisor</f>
        <v>0</v>
      </c>
      <c r="G3" s="42">
        <f>COUNTIF(Vertices[In-Degree], "&gt;= " &amp; F3) - COUNTIF(Vertices[In-Degree], "&gt;=" &amp; F4)</f>
        <v>0</v>
      </c>
      <c r="H3" s="41">
        <f t="shared" ref="H3:H44" si="3">H2+($H$45-$H$2)/BinDivisor</f>
        <v>0</v>
      </c>
      <c r="I3" s="42">
        <f>COUNTIF(Vertices[Out-Degree], "&gt;= " &amp; H3) - COUNTIF(Vertices[Out-Degree], "&gt;=" &amp; H4)</f>
        <v>0</v>
      </c>
      <c r="J3" s="41">
        <f t="shared" ref="J3:J44" si="4">J2+($J$45-$J$2)/BinDivisor</f>
        <v>0</v>
      </c>
      <c r="K3" s="42">
        <f>COUNTIF(Vertices[Betweenness Centrality], "&gt;= " &amp; J3) - COUNTIF(Vertices[Betweenness Centrality], "&gt;=" &amp; J4)</f>
        <v>0</v>
      </c>
      <c r="L3" s="41">
        <f t="shared" ref="L3:L44" si="5">L2+($L$45-$L$2)/BinDivisor</f>
        <v>0</v>
      </c>
      <c r="M3" s="42">
        <f>COUNTIF(Vertices[Closeness Centrality], "&gt;= " &amp; L3) - COUNTIF(Vertices[Closeness Centrality], "&gt;=" &amp; L4)</f>
        <v>0</v>
      </c>
      <c r="N3" s="41">
        <f t="shared" ref="N3:N44" si="6">N2+($N$45-$N$2)/BinDivisor</f>
        <v>0</v>
      </c>
      <c r="O3" s="42">
        <f>COUNTIF(Vertices[Eigenvector Centrality], "&gt;= " &amp; N3) - COUNTIF(Vertices[Eigenvector Centrality], "&gt;=" &amp; N4)</f>
        <v>0</v>
      </c>
      <c r="P3" s="41">
        <f t="shared" ref="P3:P44" si="7">P2+($P$45-$P$2)/BinDivisor</f>
        <v>0</v>
      </c>
      <c r="Q3" s="42">
        <f>COUNTIF(Vertices[PageRank], "&gt;= " &amp; P3) - COUNTIF(Vertices[PageRank], "&gt;=" &amp; P4)</f>
        <v>0</v>
      </c>
      <c r="R3" s="41">
        <f t="shared" ref="R3:R44" si="8">R2+($R$45-$R$2)/BinDivisor</f>
        <v>0</v>
      </c>
      <c r="S3" s="46">
        <f>COUNTIF(Vertices[Clustering Coefficient], "&gt;= " &amp; R3) - COUNTIF(Vertices[Clustering Coefficient], "&gt;=" &amp; R4)</f>
        <v>0</v>
      </c>
      <c r="T3" s="41" t="e">
        <f t="shared" ref="T3:T44" ca="1" si="9">T2+($T$45-$T$2)/BinDivisor</f>
        <v>#REF!</v>
      </c>
      <c r="U3" s="42" t="e">
        <f t="shared" ca="1" si="0"/>
        <v>#REF!</v>
      </c>
      <c r="W3" t="s">
        <v>125</v>
      </c>
      <c r="X3" t="s">
        <v>85</v>
      </c>
    </row>
    <row r="4" spans="1:24" x14ac:dyDescent="0.25">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t="e">
        <f t="shared" ca="1" si="9"/>
        <v>#REF!</v>
      </c>
      <c r="U4" s="40" t="e">
        <f t="shared" ca="1" si="0"/>
        <v>#REF!</v>
      </c>
      <c r="W4" s="12" t="s">
        <v>126</v>
      </c>
      <c r="X4" s="12" t="s">
        <v>128</v>
      </c>
    </row>
    <row r="5" spans="1:24" x14ac:dyDescent="0.25">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t="e">
        <f t="shared" ca="1" si="9"/>
        <v>#REF!</v>
      </c>
      <c r="U5" s="42" t="e">
        <f t="shared" ca="1" si="0"/>
        <v>#REF!</v>
      </c>
    </row>
    <row r="6" spans="1:24" x14ac:dyDescent="0.25">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t="e">
        <f t="shared" ca="1" si="9"/>
        <v>#REF!</v>
      </c>
      <c r="U6" s="40" t="e">
        <f t="shared" ca="1" si="0"/>
        <v>#REF!</v>
      </c>
    </row>
    <row r="7" spans="1:24" x14ac:dyDescent="0.25">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t="e">
        <f t="shared" ca="1" si="9"/>
        <v>#REF!</v>
      </c>
      <c r="U7" s="42" t="e">
        <f t="shared" ca="1" si="0"/>
        <v>#REF!</v>
      </c>
    </row>
    <row r="8" spans="1:24" x14ac:dyDescent="0.25">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t="e">
        <f t="shared" ca="1" si="9"/>
        <v>#REF!</v>
      </c>
      <c r="U8" s="40" t="e">
        <f t="shared" ca="1" si="0"/>
        <v>#REF!</v>
      </c>
    </row>
    <row r="9" spans="1:24" x14ac:dyDescent="0.25">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t="e">
        <f t="shared" ca="1" si="9"/>
        <v>#REF!</v>
      </c>
      <c r="U9" s="42" t="e">
        <f t="shared" ca="1" si="0"/>
        <v>#REF!</v>
      </c>
    </row>
    <row r="10" spans="1:24" x14ac:dyDescent="0.25">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t="e">
        <f t="shared" ca="1" si="9"/>
        <v>#REF!</v>
      </c>
      <c r="U10" s="40" t="e">
        <f t="shared" ca="1" si="0"/>
        <v>#REF!</v>
      </c>
    </row>
    <row r="11" spans="1:24" x14ac:dyDescent="0.25">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t="e">
        <f t="shared" ca="1" si="9"/>
        <v>#REF!</v>
      </c>
      <c r="U11" s="42" t="e">
        <f t="shared" ca="1" si="0"/>
        <v>#REF!</v>
      </c>
    </row>
    <row r="12" spans="1:24" x14ac:dyDescent="0.25">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t="e">
        <f t="shared" ca="1" si="9"/>
        <v>#REF!</v>
      </c>
      <c r="U12" s="40" t="e">
        <f t="shared" ca="1" si="0"/>
        <v>#REF!</v>
      </c>
    </row>
    <row r="13" spans="1:24" x14ac:dyDescent="0.25">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t="e">
        <f t="shared" ca="1" si="9"/>
        <v>#REF!</v>
      </c>
      <c r="U13" s="42" t="e">
        <f t="shared" ca="1" si="0"/>
        <v>#REF!</v>
      </c>
    </row>
    <row r="14" spans="1:24" x14ac:dyDescent="0.25">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t="e">
        <f t="shared" ca="1" si="9"/>
        <v>#REF!</v>
      </c>
      <c r="U14" s="40" t="e">
        <f t="shared" ca="1" si="0"/>
        <v>#REF!</v>
      </c>
    </row>
    <row r="15" spans="1:24" x14ac:dyDescent="0.25">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t="e">
        <f t="shared" ca="1" si="9"/>
        <v>#REF!</v>
      </c>
      <c r="U15" s="42" t="e">
        <f t="shared" ca="1" si="0"/>
        <v>#REF!</v>
      </c>
    </row>
    <row r="16" spans="1:24" x14ac:dyDescent="0.25">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t="e">
        <f t="shared" ca="1" si="9"/>
        <v>#REF!</v>
      </c>
      <c r="U16" s="40" t="e">
        <f t="shared" ca="1" si="0"/>
        <v>#REF!</v>
      </c>
    </row>
    <row r="17" spans="1:21" x14ac:dyDescent="0.25">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t="e">
        <f t="shared" ca="1" si="9"/>
        <v>#REF!</v>
      </c>
      <c r="U17" s="42" t="e">
        <f t="shared" ca="1" si="0"/>
        <v>#REF!</v>
      </c>
    </row>
    <row r="18" spans="1:21" x14ac:dyDescent="0.25">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t="e">
        <f t="shared" ca="1" si="9"/>
        <v>#REF!</v>
      </c>
      <c r="U18" s="40" t="e">
        <f t="shared" ca="1" si="0"/>
        <v>#REF!</v>
      </c>
    </row>
    <row r="19" spans="1:21" x14ac:dyDescent="0.25">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t="e">
        <f t="shared" ca="1" si="9"/>
        <v>#REF!</v>
      </c>
      <c r="U19" s="42" t="e">
        <f t="shared" ca="1" si="0"/>
        <v>#REF!</v>
      </c>
    </row>
    <row r="20" spans="1:21" x14ac:dyDescent="0.25">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t="e">
        <f t="shared" ca="1" si="9"/>
        <v>#REF!</v>
      </c>
      <c r="U20" s="40" t="e">
        <f t="shared" ca="1" si="0"/>
        <v>#REF!</v>
      </c>
    </row>
    <row r="21" spans="1:21" x14ac:dyDescent="0.25">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t="e">
        <f t="shared" ca="1" si="9"/>
        <v>#REF!</v>
      </c>
      <c r="U21" s="42" t="e">
        <f t="shared" ca="1" si="0"/>
        <v>#REF!</v>
      </c>
    </row>
    <row r="22" spans="1:21" x14ac:dyDescent="0.25">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t="e">
        <f t="shared" ca="1" si="9"/>
        <v>#REF!</v>
      </c>
      <c r="U22" s="40" t="e">
        <f t="shared" ca="1" si="0"/>
        <v>#REF!</v>
      </c>
    </row>
    <row r="23" spans="1:21" x14ac:dyDescent="0.25">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t="e">
        <f t="shared" ca="1" si="9"/>
        <v>#REF!</v>
      </c>
      <c r="U23" s="42" t="e">
        <f t="shared" ca="1" si="0"/>
        <v>#REF!</v>
      </c>
    </row>
    <row r="24" spans="1:21" x14ac:dyDescent="0.25">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t="e">
        <f t="shared" ca="1" si="9"/>
        <v>#REF!</v>
      </c>
      <c r="U24" s="40" t="e">
        <f t="shared" ca="1" si="0"/>
        <v>#REF!</v>
      </c>
    </row>
    <row r="25" spans="1:21" x14ac:dyDescent="0.25">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t="e">
        <f t="shared" ca="1" si="9"/>
        <v>#REF!</v>
      </c>
      <c r="U25" s="42" t="e">
        <f t="shared" ca="1" si="0"/>
        <v>#REF!</v>
      </c>
    </row>
    <row r="26" spans="1:21" x14ac:dyDescent="0.25">
      <c r="D26" s="34">
        <f t="shared" si="1"/>
        <v>0</v>
      </c>
      <c r="E26" s="3">
        <f>COUNTIF(Vertices[Degree], "&gt;= " &amp; D26) - COUNTIF(Vertices[Degree], "&gt;=" &amp; D27)</f>
        <v>0</v>
      </c>
      <c r="F26" s="39">
        <f t="shared" si="2"/>
        <v>0</v>
      </c>
      <c r="G26" s="40">
        <f>COUNTIF(Vertices[In-Degree], "&gt;= " &amp; F26) - COUNTIF(Vertices[In-Degree], "&gt;=" &amp; F27)</f>
        <v>0</v>
      </c>
      <c r="H26" s="39">
        <f t="shared" si="3"/>
        <v>0</v>
      </c>
      <c r="I26" s="40">
        <f>COUNTIF(Vertices[Out-Degree], "&gt;= " &amp; H26) - COUNTIF(Vertices[Out-Degree], "&gt;=" &amp; H27)</f>
        <v>0</v>
      </c>
      <c r="J26" s="39">
        <f t="shared" si="4"/>
        <v>0</v>
      </c>
      <c r="K26" s="40">
        <f>COUNTIF(Vertices[Betweenness Centrality], "&gt;= " &amp; J26) - COUNTIF(Vertices[Betweenness Centrality], "&gt;=" &amp; J27)</f>
        <v>0</v>
      </c>
      <c r="L26" s="39">
        <f t="shared" si="5"/>
        <v>0</v>
      </c>
      <c r="M26" s="40">
        <f>COUNTIF(Vertices[Closeness Centrality], "&gt;= " &amp; L26) - COUNTIF(Vertices[Closeness Centrality], "&gt;=" &amp; L27)</f>
        <v>0</v>
      </c>
      <c r="N26" s="39">
        <f t="shared" si="6"/>
        <v>0</v>
      </c>
      <c r="O26" s="40">
        <f>COUNTIF(Vertices[Eigenvector Centrality], "&gt;= " &amp; N26) - COUNTIF(Vertices[Eigenvector Centrality], "&gt;=" &amp; N27)</f>
        <v>0</v>
      </c>
      <c r="P26" s="39">
        <f t="shared" si="7"/>
        <v>0</v>
      </c>
      <c r="Q26" s="40">
        <f>COUNTIF(Vertices[PageRank], "&gt;= " &amp; P26) - COUNTIF(Vertices[PageRank], "&gt;=" &amp; P27)</f>
        <v>0</v>
      </c>
      <c r="R26" s="39">
        <f t="shared" si="8"/>
        <v>0</v>
      </c>
      <c r="S26" s="45">
        <f>COUNTIF(Vertices[Clustering Coefficient], "&gt;= " &amp; R26) - COUNTIF(Vertices[Clustering Coefficient], "&gt;=" &amp; R27)</f>
        <v>0</v>
      </c>
      <c r="T26" s="39" t="e">
        <f t="shared" ca="1" si="9"/>
        <v>#REF!</v>
      </c>
      <c r="U26" s="40" t="e">
        <f t="shared" ca="1" si="0"/>
        <v>#REF!</v>
      </c>
    </row>
    <row r="27" spans="1:21" x14ac:dyDescent="0.25">
      <c r="D27" s="34">
        <f t="shared" si="1"/>
        <v>0</v>
      </c>
      <c r="E27" s="3">
        <f>COUNTIF(Vertices[Degree], "&gt;= " &amp; D27) - COUNTIF(Vertices[Degree], "&gt;=" &amp; D28)</f>
        <v>0</v>
      </c>
      <c r="F27" s="41">
        <f t="shared" si="2"/>
        <v>0</v>
      </c>
      <c r="G27" s="42">
        <f>COUNTIF(Vertices[In-Degree], "&gt;= " &amp; F27) - COUNTIF(Vertices[In-Degree], "&gt;=" &amp; F28)</f>
        <v>0</v>
      </c>
      <c r="H27" s="41">
        <f t="shared" si="3"/>
        <v>0</v>
      </c>
      <c r="I27" s="42">
        <f>COUNTIF(Vertices[Out-Degree], "&gt;= " &amp; H27) - COUNTIF(Vertices[Out-Degree], "&gt;=" &amp; H28)</f>
        <v>0</v>
      </c>
      <c r="J27" s="41">
        <f t="shared" si="4"/>
        <v>0</v>
      </c>
      <c r="K27" s="42">
        <f>COUNTIF(Vertices[Betweenness Centrality], "&gt;= " &amp; J27) - COUNTIF(Vertices[Betweenness Centrality], "&gt;=" &amp; J28)</f>
        <v>0</v>
      </c>
      <c r="L27" s="41">
        <f t="shared" si="5"/>
        <v>0</v>
      </c>
      <c r="M27" s="42">
        <f>COUNTIF(Vertices[Closeness Centrality], "&gt;= " &amp; L27) - COUNTIF(Vertices[Closeness Centrality], "&gt;=" &amp; L28)</f>
        <v>0</v>
      </c>
      <c r="N27" s="41">
        <f t="shared" si="6"/>
        <v>0</v>
      </c>
      <c r="O27" s="42">
        <f>COUNTIF(Vertices[Eigenvector Centrality], "&gt;= " &amp; N27) - COUNTIF(Vertices[Eigenvector Centrality], "&gt;=" &amp; N28)</f>
        <v>0</v>
      </c>
      <c r="P27" s="41">
        <f t="shared" si="7"/>
        <v>0</v>
      </c>
      <c r="Q27" s="42">
        <f>COUNTIF(Vertices[PageRank], "&gt;= " &amp; P27) - COUNTIF(Vertices[PageRank], "&gt;=" &amp; P28)</f>
        <v>0</v>
      </c>
      <c r="R27" s="41">
        <f t="shared" si="8"/>
        <v>0</v>
      </c>
      <c r="S27" s="46">
        <f>COUNTIF(Vertices[Clustering Coefficient], "&gt;= " &amp; R27) - COUNTIF(Vertices[Clustering Coefficient], "&gt;=" &amp; R28)</f>
        <v>0</v>
      </c>
      <c r="T27" s="41" t="e">
        <f t="shared" ca="1" si="9"/>
        <v>#REF!</v>
      </c>
      <c r="U27" s="42" t="e">
        <f t="shared" ca="1" si="0"/>
        <v>#REF!</v>
      </c>
    </row>
    <row r="28" spans="1:21" x14ac:dyDescent="0.25">
      <c r="D28" s="34">
        <f t="shared" si="1"/>
        <v>0</v>
      </c>
      <c r="E28" s="3">
        <f>COUNTIF(Vertices[Degree], "&gt;= " &amp; D28) - COUNTIF(Vertices[Degree], "&gt;=" &amp; D29)</f>
        <v>0</v>
      </c>
      <c r="F28" s="39">
        <f t="shared" si="2"/>
        <v>0</v>
      </c>
      <c r="G28" s="40">
        <f>COUNTIF(Vertices[In-Degree], "&gt;= " &amp; F28) - COUNTIF(Vertices[In-Degree], "&gt;=" &amp; F29)</f>
        <v>0</v>
      </c>
      <c r="H28" s="39">
        <f t="shared" si="3"/>
        <v>0</v>
      </c>
      <c r="I28" s="40">
        <f>COUNTIF(Vertices[Out-Degree], "&gt;= " &amp; H28) - COUNTIF(Vertices[Out-Degree], "&gt;=" &amp; H29)</f>
        <v>0</v>
      </c>
      <c r="J28" s="39">
        <f t="shared" si="4"/>
        <v>0</v>
      </c>
      <c r="K28" s="40">
        <f>COUNTIF(Vertices[Betweenness Centrality], "&gt;= " &amp; J28) - COUNTIF(Vertices[Betweenness Centrality], "&gt;=" &amp; J29)</f>
        <v>0</v>
      </c>
      <c r="L28" s="39">
        <f t="shared" si="5"/>
        <v>0</v>
      </c>
      <c r="M28" s="40">
        <f>COUNTIF(Vertices[Closeness Centrality], "&gt;= " &amp; L28) - COUNTIF(Vertices[Closeness Centrality], "&gt;=" &amp; L29)</f>
        <v>0</v>
      </c>
      <c r="N28" s="39">
        <f t="shared" si="6"/>
        <v>0</v>
      </c>
      <c r="O28" s="40">
        <f>COUNTIF(Vertices[Eigenvector Centrality], "&gt;= " &amp; N28) - COUNTIF(Vertices[Eigenvector Centrality], "&gt;=" &amp; N29)</f>
        <v>0</v>
      </c>
      <c r="P28" s="39">
        <f t="shared" si="7"/>
        <v>0</v>
      </c>
      <c r="Q28" s="40">
        <f>COUNTIF(Vertices[PageRank], "&gt;= " &amp; P28) - COUNTIF(Vertices[PageRank], "&gt;=" &amp; P29)</f>
        <v>0</v>
      </c>
      <c r="R28" s="39">
        <f t="shared" si="8"/>
        <v>0</v>
      </c>
      <c r="S28" s="45">
        <f>COUNTIF(Vertices[Clustering Coefficient], "&gt;= " &amp; R28) - COUNTIF(Vertices[Clustering Coefficient], "&gt;=" &amp; R29)</f>
        <v>0</v>
      </c>
      <c r="T28" s="39" t="e">
        <f t="shared" ca="1" si="9"/>
        <v>#REF!</v>
      </c>
      <c r="U28" s="40" t="e">
        <f t="shared" ca="1" si="0"/>
        <v>#REF!</v>
      </c>
    </row>
    <row r="29" spans="1:21" x14ac:dyDescent="0.25">
      <c r="A29" t="s">
        <v>163</v>
      </c>
      <c r="B29" t="s">
        <v>17</v>
      </c>
      <c r="D29" s="34">
        <f t="shared" si="1"/>
        <v>0</v>
      </c>
      <c r="E29" s="3">
        <f>COUNTIF(Vertices[Degree], "&gt;= " &amp; D29) - COUNTIF(Vertices[Degree], "&gt;=" &amp; D30)</f>
        <v>0</v>
      </c>
      <c r="F29" s="41">
        <f t="shared" si="2"/>
        <v>0</v>
      </c>
      <c r="G29" s="42">
        <f>COUNTIF(Vertices[In-Degree], "&gt;= " &amp; F29) - COUNTIF(Vertices[In-Degree], "&gt;=" &amp; F30)</f>
        <v>0</v>
      </c>
      <c r="H29" s="41">
        <f t="shared" si="3"/>
        <v>0</v>
      </c>
      <c r="I29" s="42">
        <f>COUNTIF(Vertices[Out-Degree], "&gt;= " &amp; H29) - COUNTIF(Vertices[Out-Degree], "&gt;=" &amp; H30)</f>
        <v>0</v>
      </c>
      <c r="J29" s="41">
        <f t="shared" si="4"/>
        <v>0</v>
      </c>
      <c r="K29" s="42">
        <f>COUNTIF(Vertices[Betweenness Centrality], "&gt;= " &amp; J29) - COUNTIF(Vertices[Betweenness Centrality], "&gt;=" &amp; J30)</f>
        <v>0</v>
      </c>
      <c r="L29" s="41">
        <f t="shared" si="5"/>
        <v>0</v>
      </c>
      <c r="M29" s="42">
        <f>COUNTIF(Vertices[Closeness Centrality], "&gt;= " &amp; L29) - COUNTIF(Vertices[Closeness Centrality], "&gt;=" &amp; L30)</f>
        <v>0</v>
      </c>
      <c r="N29" s="41">
        <f t="shared" si="6"/>
        <v>0</v>
      </c>
      <c r="O29" s="42">
        <f>COUNTIF(Vertices[Eigenvector Centrality], "&gt;= " &amp; N29) - COUNTIF(Vertices[Eigenvector Centrality], "&gt;=" &amp; N30)</f>
        <v>0</v>
      </c>
      <c r="P29" s="41">
        <f t="shared" si="7"/>
        <v>0</v>
      </c>
      <c r="Q29" s="42">
        <f>COUNTIF(Vertices[PageRank], "&gt;= " &amp; P29) - COUNTIF(Vertices[PageRank], "&gt;=" &amp; P30)</f>
        <v>0</v>
      </c>
      <c r="R29" s="41">
        <f t="shared" si="8"/>
        <v>0</v>
      </c>
      <c r="S29" s="46">
        <f>COUNTIF(Vertices[Clustering Coefficient], "&gt;= " &amp; R29) - COUNTIF(Vertices[Clustering Coefficient], "&gt;=" &amp; R30)</f>
        <v>0</v>
      </c>
      <c r="T29" s="41" t="e">
        <f t="shared" ca="1" si="9"/>
        <v>#REF!</v>
      </c>
      <c r="U29" s="42" t="e">
        <f t="shared" ca="1" si="0"/>
        <v>#REF!</v>
      </c>
    </row>
    <row r="30" spans="1:21" x14ac:dyDescent="0.25">
      <c r="A30" s="35"/>
      <c r="B30" s="35"/>
      <c r="D30" s="34">
        <f t="shared" si="1"/>
        <v>0</v>
      </c>
      <c r="E30" s="3">
        <f>COUNTIF(Vertices[Degree], "&gt;= " &amp; D30) - COUNTIF(Vertices[Degree], "&gt;=" &amp; D31)</f>
        <v>0</v>
      </c>
      <c r="F30" s="39">
        <f t="shared" si="2"/>
        <v>0</v>
      </c>
      <c r="G30" s="40">
        <f>COUNTIF(Vertices[In-Degree], "&gt;= " &amp; F30) - COUNTIF(Vertices[In-Degree], "&gt;=" &amp; F31)</f>
        <v>0</v>
      </c>
      <c r="H30" s="39">
        <f t="shared" si="3"/>
        <v>0</v>
      </c>
      <c r="I30" s="40">
        <f>COUNTIF(Vertices[Out-Degree], "&gt;= " &amp; H30) - COUNTIF(Vertices[Out-Degree], "&gt;=" &amp; H31)</f>
        <v>0</v>
      </c>
      <c r="J30" s="39">
        <f t="shared" si="4"/>
        <v>0</v>
      </c>
      <c r="K30" s="40">
        <f>COUNTIF(Vertices[Betweenness Centrality], "&gt;= " &amp; J30) - COUNTIF(Vertices[Betweenness Centrality], "&gt;=" &amp; J31)</f>
        <v>0</v>
      </c>
      <c r="L30" s="39">
        <f t="shared" si="5"/>
        <v>0</v>
      </c>
      <c r="M30" s="40">
        <f>COUNTIF(Vertices[Closeness Centrality], "&gt;= " &amp; L30) - COUNTIF(Vertices[Closeness Centrality], "&gt;=" &amp; L31)</f>
        <v>0</v>
      </c>
      <c r="N30" s="39">
        <f t="shared" si="6"/>
        <v>0</v>
      </c>
      <c r="O30" s="40">
        <f>COUNTIF(Vertices[Eigenvector Centrality], "&gt;= " &amp; N30) - COUNTIF(Vertices[Eigenvector Centrality], "&gt;=" &amp; N31)</f>
        <v>0</v>
      </c>
      <c r="P30" s="39">
        <f t="shared" si="7"/>
        <v>0</v>
      </c>
      <c r="Q30" s="40">
        <f>COUNTIF(Vertices[PageRank], "&gt;= " &amp; P30) - COUNTIF(Vertices[PageRank], "&gt;=" &amp; P31)</f>
        <v>0</v>
      </c>
      <c r="R30" s="39">
        <f t="shared" si="8"/>
        <v>0</v>
      </c>
      <c r="S30" s="45">
        <f>COUNTIF(Vertices[Clustering Coefficient], "&gt;= " &amp; R30) - COUNTIF(Vertices[Clustering Coefficient], "&gt;=" &amp; R31)</f>
        <v>0</v>
      </c>
      <c r="T30" s="39" t="e">
        <f t="shared" ca="1" si="9"/>
        <v>#REF!</v>
      </c>
      <c r="U30" s="40" t="e">
        <f t="shared" ca="1" si="0"/>
        <v>#REF!</v>
      </c>
    </row>
    <row r="31" spans="1:21" x14ac:dyDescent="0.25">
      <c r="D31" s="34">
        <f t="shared" si="1"/>
        <v>0</v>
      </c>
      <c r="E31" s="3">
        <f>COUNTIF(Vertices[Degree], "&gt;= " &amp; D31) - COUNTIF(Vertices[Degree], "&gt;=" &amp; D32)</f>
        <v>0</v>
      </c>
      <c r="F31" s="41">
        <f t="shared" si="2"/>
        <v>0</v>
      </c>
      <c r="G31" s="42">
        <f>COUNTIF(Vertices[In-Degree], "&gt;= " &amp; F31) - COUNTIF(Vertices[In-Degree], "&gt;=" &amp; F32)</f>
        <v>0</v>
      </c>
      <c r="H31" s="41">
        <f t="shared" si="3"/>
        <v>0</v>
      </c>
      <c r="I31" s="42">
        <f>COUNTIF(Vertices[Out-Degree], "&gt;= " &amp; H31) - COUNTIF(Vertices[Out-Degree], "&gt;=" &amp; H32)</f>
        <v>0</v>
      </c>
      <c r="J31" s="41">
        <f t="shared" si="4"/>
        <v>0</v>
      </c>
      <c r="K31" s="42">
        <f>COUNTIF(Vertices[Betweenness Centrality], "&gt;= " &amp; J31) - COUNTIF(Vertices[Betweenness Centrality], "&gt;=" &amp; J32)</f>
        <v>0</v>
      </c>
      <c r="L31" s="41">
        <f t="shared" si="5"/>
        <v>0</v>
      </c>
      <c r="M31" s="42">
        <f>COUNTIF(Vertices[Closeness Centrality], "&gt;= " &amp; L31) - COUNTIF(Vertices[Closeness Centrality], "&gt;=" &amp; L32)</f>
        <v>0</v>
      </c>
      <c r="N31" s="41">
        <f t="shared" si="6"/>
        <v>0</v>
      </c>
      <c r="O31" s="42">
        <f>COUNTIF(Vertices[Eigenvector Centrality], "&gt;= " &amp; N31) - COUNTIF(Vertices[Eigenvector Centrality], "&gt;=" &amp; N32)</f>
        <v>0</v>
      </c>
      <c r="P31" s="41">
        <f t="shared" si="7"/>
        <v>0</v>
      </c>
      <c r="Q31" s="42">
        <f>COUNTIF(Vertices[PageRank], "&gt;= " &amp; P31) - COUNTIF(Vertices[PageRank], "&gt;=" &amp; P32)</f>
        <v>0</v>
      </c>
      <c r="R31" s="41">
        <f t="shared" si="8"/>
        <v>0</v>
      </c>
      <c r="S31" s="46">
        <f>COUNTIF(Vertices[Clustering Coefficient], "&gt;= " &amp; R31) - COUNTIF(Vertices[Clustering Coefficient], "&gt;=" &amp; R32)</f>
        <v>0</v>
      </c>
      <c r="T31" s="41" t="e">
        <f t="shared" ca="1" si="9"/>
        <v>#REF!</v>
      </c>
      <c r="U31" s="42" t="e">
        <f t="shared" ca="1" si="0"/>
        <v>#REF!</v>
      </c>
    </row>
    <row r="32" spans="1:21" x14ac:dyDescent="0.25">
      <c r="D32" s="34">
        <f t="shared" si="1"/>
        <v>0</v>
      </c>
      <c r="E32" s="3">
        <f>COUNTIF(Vertices[Degree], "&gt;= " &amp; D32) - COUNTIF(Vertices[Degree], "&gt;=" &amp; D33)</f>
        <v>0</v>
      </c>
      <c r="F32" s="39">
        <f t="shared" si="2"/>
        <v>0</v>
      </c>
      <c r="G32" s="40">
        <f>COUNTIF(Vertices[In-Degree], "&gt;= " &amp; F32) - COUNTIF(Vertices[In-Degree], "&gt;=" &amp; F33)</f>
        <v>0</v>
      </c>
      <c r="H32" s="39">
        <f t="shared" si="3"/>
        <v>0</v>
      </c>
      <c r="I32" s="40">
        <f>COUNTIF(Vertices[Out-Degree], "&gt;= " &amp; H32) - COUNTIF(Vertices[Out-Degree], "&gt;=" &amp; H33)</f>
        <v>0</v>
      </c>
      <c r="J32" s="39">
        <f t="shared" si="4"/>
        <v>0</v>
      </c>
      <c r="K32" s="40">
        <f>COUNTIF(Vertices[Betweenness Centrality], "&gt;= " &amp; J32) - COUNTIF(Vertices[Betweenness Centrality], "&gt;=" &amp; J33)</f>
        <v>0</v>
      </c>
      <c r="L32" s="39">
        <f t="shared" si="5"/>
        <v>0</v>
      </c>
      <c r="M32" s="40">
        <f>COUNTIF(Vertices[Closeness Centrality], "&gt;= " &amp; L32) - COUNTIF(Vertices[Closeness Centrality], "&gt;=" &amp; L33)</f>
        <v>0</v>
      </c>
      <c r="N32" s="39">
        <f t="shared" si="6"/>
        <v>0</v>
      </c>
      <c r="O32" s="40">
        <f>COUNTIF(Vertices[Eigenvector Centrality], "&gt;= " &amp; N32) - COUNTIF(Vertices[Eigenvector Centrality], "&gt;=" &amp; N33)</f>
        <v>0</v>
      </c>
      <c r="P32" s="39">
        <f t="shared" si="7"/>
        <v>0</v>
      </c>
      <c r="Q32" s="40">
        <f>COUNTIF(Vertices[PageRank], "&gt;= " &amp; P32) - COUNTIF(Vertices[PageRank], "&gt;=" &amp; P33)</f>
        <v>0</v>
      </c>
      <c r="R32" s="39">
        <f t="shared" si="8"/>
        <v>0</v>
      </c>
      <c r="S32" s="45">
        <f>COUNTIF(Vertices[Clustering Coefficient], "&gt;= " &amp; R32) - COUNTIF(Vertices[Clustering Coefficient], "&gt;=" &amp; R33)</f>
        <v>0</v>
      </c>
      <c r="T32" s="39" t="e">
        <f t="shared" ca="1" si="9"/>
        <v>#REF!</v>
      </c>
      <c r="U32" s="40" t="e">
        <f t="shared" ca="1" si="0"/>
        <v>#REF!</v>
      </c>
    </row>
    <row r="33" spans="1:21" x14ac:dyDescent="0.25">
      <c r="D33" s="34">
        <f t="shared" si="1"/>
        <v>0</v>
      </c>
      <c r="E33" s="3">
        <f>COUNTIF(Vertices[Degree], "&gt;= " &amp; D33) - COUNTIF(Vertices[Degree], "&gt;=" &amp; D34)</f>
        <v>0</v>
      </c>
      <c r="F33" s="41">
        <f t="shared" si="2"/>
        <v>0</v>
      </c>
      <c r="G33" s="42">
        <f>COUNTIF(Vertices[In-Degree], "&gt;= " &amp; F33) - COUNTIF(Vertices[In-Degree], "&gt;=" &amp; F34)</f>
        <v>0</v>
      </c>
      <c r="H33" s="41">
        <f t="shared" si="3"/>
        <v>0</v>
      </c>
      <c r="I33" s="42">
        <f>COUNTIF(Vertices[Out-Degree], "&gt;= " &amp; H33) - COUNTIF(Vertices[Out-Degree], "&gt;=" &amp; H34)</f>
        <v>0</v>
      </c>
      <c r="J33" s="41">
        <f t="shared" si="4"/>
        <v>0</v>
      </c>
      <c r="K33" s="42">
        <f>COUNTIF(Vertices[Betweenness Centrality], "&gt;= " &amp; J33) - COUNTIF(Vertices[Betweenness Centrality], "&gt;=" &amp; J34)</f>
        <v>0</v>
      </c>
      <c r="L33" s="41">
        <f t="shared" si="5"/>
        <v>0</v>
      </c>
      <c r="M33" s="42">
        <f>COUNTIF(Vertices[Closeness Centrality], "&gt;= " &amp; L33) - COUNTIF(Vertices[Closeness Centrality], "&gt;=" &amp; L34)</f>
        <v>0</v>
      </c>
      <c r="N33" s="41">
        <f t="shared" si="6"/>
        <v>0</v>
      </c>
      <c r="O33" s="42">
        <f>COUNTIF(Vertices[Eigenvector Centrality], "&gt;= " &amp; N33) - COUNTIF(Vertices[Eigenvector Centrality], "&gt;=" &amp; N34)</f>
        <v>0</v>
      </c>
      <c r="P33" s="41">
        <f t="shared" si="7"/>
        <v>0</v>
      </c>
      <c r="Q33" s="42">
        <f>COUNTIF(Vertices[PageRank], "&gt;= " &amp; P33) - COUNTIF(Vertices[PageRank], "&gt;=" &amp; P34)</f>
        <v>0</v>
      </c>
      <c r="R33" s="41">
        <f t="shared" si="8"/>
        <v>0</v>
      </c>
      <c r="S33" s="46">
        <f>COUNTIF(Vertices[Clustering Coefficient], "&gt;= " &amp; R33) - COUNTIF(Vertices[Clustering Coefficient], "&gt;=" &amp; R34)</f>
        <v>0</v>
      </c>
      <c r="T33" s="41" t="e">
        <f t="shared" ca="1" si="9"/>
        <v>#REF!</v>
      </c>
      <c r="U33" s="42" t="e">
        <f t="shared" ca="1" si="0"/>
        <v>#REF!</v>
      </c>
    </row>
    <row r="34" spans="1:21" x14ac:dyDescent="0.25">
      <c r="D34" s="34">
        <f t="shared" si="1"/>
        <v>0</v>
      </c>
      <c r="E34" s="3">
        <f>COUNTIF(Vertices[Degree], "&gt;= " &amp; D34) - COUNTIF(Vertices[Degree], "&gt;=" &amp; D35)</f>
        <v>0</v>
      </c>
      <c r="F34" s="39">
        <f t="shared" si="2"/>
        <v>0</v>
      </c>
      <c r="G34" s="40">
        <f>COUNTIF(Vertices[In-Degree], "&gt;= " &amp; F34) - COUNTIF(Vertices[In-Degree], "&gt;=" &amp; F35)</f>
        <v>0</v>
      </c>
      <c r="H34" s="39">
        <f t="shared" si="3"/>
        <v>0</v>
      </c>
      <c r="I34" s="40">
        <f>COUNTIF(Vertices[Out-Degree], "&gt;= " &amp; H34) - COUNTIF(Vertices[Out-Degree], "&gt;=" &amp; H35)</f>
        <v>0</v>
      </c>
      <c r="J34" s="39">
        <f t="shared" si="4"/>
        <v>0</v>
      </c>
      <c r="K34" s="40">
        <f>COUNTIF(Vertices[Betweenness Centrality], "&gt;= " &amp; J34) - COUNTIF(Vertices[Betweenness Centrality], "&gt;=" &amp; J35)</f>
        <v>0</v>
      </c>
      <c r="L34" s="39">
        <f t="shared" si="5"/>
        <v>0</v>
      </c>
      <c r="M34" s="40">
        <f>COUNTIF(Vertices[Closeness Centrality], "&gt;= " &amp; L34) - COUNTIF(Vertices[Closeness Centrality], "&gt;=" &amp; L35)</f>
        <v>0</v>
      </c>
      <c r="N34" s="39">
        <f t="shared" si="6"/>
        <v>0</v>
      </c>
      <c r="O34" s="40">
        <f>COUNTIF(Vertices[Eigenvector Centrality], "&gt;= " &amp; N34) - COUNTIF(Vertices[Eigenvector Centrality], "&gt;=" &amp; N35)</f>
        <v>0</v>
      </c>
      <c r="P34" s="39">
        <f t="shared" si="7"/>
        <v>0</v>
      </c>
      <c r="Q34" s="40">
        <f>COUNTIF(Vertices[PageRank], "&gt;= " &amp; P34) - COUNTIF(Vertices[PageRank], "&gt;=" &amp; P35)</f>
        <v>0</v>
      </c>
      <c r="R34" s="39">
        <f t="shared" si="8"/>
        <v>0</v>
      </c>
      <c r="S34" s="45">
        <f>COUNTIF(Vertices[Clustering Coefficient], "&gt;= " &amp; R34) - COUNTIF(Vertices[Clustering Coefficient], "&gt;=" &amp; R35)</f>
        <v>0</v>
      </c>
      <c r="T34" s="39" t="e">
        <f t="shared" ca="1" si="9"/>
        <v>#REF!</v>
      </c>
      <c r="U34" s="40" t="e">
        <f t="shared" ca="1" si="0"/>
        <v>#REF!</v>
      </c>
    </row>
    <row r="35" spans="1:21" x14ac:dyDescent="0.25">
      <c r="D35" s="34">
        <f t="shared" si="1"/>
        <v>0</v>
      </c>
      <c r="E35" s="3">
        <f>COUNTIF(Vertices[Degree], "&gt;= " &amp; D35) - COUNTIF(Vertices[Degree], "&gt;=" &amp; D36)</f>
        <v>0</v>
      </c>
      <c r="F35" s="41">
        <f t="shared" si="2"/>
        <v>0</v>
      </c>
      <c r="G35" s="42">
        <f>COUNTIF(Vertices[In-Degree], "&gt;= " &amp; F35) - COUNTIF(Vertices[In-Degree], "&gt;=" &amp; F36)</f>
        <v>0</v>
      </c>
      <c r="H35" s="41">
        <f t="shared" si="3"/>
        <v>0</v>
      </c>
      <c r="I35" s="42">
        <f>COUNTIF(Vertices[Out-Degree], "&gt;= " &amp; H35) - COUNTIF(Vertices[Out-Degree], "&gt;=" &amp; H36)</f>
        <v>0</v>
      </c>
      <c r="J35" s="41">
        <f t="shared" si="4"/>
        <v>0</v>
      </c>
      <c r="K35" s="42">
        <f>COUNTIF(Vertices[Betweenness Centrality], "&gt;= " &amp; J35) - COUNTIF(Vertices[Betweenness Centrality], "&gt;=" &amp; J36)</f>
        <v>0</v>
      </c>
      <c r="L35" s="41">
        <f t="shared" si="5"/>
        <v>0</v>
      </c>
      <c r="M35" s="42">
        <f>COUNTIF(Vertices[Closeness Centrality], "&gt;= " &amp; L35) - COUNTIF(Vertices[Closeness Centrality], "&gt;=" &amp; L36)</f>
        <v>0</v>
      </c>
      <c r="N35" s="41">
        <f t="shared" si="6"/>
        <v>0</v>
      </c>
      <c r="O35" s="42">
        <f>COUNTIF(Vertices[Eigenvector Centrality], "&gt;= " &amp; N35) - COUNTIF(Vertices[Eigenvector Centrality], "&gt;=" &amp; N36)</f>
        <v>0</v>
      </c>
      <c r="P35" s="41">
        <f t="shared" si="7"/>
        <v>0</v>
      </c>
      <c r="Q35" s="42">
        <f>COUNTIF(Vertices[PageRank], "&gt;= " &amp; P35) - COUNTIF(Vertices[PageRank], "&gt;=" &amp; P36)</f>
        <v>0</v>
      </c>
      <c r="R35" s="41">
        <f t="shared" si="8"/>
        <v>0</v>
      </c>
      <c r="S35" s="46">
        <f>COUNTIF(Vertices[Clustering Coefficient], "&gt;= " &amp; R35) - COUNTIF(Vertices[Clustering Coefficient], "&gt;=" &amp; R36)</f>
        <v>0</v>
      </c>
      <c r="T35" s="41" t="e">
        <f t="shared" ca="1" si="9"/>
        <v>#REF!</v>
      </c>
      <c r="U35" s="42" t="e">
        <f t="shared" ca="1" si="0"/>
        <v>#REF!</v>
      </c>
    </row>
    <row r="36" spans="1:21" x14ac:dyDescent="0.25">
      <c r="D36" s="34">
        <f t="shared" si="1"/>
        <v>0</v>
      </c>
      <c r="E36" s="3">
        <f>COUNTIF(Vertices[Degree], "&gt;= " &amp; D36) - COUNTIF(Vertices[Degree], "&gt;=" &amp; D37)</f>
        <v>0</v>
      </c>
      <c r="F36" s="39">
        <f t="shared" si="2"/>
        <v>0</v>
      </c>
      <c r="G36" s="40">
        <f>COUNTIF(Vertices[In-Degree], "&gt;= " &amp; F36) - COUNTIF(Vertices[In-Degree], "&gt;=" &amp; F37)</f>
        <v>0</v>
      </c>
      <c r="H36" s="39">
        <f t="shared" si="3"/>
        <v>0</v>
      </c>
      <c r="I36" s="40">
        <f>COUNTIF(Vertices[Out-Degree], "&gt;= " &amp; H36) - COUNTIF(Vertices[Out-Degree], "&gt;=" &amp; H37)</f>
        <v>0</v>
      </c>
      <c r="J36" s="39">
        <f t="shared" si="4"/>
        <v>0</v>
      </c>
      <c r="K36" s="40">
        <f>COUNTIF(Vertices[Betweenness Centrality], "&gt;= " &amp; J36) - COUNTIF(Vertices[Betweenness Centrality], "&gt;=" &amp; J37)</f>
        <v>0</v>
      </c>
      <c r="L36" s="39">
        <f t="shared" si="5"/>
        <v>0</v>
      </c>
      <c r="M36" s="40">
        <f>COUNTIF(Vertices[Closeness Centrality], "&gt;= " &amp; L36) - COUNTIF(Vertices[Closeness Centrality], "&gt;=" &amp; L37)</f>
        <v>0</v>
      </c>
      <c r="N36" s="39">
        <f t="shared" si="6"/>
        <v>0</v>
      </c>
      <c r="O36" s="40">
        <f>COUNTIF(Vertices[Eigenvector Centrality], "&gt;= " &amp; N36) - COUNTIF(Vertices[Eigenvector Centrality], "&gt;=" &amp; N37)</f>
        <v>0</v>
      </c>
      <c r="P36" s="39">
        <f t="shared" si="7"/>
        <v>0</v>
      </c>
      <c r="Q36" s="40">
        <f>COUNTIF(Vertices[PageRank], "&gt;= " &amp; P36) - COUNTIF(Vertices[PageRank], "&gt;=" &amp; P37)</f>
        <v>0</v>
      </c>
      <c r="R36" s="39">
        <f t="shared" si="8"/>
        <v>0</v>
      </c>
      <c r="S36" s="45">
        <f>COUNTIF(Vertices[Clustering Coefficient], "&gt;= " &amp; R36) - COUNTIF(Vertices[Clustering Coefficient], "&gt;=" &amp; R37)</f>
        <v>0</v>
      </c>
      <c r="T36" s="39" t="e">
        <f t="shared" ca="1" si="9"/>
        <v>#REF!</v>
      </c>
      <c r="U36" s="40" t="e">
        <f t="shared" ca="1" si="0"/>
        <v>#REF!</v>
      </c>
    </row>
    <row r="37" spans="1:21" x14ac:dyDescent="0.25">
      <c r="D37" s="34">
        <f t="shared" si="1"/>
        <v>0</v>
      </c>
      <c r="E37" s="3">
        <f>COUNTIF(Vertices[Degree], "&gt;= " &amp; D37) - COUNTIF(Vertices[Degree], "&gt;=" &amp; D38)</f>
        <v>0</v>
      </c>
      <c r="F37" s="41">
        <f t="shared" si="2"/>
        <v>0</v>
      </c>
      <c r="G37" s="42">
        <f>COUNTIF(Vertices[In-Degree], "&gt;= " &amp; F37) - COUNTIF(Vertices[In-Degree], "&gt;=" &amp; F38)</f>
        <v>0</v>
      </c>
      <c r="H37" s="41">
        <f t="shared" si="3"/>
        <v>0</v>
      </c>
      <c r="I37" s="42">
        <f>COUNTIF(Vertices[Out-Degree], "&gt;= " &amp; H37) - COUNTIF(Vertices[Out-Degree], "&gt;=" &amp; H38)</f>
        <v>0</v>
      </c>
      <c r="J37" s="41">
        <f t="shared" si="4"/>
        <v>0</v>
      </c>
      <c r="K37" s="42">
        <f>COUNTIF(Vertices[Betweenness Centrality], "&gt;= " &amp; J37) - COUNTIF(Vertices[Betweenness Centrality], "&gt;=" &amp; J38)</f>
        <v>0</v>
      </c>
      <c r="L37" s="41">
        <f t="shared" si="5"/>
        <v>0</v>
      </c>
      <c r="M37" s="42">
        <f>COUNTIF(Vertices[Closeness Centrality], "&gt;= " &amp; L37) - COUNTIF(Vertices[Closeness Centrality], "&gt;=" &amp; L38)</f>
        <v>0</v>
      </c>
      <c r="N37" s="41">
        <f t="shared" si="6"/>
        <v>0</v>
      </c>
      <c r="O37" s="42">
        <f>COUNTIF(Vertices[Eigenvector Centrality], "&gt;= " &amp; N37) - COUNTIF(Vertices[Eigenvector Centrality], "&gt;=" &amp; N38)</f>
        <v>0</v>
      </c>
      <c r="P37" s="41">
        <f t="shared" si="7"/>
        <v>0</v>
      </c>
      <c r="Q37" s="42">
        <f>COUNTIF(Vertices[PageRank], "&gt;= " &amp; P37) - COUNTIF(Vertices[PageRank], "&gt;=" &amp; P38)</f>
        <v>0</v>
      </c>
      <c r="R37" s="41">
        <f t="shared" si="8"/>
        <v>0</v>
      </c>
      <c r="S37" s="46">
        <f>COUNTIF(Vertices[Clustering Coefficient], "&gt;= " &amp; R37) - COUNTIF(Vertices[Clustering Coefficient], "&gt;=" &amp; R38)</f>
        <v>0</v>
      </c>
      <c r="T37" s="41" t="e">
        <f t="shared" ca="1" si="9"/>
        <v>#REF!</v>
      </c>
      <c r="U37" s="42" t="e">
        <f t="shared" ca="1" si="0"/>
        <v>#REF!</v>
      </c>
    </row>
    <row r="38" spans="1:21" x14ac:dyDescent="0.25">
      <c r="D38" s="34">
        <f t="shared" si="1"/>
        <v>0</v>
      </c>
      <c r="E38" s="3">
        <f>COUNTIF(Vertices[Degree], "&gt;= " &amp; D38) - COUNTIF(Vertices[Degree], "&gt;=" &amp; D39)</f>
        <v>0</v>
      </c>
      <c r="F38" s="39">
        <f t="shared" si="2"/>
        <v>0</v>
      </c>
      <c r="G38" s="40">
        <f>COUNTIF(Vertices[In-Degree], "&gt;= " &amp; F38) - COUNTIF(Vertices[In-Degree], "&gt;=" &amp; F39)</f>
        <v>0</v>
      </c>
      <c r="H38" s="39">
        <f t="shared" si="3"/>
        <v>0</v>
      </c>
      <c r="I38" s="40">
        <f>COUNTIF(Vertices[Out-Degree], "&gt;= " &amp; H38) - COUNTIF(Vertices[Out-Degree], "&gt;=" &amp; H39)</f>
        <v>0</v>
      </c>
      <c r="J38" s="39">
        <f t="shared" si="4"/>
        <v>0</v>
      </c>
      <c r="K38" s="40">
        <f>COUNTIF(Vertices[Betweenness Centrality], "&gt;= " &amp; J38) - COUNTIF(Vertices[Betweenness Centrality], "&gt;=" &amp; J39)</f>
        <v>0</v>
      </c>
      <c r="L38" s="39">
        <f t="shared" si="5"/>
        <v>0</v>
      </c>
      <c r="M38" s="40">
        <f>COUNTIF(Vertices[Closeness Centrality], "&gt;= " &amp; L38) - COUNTIF(Vertices[Closeness Centrality], "&gt;=" &amp; L39)</f>
        <v>0</v>
      </c>
      <c r="N38" s="39">
        <f t="shared" si="6"/>
        <v>0</v>
      </c>
      <c r="O38" s="40">
        <f>COUNTIF(Vertices[Eigenvector Centrality], "&gt;= " &amp; N38) - COUNTIF(Vertices[Eigenvector Centrality], "&gt;=" &amp; N39)</f>
        <v>0</v>
      </c>
      <c r="P38" s="39">
        <f t="shared" si="7"/>
        <v>0</v>
      </c>
      <c r="Q38" s="40">
        <f>COUNTIF(Vertices[PageRank], "&gt;= " &amp; P38) - COUNTIF(Vertices[PageRank], "&gt;=" &amp; P39)</f>
        <v>0</v>
      </c>
      <c r="R38" s="39">
        <f t="shared" si="8"/>
        <v>0</v>
      </c>
      <c r="S38" s="45">
        <f>COUNTIF(Vertices[Clustering Coefficient], "&gt;= " &amp; R38) - COUNTIF(Vertices[Clustering Coefficient], "&gt;=" &amp; R39)</f>
        <v>0</v>
      </c>
      <c r="T38" s="39" t="e">
        <f t="shared" ca="1" si="9"/>
        <v>#REF!</v>
      </c>
      <c r="U38" s="40" t="e">
        <f t="shared" ca="1" si="0"/>
        <v>#REF!</v>
      </c>
    </row>
    <row r="39" spans="1:21" x14ac:dyDescent="0.25">
      <c r="D39" s="34">
        <f t="shared" si="1"/>
        <v>0</v>
      </c>
      <c r="E39" s="3">
        <f>COUNTIF(Vertices[Degree], "&gt;= " &amp; D39) - COUNTIF(Vertices[Degree], "&gt;=" &amp; D40)</f>
        <v>0</v>
      </c>
      <c r="F39" s="41">
        <f t="shared" si="2"/>
        <v>0</v>
      </c>
      <c r="G39" s="42">
        <f>COUNTIF(Vertices[In-Degree], "&gt;= " &amp; F39) - COUNTIF(Vertices[In-Degree], "&gt;=" &amp; F40)</f>
        <v>0</v>
      </c>
      <c r="H39" s="41">
        <f t="shared" si="3"/>
        <v>0</v>
      </c>
      <c r="I39" s="42">
        <f>COUNTIF(Vertices[Out-Degree], "&gt;= " &amp; H39) - COUNTIF(Vertices[Out-Degree], "&gt;=" &amp; H40)</f>
        <v>0</v>
      </c>
      <c r="J39" s="41">
        <f t="shared" si="4"/>
        <v>0</v>
      </c>
      <c r="K39" s="42">
        <f>COUNTIF(Vertices[Betweenness Centrality], "&gt;= " &amp; J39) - COUNTIF(Vertices[Betweenness Centrality], "&gt;=" &amp; J40)</f>
        <v>0</v>
      </c>
      <c r="L39" s="41">
        <f t="shared" si="5"/>
        <v>0</v>
      </c>
      <c r="M39" s="42">
        <f>COUNTIF(Vertices[Closeness Centrality], "&gt;= " &amp; L39) - COUNTIF(Vertices[Closeness Centrality], "&gt;=" &amp; L40)</f>
        <v>0</v>
      </c>
      <c r="N39" s="41">
        <f t="shared" si="6"/>
        <v>0</v>
      </c>
      <c r="O39" s="42">
        <f>COUNTIF(Vertices[Eigenvector Centrality], "&gt;= " &amp; N39) - COUNTIF(Vertices[Eigenvector Centrality], "&gt;=" &amp; N40)</f>
        <v>0</v>
      </c>
      <c r="P39" s="41">
        <f t="shared" si="7"/>
        <v>0</v>
      </c>
      <c r="Q39" s="42">
        <f>COUNTIF(Vertices[PageRank], "&gt;= " &amp; P39) - COUNTIF(Vertices[PageRank], "&gt;=" &amp; P40)</f>
        <v>0</v>
      </c>
      <c r="R39" s="41">
        <f t="shared" si="8"/>
        <v>0</v>
      </c>
      <c r="S39" s="46">
        <f>COUNTIF(Vertices[Clustering Coefficient], "&gt;= " &amp; R39) - COUNTIF(Vertices[Clustering Coefficient], "&gt;=" &amp; R40)</f>
        <v>0</v>
      </c>
      <c r="T39" s="41" t="e">
        <f t="shared" ca="1" si="9"/>
        <v>#REF!</v>
      </c>
      <c r="U39" s="42" t="e">
        <f t="shared" ca="1" si="0"/>
        <v>#REF!</v>
      </c>
    </row>
    <row r="40" spans="1:21" x14ac:dyDescent="0.25">
      <c r="D40" s="34">
        <f t="shared" si="1"/>
        <v>0</v>
      </c>
      <c r="E40" s="3">
        <f>COUNTIF(Vertices[Degree], "&gt;= " &amp; D40) - COUNTIF(Vertices[Degree], "&gt;=" &amp; D41)</f>
        <v>0</v>
      </c>
      <c r="F40" s="39">
        <f t="shared" si="2"/>
        <v>0</v>
      </c>
      <c r="G40" s="40">
        <f>COUNTIF(Vertices[In-Degree], "&gt;= " &amp; F40) - COUNTIF(Vertices[In-Degree], "&gt;=" &amp; F41)</f>
        <v>0</v>
      </c>
      <c r="H40" s="39">
        <f t="shared" si="3"/>
        <v>0</v>
      </c>
      <c r="I40" s="40">
        <f>COUNTIF(Vertices[Out-Degree], "&gt;= " &amp; H40) - COUNTIF(Vertices[Out-Degree], "&gt;=" &amp; H41)</f>
        <v>0</v>
      </c>
      <c r="J40" s="39">
        <f t="shared" si="4"/>
        <v>0</v>
      </c>
      <c r="K40" s="40">
        <f>COUNTIF(Vertices[Betweenness Centrality], "&gt;= " &amp; J40) - COUNTIF(Vertices[Betweenness Centrality], "&gt;=" &amp; J41)</f>
        <v>0</v>
      </c>
      <c r="L40" s="39">
        <f t="shared" si="5"/>
        <v>0</v>
      </c>
      <c r="M40" s="40">
        <f>COUNTIF(Vertices[Closeness Centrality], "&gt;= " &amp; L40) - COUNTIF(Vertices[Closeness Centrality], "&gt;=" &amp; L41)</f>
        <v>0</v>
      </c>
      <c r="N40" s="39">
        <f t="shared" si="6"/>
        <v>0</v>
      </c>
      <c r="O40" s="40">
        <f>COUNTIF(Vertices[Eigenvector Centrality], "&gt;= " &amp; N40) - COUNTIF(Vertices[Eigenvector Centrality], "&gt;=" &amp; N41)</f>
        <v>0</v>
      </c>
      <c r="P40" s="39">
        <f t="shared" si="7"/>
        <v>0</v>
      </c>
      <c r="Q40" s="40">
        <f>COUNTIF(Vertices[PageRank], "&gt;= " &amp; P40) - COUNTIF(Vertices[PageRank], "&gt;=" &amp; P41)</f>
        <v>0</v>
      </c>
      <c r="R40" s="39">
        <f t="shared" si="8"/>
        <v>0</v>
      </c>
      <c r="S40" s="45">
        <f>COUNTIF(Vertices[Clustering Coefficient], "&gt;= " &amp; R40) - COUNTIF(Vertices[Clustering Coefficient], "&gt;=" &amp; R41)</f>
        <v>0</v>
      </c>
      <c r="T40" s="39" t="e">
        <f t="shared" ca="1" si="9"/>
        <v>#REF!</v>
      </c>
      <c r="U40" s="40" t="e">
        <f t="shared" ca="1" si="0"/>
        <v>#REF!</v>
      </c>
    </row>
    <row r="41" spans="1:21" x14ac:dyDescent="0.25">
      <c r="D41" s="34">
        <f t="shared" si="1"/>
        <v>0</v>
      </c>
      <c r="E41" s="3">
        <f>COUNTIF(Vertices[Degree], "&gt;= " &amp; D41) - COUNTIF(Vertices[Degree], "&gt;=" &amp; D42)</f>
        <v>0</v>
      </c>
      <c r="F41" s="41">
        <f t="shared" si="2"/>
        <v>0</v>
      </c>
      <c r="G41" s="42">
        <f>COUNTIF(Vertices[In-Degree], "&gt;= " &amp; F41) - COUNTIF(Vertices[In-Degree], "&gt;=" &amp; F42)</f>
        <v>0</v>
      </c>
      <c r="H41" s="41">
        <f t="shared" si="3"/>
        <v>0</v>
      </c>
      <c r="I41" s="42">
        <f>COUNTIF(Vertices[Out-Degree], "&gt;= " &amp; H41) - COUNTIF(Vertices[Out-Degree], "&gt;=" &amp; H42)</f>
        <v>0</v>
      </c>
      <c r="J41" s="41">
        <f t="shared" si="4"/>
        <v>0</v>
      </c>
      <c r="K41" s="42">
        <f>COUNTIF(Vertices[Betweenness Centrality], "&gt;= " &amp; J41) - COUNTIF(Vertices[Betweenness Centrality], "&gt;=" &amp; J42)</f>
        <v>0</v>
      </c>
      <c r="L41" s="41">
        <f t="shared" si="5"/>
        <v>0</v>
      </c>
      <c r="M41" s="42">
        <f>COUNTIF(Vertices[Closeness Centrality], "&gt;= " &amp; L41) - COUNTIF(Vertices[Closeness Centrality], "&gt;=" &amp; L42)</f>
        <v>0</v>
      </c>
      <c r="N41" s="41">
        <f t="shared" si="6"/>
        <v>0</v>
      </c>
      <c r="O41" s="42">
        <f>COUNTIF(Vertices[Eigenvector Centrality], "&gt;= " &amp; N41) - COUNTIF(Vertices[Eigenvector Centrality], "&gt;=" &amp; N42)</f>
        <v>0</v>
      </c>
      <c r="P41" s="41">
        <f t="shared" si="7"/>
        <v>0</v>
      </c>
      <c r="Q41" s="42">
        <f>COUNTIF(Vertices[PageRank], "&gt;= " &amp; P41) - COUNTIF(Vertices[PageRank], "&gt;=" &amp; P42)</f>
        <v>0</v>
      </c>
      <c r="R41" s="41">
        <f t="shared" si="8"/>
        <v>0</v>
      </c>
      <c r="S41" s="46">
        <f>COUNTIF(Vertices[Clustering Coefficient], "&gt;= " &amp; R41) - COUNTIF(Vertices[Clustering Coefficient], "&gt;=" &amp; R42)</f>
        <v>0</v>
      </c>
      <c r="T41" s="41" t="e">
        <f t="shared" ca="1" si="9"/>
        <v>#REF!</v>
      </c>
      <c r="U41" s="42" t="e">
        <f t="shared" ca="1" si="0"/>
        <v>#REF!</v>
      </c>
    </row>
    <row r="42" spans="1:21" x14ac:dyDescent="0.25">
      <c r="D42" s="34">
        <f t="shared" si="1"/>
        <v>0</v>
      </c>
      <c r="E42" s="3">
        <f>COUNTIF(Vertices[Degree], "&gt;= " &amp; D42) - COUNTIF(Vertices[Degree], "&gt;=" &amp; D43)</f>
        <v>0</v>
      </c>
      <c r="F42" s="39">
        <f t="shared" si="2"/>
        <v>0</v>
      </c>
      <c r="G42" s="40">
        <f>COUNTIF(Vertices[In-Degree], "&gt;= " &amp; F42) - COUNTIF(Vertices[In-Degree], "&gt;=" &amp; F43)</f>
        <v>0</v>
      </c>
      <c r="H42" s="39">
        <f t="shared" si="3"/>
        <v>0</v>
      </c>
      <c r="I42" s="40">
        <f>COUNTIF(Vertices[Out-Degree], "&gt;= " &amp; H42) - COUNTIF(Vertices[Out-Degree], "&gt;=" &amp; H43)</f>
        <v>0</v>
      </c>
      <c r="J42" s="39">
        <f t="shared" si="4"/>
        <v>0</v>
      </c>
      <c r="K42" s="40">
        <f>COUNTIF(Vertices[Betweenness Centrality], "&gt;= " &amp; J42) - COUNTIF(Vertices[Betweenness Centrality], "&gt;=" &amp; J43)</f>
        <v>0</v>
      </c>
      <c r="L42" s="39">
        <f t="shared" si="5"/>
        <v>0</v>
      </c>
      <c r="M42" s="40">
        <f>COUNTIF(Vertices[Closeness Centrality], "&gt;= " &amp; L42) - COUNTIF(Vertices[Closeness Centrality], "&gt;=" &amp; L43)</f>
        <v>0</v>
      </c>
      <c r="N42" s="39">
        <f t="shared" si="6"/>
        <v>0</v>
      </c>
      <c r="O42" s="40">
        <f>COUNTIF(Vertices[Eigenvector Centrality], "&gt;= " &amp; N42) - COUNTIF(Vertices[Eigenvector Centrality], "&gt;=" &amp; N43)</f>
        <v>0</v>
      </c>
      <c r="P42" s="39">
        <f t="shared" si="7"/>
        <v>0</v>
      </c>
      <c r="Q42" s="40">
        <f>COUNTIF(Vertices[PageRank], "&gt;= " &amp; P42) - COUNTIF(Vertices[PageRank], "&gt;=" &amp; P43)</f>
        <v>0</v>
      </c>
      <c r="R42" s="39">
        <f t="shared" si="8"/>
        <v>0</v>
      </c>
      <c r="S42" s="45">
        <f>COUNTIF(Vertices[Clustering Coefficient], "&gt;= " &amp; R42) - COUNTIF(Vertices[Clustering Coefficient], "&gt;=" &amp; R43)</f>
        <v>0</v>
      </c>
      <c r="T42" s="39" t="e">
        <f t="shared" ca="1" si="9"/>
        <v>#REF!</v>
      </c>
      <c r="U42" s="40" t="e">
        <f t="shared" ca="1" si="0"/>
        <v>#REF!</v>
      </c>
    </row>
    <row r="43" spans="1:21" x14ac:dyDescent="0.25">
      <c r="A43" s="35" t="s">
        <v>81</v>
      </c>
      <c r="B43" s="48" t="str">
        <f>IF(COUNT(Vertices[Degree])&gt;0, D2, NoMetricMessage)</f>
        <v>Not Available</v>
      </c>
      <c r="D43" s="34">
        <f t="shared" si="1"/>
        <v>0</v>
      </c>
      <c r="E43" s="3">
        <f>COUNTIF(Vertices[Degree], "&gt;= " &amp; D43) - COUNTIF(Vertices[Degree], "&gt;=" &amp; D44)</f>
        <v>0</v>
      </c>
      <c r="F43" s="41">
        <f t="shared" si="2"/>
        <v>0</v>
      </c>
      <c r="G43" s="42">
        <f>COUNTIF(Vertices[In-Degree], "&gt;= " &amp; F43) - COUNTIF(Vertices[In-Degree], "&gt;=" &amp; F44)</f>
        <v>0</v>
      </c>
      <c r="H43" s="41">
        <f t="shared" si="3"/>
        <v>0</v>
      </c>
      <c r="I43" s="42">
        <f>COUNTIF(Vertices[Out-Degree], "&gt;= " &amp; H43) - COUNTIF(Vertices[Out-Degree], "&gt;=" &amp; H44)</f>
        <v>0</v>
      </c>
      <c r="J43" s="41">
        <f t="shared" si="4"/>
        <v>0</v>
      </c>
      <c r="K43" s="42">
        <f>COUNTIF(Vertices[Betweenness Centrality], "&gt;= " &amp; J43) - COUNTIF(Vertices[Betweenness Centrality], "&gt;=" &amp; J44)</f>
        <v>0</v>
      </c>
      <c r="L43" s="41">
        <f t="shared" si="5"/>
        <v>0</v>
      </c>
      <c r="M43" s="42">
        <f>COUNTIF(Vertices[Closeness Centrality], "&gt;= " &amp; L43) - COUNTIF(Vertices[Closeness Centrality], "&gt;=" &amp; L44)</f>
        <v>0</v>
      </c>
      <c r="N43" s="41">
        <f t="shared" si="6"/>
        <v>0</v>
      </c>
      <c r="O43" s="42">
        <f>COUNTIF(Vertices[Eigenvector Centrality], "&gt;= " &amp; N43) - COUNTIF(Vertices[Eigenvector Centrality], "&gt;=" &amp; N44)</f>
        <v>0</v>
      </c>
      <c r="P43" s="41">
        <f t="shared" si="7"/>
        <v>0</v>
      </c>
      <c r="Q43" s="42">
        <f>COUNTIF(Vertices[PageRank], "&gt;= " &amp; P43) - COUNTIF(Vertices[PageRank], "&gt;=" &amp; P44)</f>
        <v>0</v>
      </c>
      <c r="R43" s="41">
        <f t="shared" si="8"/>
        <v>0</v>
      </c>
      <c r="S43" s="46">
        <f>COUNTIF(Vertices[Clustering Coefficient], "&gt;= " &amp; R43) - COUNTIF(Vertices[Clustering Coefficient], "&gt;=" &amp; R44)</f>
        <v>0</v>
      </c>
      <c r="T43" s="41" t="e">
        <f t="shared" ca="1" si="9"/>
        <v>#REF!</v>
      </c>
      <c r="U43" s="42" t="e">
        <f t="shared" ca="1" si="0"/>
        <v>#REF!</v>
      </c>
    </row>
    <row r="44" spans="1:21" x14ac:dyDescent="0.25">
      <c r="A44" s="35" t="s">
        <v>82</v>
      </c>
      <c r="B44" s="48" t="str">
        <f>IF(COUNT(Vertices[Degree])&gt;0, D45, NoMetricMessage)</f>
        <v>Not Available</v>
      </c>
      <c r="D44" s="34">
        <f t="shared" si="1"/>
        <v>0</v>
      </c>
      <c r="E44" s="3">
        <f>COUNTIF(Vertices[Degree], "&gt;= " &amp; D44) - COUNTIF(Vertices[Degree], "&gt;=" &amp; D45)</f>
        <v>0</v>
      </c>
      <c r="F44" s="39">
        <f t="shared" si="2"/>
        <v>0</v>
      </c>
      <c r="G44" s="40">
        <f>COUNTIF(Vertices[In-Degree], "&gt;= " &amp; F44) - COUNTIF(Vertices[In-Degree], "&gt;=" &amp; F45)</f>
        <v>0</v>
      </c>
      <c r="H44" s="39">
        <f t="shared" si="3"/>
        <v>0</v>
      </c>
      <c r="I44" s="40">
        <f>COUNTIF(Vertices[Out-Degree], "&gt;= " &amp; H44) - COUNTIF(Vertices[Out-Degree], "&gt;=" &amp; H45)</f>
        <v>0</v>
      </c>
      <c r="J44" s="39">
        <f t="shared" si="4"/>
        <v>0</v>
      </c>
      <c r="K44" s="40">
        <f>COUNTIF(Vertices[Betweenness Centrality], "&gt;= " &amp; J44) - COUNTIF(Vertices[Betweenness Centrality], "&gt;=" &amp; J45)</f>
        <v>0</v>
      </c>
      <c r="L44" s="39">
        <f t="shared" si="5"/>
        <v>0</v>
      </c>
      <c r="M44" s="40">
        <f>COUNTIF(Vertices[Closeness Centrality], "&gt;= " &amp; L44) - COUNTIF(Vertices[Closeness Centrality], "&gt;=" &amp; L45)</f>
        <v>0</v>
      </c>
      <c r="N44" s="39">
        <f t="shared" si="6"/>
        <v>0</v>
      </c>
      <c r="O44" s="40">
        <f>COUNTIF(Vertices[Eigenvector Centrality], "&gt;= " &amp; N44) - COUNTIF(Vertices[Eigenvector Centrality], "&gt;=" &amp; N45)</f>
        <v>0</v>
      </c>
      <c r="P44" s="39">
        <f t="shared" si="7"/>
        <v>0</v>
      </c>
      <c r="Q44" s="40">
        <f>COUNTIF(Vertices[PageRank], "&gt;= " &amp; P44) - COUNTIF(Vertices[PageRank], "&gt;=" &amp; P45)</f>
        <v>0</v>
      </c>
      <c r="R44" s="39">
        <f t="shared" si="8"/>
        <v>0</v>
      </c>
      <c r="S44" s="45">
        <f>COUNTIF(Vertices[Clustering Coefficient], "&gt;= " &amp; R44) - COUNTIF(Vertices[Clustering Coefficient], "&gt;=" &amp; R45)</f>
        <v>0</v>
      </c>
      <c r="T44" s="39" t="e">
        <f t="shared" ca="1" si="9"/>
        <v>#REF!</v>
      </c>
      <c r="U44" s="40" t="e">
        <f t="shared" ca="1" si="0"/>
        <v>#REF!</v>
      </c>
    </row>
    <row r="45" spans="1:21" x14ac:dyDescent="0.25">
      <c r="A45" s="35" t="s">
        <v>83</v>
      </c>
      <c r="B45" s="49" t="str">
        <f>IFERROR(AVERAGE(Vertices[Degree]),NoMetricMessage)</f>
        <v>Not Available</v>
      </c>
      <c r="D45" s="34">
        <f>MAX(Vertices[Degree])</f>
        <v>0</v>
      </c>
      <c r="E45" s="3">
        <f>COUNTIF(Vertices[Degree], "&gt;= " &amp; D45) - COUNTIF(Vertices[Degree], "&gt;=" &amp; D46)</f>
        <v>0</v>
      </c>
      <c r="F45" s="43">
        <f>MAX(Vertices[In-Degree])</f>
        <v>0</v>
      </c>
      <c r="G45" s="44">
        <f>COUNTIF(Vertices[In-Degree], "&gt;= " &amp; F45) - COUNTIF(Vertices[In-Degree], "&gt;=" &amp; F46)</f>
        <v>0</v>
      </c>
      <c r="H45" s="43">
        <f>MAX(Vertices[Out-Degree])</f>
        <v>0</v>
      </c>
      <c r="I45" s="44">
        <f>COUNTIF(Vertices[Out-Degree], "&gt;= " &amp; H45) - COUNTIF(Vertices[Out-Degree], "&gt;=" &amp; H46)</f>
        <v>0</v>
      </c>
      <c r="J45" s="43">
        <f>MAX(Vertices[Betweenness Centrality])</f>
        <v>0</v>
      </c>
      <c r="K45" s="44">
        <f>COUNTIF(Vertices[Betweenness Centrality], "&gt;= " &amp; J45) - COUNTIF(Vertices[Betweenness Centrality], "&gt;=" &amp; J46)</f>
        <v>0</v>
      </c>
      <c r="L45" s="43">
        <f>MAX(Vertices[Closeness Centrality])</f>
        <v>0</v>
      </c>
      <c r="M45" s="44">
        <f>COUNTIF(Vertices[Closeness Centrality], "&gt;= " &amp; L45) - COUNTIF(Vertices[Closeness Centrality], "&gt;=" &amp; L46)</f>
        <v>0</v>
      </c>
      <c r="N45" s="43">
        <f>MAX(Vertices[Eigenvector Centrality])</f>
        <v>0</v>
      </c>
      <c r="O45" s="44">
        <f>COUNTIF(Vertices[Eigenvector Centrality], "&gt;= " &amp; N45) - COUNTIF(Vertices[Eigenvector Centrality], "&gt;=" &amp; N46)</f>
        <v>0</v>
      </c>
      <c r="P45" s="43">
        <f>MAX(Vertices[PageRank])</f>
        <v>0</v>
      </c>
      <c r="Q45" s="44">
        <f>COUNTIF(Vertices[PageRank], "&gt;= " &amp; P45) - COUNTIF(Vertices[PageRank], "&gt;=" &amp; P46)</f>
        <v>0</v>
      </c>
      <c r="R45" s="43">
        <f>MAX(Vertices[Clustering Coefficient])</f>
        <v>0</v>
      </c>
      <c r="S45" s="47">
        <f>COUNTIF(Vertices[Clustering Coefficient], "&gt;= " &amp; R45) - COUNTIF(Vertices[Clustering Coefficient], "&gt;=" &amp; R46)</f>
        <v>0</v>
      </c>
      <c r="T45" s="43" t="e">
        <f ca="1">MAX(INDIRECT(DynamicFilterSourceColumnRange))</f>
        <v>#REF!</v>
      </c>
      <c r="U45" s="44" t="e">
        <f t="shared" ca="1" si="0"/>
        <v>#REF!</v>
      </c>
    </row>
    <row r="46" spans="1:21" x14ac:dyDescent="0.25">
      <c r="A46" s="35" t="s">
        <v>84</v>
      </c>
      <c r="B46" s="49" t="str">
        <f>IFERROR(MEDIAN(Vertices[Degree]),NoMetricMessage)</f>
        <v>Not Available</v>
      </c>
    </row>
    <row r="57" spans="1:2" x14ac:dyDescent="0.25">
      <c r="A57" s="35" t="s">
        <v>88</v>
      </c>
      <c r="B57" s="48" t="str">
        <f>IF(COUNT(Vertices[In-Degree])&gt;0, F2, NoMetricMessage)</f>
        <v>Not Available</v>
      </c>
    </row>
    <row r="58" spans="1:2" x14ac:dyDescent="0.25">
      <c r="A58" s="35" t="s">
        <v>89</v>
      </c>
      <c r="B58" s="48" t="str">
        <f>IF(COUNT(Vertices[In-Degree])&gt;0, F45, NoMetricMessage)</f>
        <v>Not Available</v>
      </c>
    </row>
    <row r="59" spans="1:2" x14ac:dyDescent="0.25">
      <c r="A59" s="35" t="s">
        <v>90</v>
      </c>
      <c r="B59" s="49" t="str">
        <f>IFERROR(AVERAGE(Vertices[In-Degree]),NoMetricMessage)</f>
        <v>Not Available</v>
      </c>
    </row>
    <row r="60" spans="1:2" x14ac:dyDescent="0.25">
      <c r="A60" s="35" t="s">
        <v>91</v>
      </c>
      <c r="B60" s="49" t="str">
        <f>IFERROR(MEDIAN(Vertices[In-Degree]),NoMetricMessage)</f>
        <v>Not Available</v>
      </c>
    </row>
    <row r="71" spans="1:2" x14ac:dyDescent="0.25">
      <c r="A71" s="35" t="s">
        <v>94</v>
      </c>
      <c r="B71" s="48" t="str">
        <f>IF(COUNT(Vertices[Out-Degree])&gt;0, H2, NoMetricMessage)</f>
        <v>Not Available</v>
      </c>
    </row>
    <row r="72" spans="1:2" x14ac:dyDescent="0.25">
      <c r="A72" s="35" t="s">
        <v>95</v>
      </c>
      <c r="B72" s="48" t="str">
        <f>IF(COUNT(Vertices[Out-Degree])&gt;0, H45, NoMetricMessage)</f>
        <v>Not Available</v>
      </c>
    </row>
    <row r="73" spans="1:2" x14ac:dyDescent="0.25">
      <c r="A73" s="35" t="s">
        <v>96</v>
      </c>
      <c r="B73" s="49" t="str">
        <f>IFERROR(AVERAGE(Vertices[Out-Degree]),NoMetricMessage)</f>
        <v>Not Available</v>
      </c>
    </row>
    <row r="74" spans="1:2" x14ac:dyDescent="0.25">
      <c r="A74" s="35" t="s">
        <v>97</v>
      </c>
      <c r="B74" s="49" t="str">
        <f>IFERROR(MEDIAN(Vertices[Out-Degree]),NoMetricMessage)</f>
        <v>Not Available</v>
      </c>
    </row>
    <row r="85" spans="1:2" x14ac:dyDescent="0.25">
      <c r="A85" s="35" t="s">
        <v>100</v>
      </c>
      <c r="B85" s="49" t="str">
        <f>IF(COUNT(Vertices[Betweenness Centrality])&gt;0, J2, NoMetricMessage)</f>
        <v>Not Available</v>
      </c>
    </row>
    <row r="86" spans="1:2" x14ac:dyDescent="0.25">
      <c r="A86" s="35" t="s">
        <v>101</v>
      </c>
      <c r="B86" s="49" t="str">
        <f>IF(COUNT(Vertices[Betweenness Centrality])&gt;0, J45, NoMetricMessage)</f>
        <v>Not Available</v>
      </c>
    </row>
    <row r="87" spans="1:2" x14ac:dyDescent="0.25">
      <c r="A87" s="35" t="s">
        <v>102</v>
      </c>
      <c r="B87" s="49" t="str">
        <f>IFERROR(AVERAGE(Vertices[Betweenness Centrality]),NoMetricMessage)</f>
        <v>Not Available</v>
      </c>
    </row>
    <row r="88" spans="1:2" x14ac:dyDescent="0.25">
      <c r="A88" s="35" t="s">
        <v>103</v>
      </c>
      <c r="B88" s="49" t="str">
        <f>IFERROR(MEDIAN(Vertices[Betweenness Centrality]),NoMetricMessage)</f>
        <v>Not Available</v>
      </c>
    </row>
    <row r="99" spans="1:2" x14ac:dyDescent="0.25">
      <c r="A99" s="35" t="s">
        <v>106</v>
      </c>
      <c r="B99" s="49" t="str">
        <f>IF(COUNT(Vertices[Closeness Centrality])&gt;0, L2, NoMetricMessage)</f>
        <v>Not Available</v>
      </c>
    </row>
    <row r="100" spans="1:2" x14ac:dyDescent="0.25">
      <c r="A100" s="35" t="s">
        <v>107</v>
      </c>
      <c r="B100" s="49" t="str">
        <f>IF(COUNT(Vertices[Closeness Centrality])&gt;0, L45, NoMetricMessage)</f>
        <v>Not Available</v>
      </c>
    </row>
    <row r="101" spans="1:2" x14ac:dyDescent="0.25">
      <c r="A101" s="35" t="s">
        <v>108</v>
      </c>
      <c r="B101" s="49" t="str">
        <f>IFERROR(AVERAGE(Vertices[Closeness Centrality]),NoMetricMessage)</f>
        <v>Not Available</v>
      </c>
    </row>
    <row r="102" spans="1:2" x14ac:dyDescent="0.25">
      <c r="A102" s="35" t="s">
        <v>109</v>
      </c>
      <c r="B102" s="49" t="str">
        <f>IFERROR(MEDIAN(Vertices[Closeness Centrality]),NoMetricMessage)</f>
        <v>Not Available</v>
      </c>
    </row>
    <row r="113" spans="1:2" x14ac:dyDescent="0.25">
      <c r="A113" s="35" t="s">
        <v>112</v>
      </c>
      <c r="B113" s="49" t="str">
        <f>IF(COUNT(Vertices[Eigenvector Centrality])&gt;0, N2, NoMetricMessage)</f>
        <v>Not Available</v>
      </c>
    </row>
    <row r="114" spans="1:2" x14ac:dyDescent="0.25">
      <c r="A114" s="35" t="s">
        <v>113</v>
      </c>
      <c r="B114" s="49" t="str">
        <f>IF(COUNT(Vertices[Eigenvector Centrality])&gt;0, N45, NoMetricMessage)</f>
        <v>Not Available</v>
      </c>
    </row>
    <row r="115" spans="1:2" x14ac:dyDescent="0.25">
      <c r="A115" s="35" t="s">
        <v>114</v>
      </c>
      <c r="B115" s="49" t="str">
        <f>IFERROR(AVERAGE(Vertices[Eigenvector Centrality]),NoMetricMessage)</f>
        <v>Not Available</v>
      </c>
    </row>
    <row r="116" spans="1:2" x14ac:dyDescent="0.25">
      <c r="A116" s="35" t="s">
        <v>115</v>
      </c>
      <c r="B116" s="49" t="str">
        <f>IFERROR(MEDIAN(Vertices[Eigenvector Centrality]),NoMetricMessage)</f>
        <v>Not Available</v>
      </c>
    </row>
    <row r="127" spans="1:2" x14ac:dyDescent="0.25">
      <c r="A127" s="35" t="s">
        <v>140</v>
      </c>
      <c r="B127" s="49" t="str">
        <f>IF(COUNT(Vertices[PageRank])&gt;0, P2, NoMetricMessage)</f>
        <v>Not Available</v>
      </c>
    </row>
    <row r="128" spans="1:2" x14ac:dyDescent="0.25">
      <c r="A128" s="35" t="s">
        <v>141</v>
      </c>
      <c r="B128" s="49" t="str">
        <f>IF(COUNT(Vertices[PageRank])&gt;0, P45, NoMetricMessage)</f>
        <v>Not Available</v>
      </c>
    </row>
    <row r="129" spans="1:2" x14ac:dyDescent="0.25">
      <c r="A129" s="35" t="s">
        <v>142</v>
      </c>
      <c r="B129" s="49" t="str">
        <f>IFERROR(AVERAGE(Vertices[PageRank]),NoMetricMessage)</f>
        <v>Not Available</v>
      </c>
    </row>
    <row r="130" spans="1:2" x14ac:dyDescent="0.25">
      <c r="A130" s="35" t="s">
        <v>143</v>
      </c>
      <c r="B130" s="49" t="str">
        <f>IFERROR(MEDIAN(Vertices[PageRank]),NoMetricMessage)</f>
        <v>Not Available</v>
      </c>
    </row>
    <row r="141" spans="1:2" x14ac:dyDescent="0.25">
      <c r="A141" s="35" t="s">
        <v>118</v>
      </c>
      <c r="B141" s="49" t="str">
        <f>IF(COUNT(Vertices[Clustering Coefficient])&gt;0, R2, NoMetricMessage)</f>
        <v>Not Available</v>
      </c>
    </row>
    <row r="142" spans="1:2" x14ac:dyDescent="0.25">
      <c r="A142" s="35" t="s">
        <v>119</v>
      </c>
      <c r="B142" s="49" t="str">
        <f>IF(COUNT(Vertices[Clustering Coefficient])&gt;0, R45, NoMetricMessage)</f>
        <v>Not Available</v>
      </c>
    </row>
    <row r="143" spans="1:2" x14ac:dyDescent="0.25">
      <c r="A143" s="35" t="s">
        <v>120</v>
      </c>
      <c r="B143" s="49" t="str">
        <f>IFERROR(AVERAGE(Vertices[Clustering Coefficient]),NoMetricMessage)</f>
        <v>Not Available</v>
      </c>
    </row>
    <row r="144" spans="1:2" x14ac:dyDescent="0.25">
      <c r="A144" s="35" t="s">
        <v>121</v>
      </c>
      <c r="B144" s="49" t="str">
        <f>IFERROR(MEDIAN(Vertices[Clustering Coefficient]),NoMetricMessage)</f>
        <v>Not Available</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defaultRowHeight="15" x14ac:dyDescent="0.25"/>
  <cols>
    <col min="1" max="1" width="10.42578125" style="1" bestFit="1" customWidth="1"/>
    <col min="2" max="2" width="12.42578125" style="1" bestFit="1" customWidth="1"/>
    <col min="3" max="3" width="22.85546875" bestFit="1" customWidth="1"/>
    <col min="4" max="4" width="16.85546875" bestFit="1" customWidth="1"/>
    <col min="5" max="6" width="16.85546875" customWidth="1"/>
    <col min="7" max="7" width="14.28515625" bestFit="1" customWidth="1"/>
    <col min="8" max="8" width="14.28515625" customWidth="1"/>
    <col min="10" max="10" width="39.140625" bestFit="1" customWidth="1"/>
    <col min="11" max="11" width="10.85546875" bestFit="1" customWidth="1"/>
    <col min="13" max="13" width="8.42578125" bestFit="1" customWidth="1"/>
    <col min="14" max="14" width="10" bestFit="1" customWidth="1"/>
    <col min="15" max="15" width="11.85546875" bestFit="1" customWidth="1"/>
    <col min="16" max="16" width="12.140625" bestFit="1" customWidth="1"/>
  </cols>
  <sheetData>
    <row r="1" spans="1:18" s="4" customFormat="1" ht="36" customHeight="1" x14ac:dyDescent="0.25">
      <c r="A1" s="5" t="s">
        <v>6</v>
      </c>
      <c r="B1" s="5" t="s">
        <v>131</v>
      </c>
      <c r="C1" s="4" t="s">
        <v>7</v>
      </c>
      <c r="D1" s="4" t="s">
        <v>9</v>
      </c>
      <c r="E1" s="4" t="s">
        <v>164</v>
      </c>
      <c r="F1" s="5" t="s">
        <v>169</v>
      </c>
      <c r="G1" s="4" t="s">
        <v>14</v>
      </c>
      <c r="H1" s="4" t="s">
        <v>67</v>
      </c>
      <c r="J1" s="4" t="s">
        <v>18</v>
      </c>
      <c r="K1" s="4" t="s">
        <v>17</v>
      </c>
      <c r="M1" s="4" t="s">
        <v>22</v>
      </c>
      <c r="N1" s="4" t="s">
        <v>23</v>
      </c>
      <c r="O1" s="4" t="s">
        <v>24</v>
      </c>
      <c r="P1" s="4" t="s">
        <v>25</v>
      </c>
    </row>
    <row r="2" spans="1:18" x14ac:dyDescent="0.25">
      <c r="A2" s="1" t="s">
        <v>51</v>
      </c>
      <c r="B2" s="1" t="s">
        <v>132</v>
      </c>
      <c r="C2" t="s">
        <v>54</v>
      </c>
      <c r="D2" t="s">
        <v>55</v>
      </c>
      <c r="E2" t="s">
        <v>55</v>
      </c>
      <c r="F2" s="1" t="s">
        <v>51</v>
      </c>
      <c r="G2" t="s">
        <v>65</v>
      </c>
      <c r="H2" t="s">
        <v>159</v>
      </c>
      <c r="J2" t="s">
        <v>19</v>
      </c>
      <c r="K2">
        <v>108</v>
      </c>
    </row>
    <row r="3" spans="1:18" x14ac:dyDescent="0.25">
      <c r="A3" s="1" t="s">
        <v>52</v>
      </c>
      <c r="B3" s="1" t="s">
        <v>133</v>
      </c>
      <c r="C3" t="s">
        <v>52</v>
      </c>
      <c r="D3" t="s">
        <v>56</v>
      </c>
      <c r="E3" t="s">
        <v>56</v>
      </c>
      <c r="F3" s="1" t="s">
        <v>52</v>
      </c>
      <c r="G3" t="s">
        <v>66</v>
      </c>
      <c r="H3" t="s">
        <v>68</v>
      </c>
      <c r="J3" t="s">
        <v>30</v>
      </c>
      <c r="K3" t="s">
        <v>1722</v>
      </c>
    </row>
    <row r="4" spans="1:18" x14ac:dyDescent="0.25">
      <c r="A4" s="1" t="s">
        <v>53</v>
      </c>
      <c r="B4" s="1" t="s">
        <v>134</v>
      </c>
      <c r="C4" t="s">
        <v>53</v>
      </c>
      <c r="D4" t="s">
        <v>57</v>
      </c>
      <c r="E4" t="s">
        <v>57</v>
      </c>
      <c r="F4" s="1" t="s">
        <v>53</v>
      </c>
      <c r="G4">
        <v>0</v>
      </c>
      <c r="H4" t="s">
        <v>69</v>
      </c>
      <c r="J4" s="12" t="s">
        <v>78</v>
      </c>
      <c r="K4" s="12"/>
    </row>
    <row r="5" spans="1:18" ht="409.5" x14ac:dyDescent="0.25">
      <c r="A5">
        <v>1</v>
      </c>
      <c r="B5" s="1" t="s">
        <v>135</v>
      </c>
      <c r="C5" t="s">
        <v>51</v>
      </c>
      <c r="D5" t="s">
        <v>58</v>
      </c>
      <c r="E5" t="s">
        <v>58</v>
      </c>
      <c r="F5">
        <v>1</v>
      </c>
      <c r="G5">
        <v>1</v>
      </c>
      <c r="H5" t="s">
        <v>70</v>
      </c>
      <c r="J5" t="s">
        <v>172</v>
      </c>
      <c r="K5" s="13" t="s">
        <v>1723</v>
      </c>
    </row>
    <row r="6" spans="1:18" x14ac:dyDescent="0.25">
      <c r="A6">
        <v>0</v>
      </c>
      <c r="B6" s="1" t="s">
        <v>136</v>
      </c>
      <c r="C6">
        <v>1</v>
      </c>
      <c r="D6" t="s">
        <v>59</v>
      </c>
      <c r="E6" t="s">
        <v>59</v>
      </c>
      <c r="F6">
        <v>0</v>
      </c>
      <c r="H6" t="s">
        <v>71</v>
      </c>
      <c r="J6" t="s">
        <v>173</v>
      </c>
      <c r="K6">
        <v>1</v>
      </c>
      <c r="R6" t="s">
        <v>129</v>
      </c>
    </row>
    <row r="7" spans="1:18" x14ac:dyDescent="0.25">
      <c r="A7">
        <v>2</v>
      </c>
      <c r="B7">
        <v>1</v>
      </c>
      <c r="C7">
        <v>0</v>
      </c>
      <c r="D7" t="s">
        <v>60</v>
      </c>
      <c r="E7" t="s">
        <v>60</v>
      </c>
      <c r="F7">
        <v>2</v>
      </c>
      <c r="H7" t="s">
        <v>72</v>
      </c>
      <c r="J7" t="s">
        <v>174</v>
      </c>
      <c r="K7" t="s">
        <v>175</v>
      </c>
    </row>
    <row r="8" spans="1:18" x14ac:dyDescent="0.25">
      <c r="A8"/>
      <c r="B8">
        <v>2</v>
      </c>
      <c r="C8">
        <v>2</v>
      </c>
      <c r="D8" t="s">
        <v>61</v>
      </c>
      <c r="E8" t="s">
        <v>61</v>
      </c>
      <c r="H8" t="s">
        <v>73</v>
      </c>
      <c r="J8" t="s">
        <v>176</v>
      </c>
      <c r="K8" t="s">
        <v>1721</v>
      </c>
    </row>
    <row r="9" spans="1:18" x14ac:dyDescent="0.25">
      <c r="A9"/>
      <c r="B9">
        <v>3</v>
      </c>
      <c r="C9">
        <v>4</v>
      </c>
      <c r="D9" t="s">
        <v>62</v>
      </c>
      <c r="E9" t="s">
        <v>62</v>
      </c>
      <c r="H9" t="s">
        <v>74</v>
      </c>
    </row>
    <row r="10" spans="1:18" x14ac:dyDescent="0.25">
      <c r="A10"/>
      <c r="B10">
        <v>4</v>
      </c>
      <c r="D10" t="s">
        <v>63</v>
      </c>
      <c r="E10" t="s">
        <v>63</v>
      </c>
      <c r="H10" t="s">
        <v>75</v>
      </c>
    </row>
    <row r="11" spans="1:18" x14ac:dyDescent="0.25">
      <c r="A11"/>
      <c r="B11">
        <v>5</v>
      </c>
      <c r="D11" t="s">
        <v>46</v>
      </c>
      <c r="E11">
        <v>1</v>
      </c>
      <c r="H11" t="s">
        <v>76</v>
      </c>
    </row>
    <row r="12" spans="1:18" x14ac:dyDescent="0.25">
      <c r="A12"/>
      <c r="B12"/>
      <c r="D12" t="s">
        <v>64</v>
      </c>
      <c r="E12">
        <v>2</v>
      </c>
      <c r="H12">
        <v>0</v>
      </c>
    </row>
    <row r="13" spans="1:18" x14ac:dyDescent="0.25">
      <c r="A13"/>
      <c r="B13"/>
      <c r="D13">
        <v>1</v>
      </c>
      <c r="E13">
        <v>3</v>
      </c>
      <c r="H13">
        <v>1</v>
      </c>
    </row>
    <row r="14" spans="1:18" x14ac:dyDescent="0.25">
      <c r="D14">
        <v>2</v>
      </c>
      <c r="E14">
        <v>4</v>
      </c>
      <c r="H14">
        <v>2</v>
      </c>
    </row>
    <row r="15" spans="1:18" x14ac:dyDescent="0.25">
      <c r="D15">
        <v>3</v>
      </c>
      <c r="E15">
        <v>5</v>
      </c>
      <c r="H15">
        <v>3</v>
      </c>
    </row>
    <row r="16" spans="1:18" x14ac:dyDescent="0.25">
      <c r="D16">
        <v>4</v>
      </c>
      <c r="E16">
        <v>6</v>
      </c>
      <c r="H16">
        <v>4</v>
      </c>
    </row>
    <row r="17" spans="4:8" x14ac:dyDescent="0.25">
      <c r="D17">
        <v>5</v>
      </c>
      <c r="E17">
        <v>7</v>
      </c>
      <c r="H17">
        <v>5</v>
      </c>
    </row>
    <row r="18" spans="4:8" x14ac:dyDescent="0.25">
      <c r="D18">
        <v>6</v>
      </c>
      <c r="E18">
        <v>8</v>
      </c>
      <c r="H18">
        <v>6</v>
      </c>
    </row>
    <row r="19" spans="4:8" x14ac:dyDescent="0.25">
      <c r="D19">
        <v>7</v>
      </c>
      <c r="E19">
        <v>9</v>
      </c>
      <c r="H19">
        <v>7</v>
      </c>
    </row>
    <row r="20" spans="4:8" x14ac:dyDescent="0.25">
      <c r="D20">
        <v>8</v>
      </c>
      <c r="H20">
        <v>8</v>
      </c>
    </row>
    <row r="21" spans="4:8" x14ac:dyDescent="0.25">
      <c r="D21">
        <v>9</v>
      </c>
      <c r="H21">
        <v>9</v>
      </c>
    </row>
    <row r="22" spans="4:8" x14ac:dyDescent="0.25">
      <c r="D22">
        <v>10</v>
      </c>
    </row>
    <row r="23" spans="4:8" x14ac:dyDescent="0.25">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2F5F25CD-6D2F-4FC7-8C35-A399E400E46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7</vt:i4>
      </vt:variant>
      <vt:variant>
        <vt:lpstr>Intervalos nomeados</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Guilherme Felismino Pedroni</dc:creator>
  <cp:lastModifiedBy>Carlos Guilherme Felismino Pedroni</cp:lastModifiedBy>
  <dcterms:created xsi:type="dcterms:W3CDTF">2008-01-30T00:41:58Z</dcterms:created>
  <dcterms:modified xsi:type="dcterms:W3CDTF">2016-12-13T00:46:55Z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http://www.nodexlgraphgallery.org/NodeXLBasicSetup/Smrf.NodeXL.ExcelTemplate.vsto|aa51c0f3-62b4-4782-83a8-a15dcdd17698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