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wnloads\"/>
    </mc:Choice>
  </mc:AlternateContent>
  <xr:revisionPtr revIDLastSave="0" documentId="13_ncr:1_{3D01C99A-4BB8-4FE3-B616-B0B4939CF52C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3" l="1"/>
  <c r="K2" i="13"/>
  <c r="L3" i="13"/>
  <c r="L4" i="13"/>
  <c r="L5" i="13"/>
  <c r="L6" i="13"/>
  <c r="L7" i="13"/>
  <c r="L8" i="13"/>
  <c r="L9" i="13"/>
  <c r="L10" i="13"/>
  <c r="M2" i="13"/>
  <c r="J2" i="13" a="1"/>
  <c r="J2" i="13" s="1"/>
  <c r="J2" i="1" a="1"/>
  <c r="J2" i="1" s="1"/>
  <c r="L2" i="5"/>
  <c r="K2" i="5"/>
  <c r="J2" i="5"/>
  <c r="L2" i="12"/>
  <c r="K2" i="12"/>
  <c r="D11" i="12"/>
  <c r="M2" i="7"/>
  <c r="M3" i="7"/>
  <c r="M4" i="7"/>
  <c r="M5" i="7"/>
  <c r="M6" i="7"/>
  <c r="M7" i="7"/>
  <c r="M8" i="7"/>
  <c r="M9" i="7"/>
  <c r="M10" i="7"/>
  <c r="J2" i="7"/>
  <c r="L2" i="7"/>
  <c r="J3" i="7"/>
  <c r="L3" i="7"/>
  <c r="J4" i="7"/>
  <c r="L4" i="7"/>
  <c r="J5" i="7"/>
  <c r="L5" i="7"/>
  <c r="J6" i="7"/>
  <c r="L6" i="7"/>
  <c r="J7" i="7"/>
  <c r="L7" i="7"/>
  <c r="J8" i="7"/>
  <c r="L8" i="7"/>
  <c r="J9" i="7"/>
  <c r="L9" i="7"/>
  <c r="J10" i="7"/>
  <c r="L10" i="7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M2" i="4" a="1"/>
  <c r="M2" i="4" s="1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<sst xmlns="http://schemas.openxmlformats.org/spreadsheetml/2006/main" count="583" uniqueCount="88">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</sst>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IF($D$2:$D$10&gt;30,"Old","Young")</f>
        <v>Young</v>
      </c>
      <c r="K2" t="str" cm="1">
        <f t="array" ref="K2:K10">_xlfn.IFS($F$2:$F$10="Salesman","Sales",$F$2:$F$10="HR","Fired",$F$2:$F$10="Regional Manager","Give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Fired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:J10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LEN(F2)</f>
        <v>8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LEN(F3)</f>
        <v>12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10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16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8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4" sqref="M4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LEFT(J2,3)</f>
        <v>Jim</v>
      </c>
      <c r="L2" t="str">
        <f>LEFT(J2,SEARCH(".",J2,1)-1)</f>
        <v>Jim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LEFT(J3,3)</f>
        <v>Pam</v>
      </c>
      <c r="L3" t="str">
        <f t="shared" ref="L3:L10" si="1">LEFT(J3,SEARCH(".",J3,1)-1)</f>
        <v>Pam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shared" si="1"/>
        <v>Dwight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shared" si="1"/>
        <v>Angela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shared" si="1"/>
        <v>Toby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shared" si="1"/>
        <v>Michael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shared" si="1"/>
        <v>Meredith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shared" si="1"/>
        <v>Stanley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shared" si="1"/>
        <v>Kevin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4" sqref="J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TEXT(I2,"dd/mm/yyyy")</f>
        <v>06/09/2015</v>
      </c>
      <c r="K2" s="3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TEXT(I3,"dd/mm/yyyy")</f>
        <v>10/10/2015</v>
      </c>
      <c r="K3" s="3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08/09/2017</v>
      </c>
      <c r="K4" s="3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03/12/2015</v>
      </c>
      <c r="K5" s="3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30/08/2017</v>
      </c>
      <c r="K6" s="3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11/09/2013</v>
      </c>
      <c r="K7" s="3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04/10/2013</v>
      </c>
      <c r="K8" s="3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22/04/2015</v>
      </c>
      <c r="K9" s="3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14/09/2011</v>
      </c>
      <c r="K10" s="3"/>
    </row>
    <row r="12" spans="1:11" x14ac:dyDescent="0.35">
      <c r="H12" s="1"/>
    </row>
    <row r="13" spans="1:11" x14ac:dyDescent="0.3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B1" workbookViewId="0">
      <selection activeCell="L2" sqref="L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7" max="7" width="13.6328125" style="2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CONCATENATE(B2," ",C2," ",F2)</f>
        <v>Jim Halpert Salesman</v>
      </c>
      <c r="L2" t="str">
        <f>SUBSTITUTE(E2, "m", "s")</f>
        <v>Male</v>
      </c>
      <c r="M2" t="str">
        <f>SUBSTITUTE(H2,"/","-",1)</f>
        <v>11-2/2001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CONCATENATE(B3," ",C3," ",F3)</f>
        <v>Pam Beasley Receptionist</v>
      </c>
      <c r="L3" t="str">
        <f t="shared" ref="L3:L10" si="1">SUBSTITUTE(E3, "m", "s")</f>
        <v>Fesale</v>
      </c>
      <c r="M3" t="str">
        <f t="shared" ref="M3:M10" si="2">SUBSTITUTE(H3,"/","-")</f>
        <v>10-3-1999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Dwight Schrute Salesman</v>
      </c>
      <c r="L4" t="str">
        <f t="shared" si="1"/>
        <v>Male</v>
      </c>
      <c r="M4" t="str">
        <f t="shared" si="2"/>
        <v>7-4-2000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Angela Martin Accountant</v>
      </c>
      <c r="L5" t="str">
        <f t="shared" si="1"/>
        <v>Fesale</v>
      </c>
      <c r="M5" t="str">
        <f t="shared" si="2"/>
        <v>1-5-2000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Toby Flenderson HR</v>
      </c>
      <c r="L6" t="str">
        <f t="shared" si="1"/>
        <v>Male</v>
      </c>
      <c r="M6" t="str">
        <f t="shared" si="2"/>
        <v>5-6-2001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Michael Scott Regional Manager</v>
      </c>
      <c r="L7" t="str">
        <f t="shared" si="1"/>
        <v>Male</v>
      </c>
      <c r="M7" t="str">
        <f t="shared" si="2"/>
        <v>5-6-2001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Meredith Palmer Supplier Relations</v>
      </c>
      <c r="L8" t="str">
        <f t="shared" si="1"/>
        <v>Fesale</v>
      </c>
      <c r="M8" t="str">
        <f t="shared" si="2"/>
        <v>11-8-2003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Stanley Hudson Salesman</v>
      </c>
      <c r="L9" t="str">
        <f t="shared" si="1"/>
        <v>Male</v>
      </c>
      <c r="M9" t="str">
        <f t="shared" si="2"/>
        <v>6-9-2002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Kevin Malone Accountant</v>
      </c>
      <c r="L10" t="str">
        <f t="shared" si="1"/>
        <v>Male</v>
      </c>
      <c r="M10" t="str">
        <f t="shared" si="2"/>
        <v>8-10-2003</v>
      </c>
    </row>
    <row r="12" spans="1:13" x14ac:dyDescent="0.35">
      <c r="H12" s="3"/>
      <c r="I12" s="3"/>
    </row>
    <row r="13" spans="1:13" x14ac:dyDescent="0.35">
      <c r="H13" s="3"/>
      <c r="I13" s="3"/>
    </row>
    <row r="14" spans="1:13" x14ac:dyDescent="0.35">
      <c r="H14" s="3"/>
      <c r="I14" s="3"/>
    </row>
    <row r="15" spans="1:13" x14ac:dyDescent="0.35">
      <c r="H15" s="3"/>
      <c r="I15" s="3"/>
    </row>
    <row r="16" spans="1:13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1"/>
  <sheetViews>
    <sheetView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>
        <f>SUMIF(G2:G10,"&gt;50000")</f>
        <v>128000</v>
      </c>
      <c r="L2">
        <f>SUMIFS(G2:$G$10,$E$2:$E$10,"Female",$G$2:$G$10,"&gt;30000")</f>
        <v>124000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2" x14ac:dyDescent="0.35">
      <c r="D11">
        <f>SUM(D2:D10)</f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COUNTIF($G$2:$G$10,"&gt;40000")</f>
        <v>8</v>
      </c>
      <c r="L2">
        <f>COUNTIFS($G$2:$G$10,"&gt;40000",$E$2:$E$10,"Female",$D$2:$D$10,"&gt;30")</f>
        <v>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CONCATENATE($B$2:$B$10," ",C2:C10)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M10"/>
  <sheetViews>
    <sheetView tabSelected="1" workbookViewId="0">
      <selection activeCell="K7" sqref="K7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_xlfn.DAYS($I$2:$I$10,H2:H10)</f>
        <v>5056</v>
      </c>
      <c r="K2" t="e">
        <f>NETWORKDAYS($H$2:$H$10,$I$2:$I$10,5)</f>
        <v>#VALUE!</v>
      </c>
      <c r="L2">
        <f>NETWORKDAYS(H2,I2)</f>
        <v>3611</v>
      </c>
      <c r="M2">
        <f>DAY(H2)</f>
        <v>2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5851</v>
      </c>
      <c r="L3">
        <f t="shared" ref="L3:L10" si="0">NETWORKDAYS(H3,I3)</f>
        <v>4180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6275</v>
      </c>
      <c r="L4">
        <f t="shared" si="0"/>
        <v>4484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5811</v>
      </c>
      <c r="L5">
        <f t="shared" si="0"/>
        <v>4152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v>5960</v>
      </c>
      <c r="L6">
        <f t="shared" si="0"/>
        <v>4258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4511</v>
      </c>
      <c r="L7">
        <f t="shared" si="0"/>
        <v>3223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3595</v>
      </c>
      <c r="L8">
        <f t="shared" si="0"/>
        <v>2568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v>4700</v>
      </c>
      <c r="L9">
        <f t="shared" si="0"/>
        <v>3358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v>4273</v>
      </c>
      <c r="L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calvin adiwinata</cp:lastModifiedBy>
  <dcterms:created xsi:type="dcterms:W3CDTF">2021-12-16T14:18:34Z</dcterms:created>
  <dcterms:modified xsi:type="dcterms:W3CDTF">2024-01-02T07:58:55Z</dcterms:modified>
</cp:coreProperties>
</file>