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 of T\Year 4\Winter 2022\APM466\APM466-YieldCurvesAssignment\"/>
    </mc:Choice>
  </mc:AlternateContent>
  <xr:revisionPtr revIDLastSave="0" documentId="13_ncr:1_{3A978951-29BB-4270-BD7B-07327A728BF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onds" sheetId="2" r:id="rId1"/>
    <sheet name="Context" sheetId="3" r:id="rId2"/>
    <sheet name="Static Copy" sheetId="4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2" l="1"/>
  <c r="H32" i="2" s="1"/>
  <c r="D38" i="2"/>
  <c r="B6" i="2"/>
  <c r="D33" i="2"/>
  <c r="E9" i="2"/>
  <c r="F38" i="2"/>
  <c r="E25" i="2"/>
  <c r="D9" i="2"/>
  <c r="F33" i="2"/>
  <c r="G33" i="2"/>
  <c r="H33" i="2" s="1"/>
  <c r="G38" i="2"/>
  <c r="H38" i="2" s="1"/>
  <c r="B18" i="2"/>
  <c r="F29" i="2"/>
  <c r="E23" i="2"/>
  <c r="D29" i="2"/>
  <c r="D8" i="2"/>
  <c r="B23" i="2"/>
  <c r="C32" i="2"/>
  <c r="B32" i="2"/>
  <c r="C8" i="2"/>
  <c r="E18" i="2"/>
  <c r="F8" i="2"/>
  <c r="B33" i="2"/>
  <c r="E8" i="2"/>
  <c r="D25" i="2"/>
  <c r="E29" i="2"/>
  <c r="C18" i="2"/>
  <c r="B9" i="2"/>
  <c r="F25" i="2"/>
  <c r="G29" i="2"/>
  <c r="H29" i="2" s="1"/>
  <c r="C9" i="2"/>
  <c r="C23" i="2"/>
  <c r="G23" i="2"/>
  <c r="H23" i="2" s="1"/>
  <c r="D6" i="2"/>
  <c r="C33" i="2"/>
  <c r="E6" i="2"/>
  <c r="C38" i="2"/>
  <c r="E38" i="2"/>
  <c r="F32" i="2"/>
  <c r="D18" i="2"/>
  <c r="D23" i="2"/>
  <c r="G18" i="2"/>
  <c r="H18" i="2" s="1"/>
  <c r="G25" i="2"/>
  <c r="H25" i="2" s="1"/>
  <c r="F6" i="2"/>
  <c r="G9" i="2"/>
  <c r="H9" i="2" s="1"/>
  <c r="C29" i="2"/>
  <c r="F18" i="2"/>
  <c r="G8" i="2"/>
  <c r="H8" i="2" s="1"/>
  <c r="B38" i="2"/>
  <c r="F9" i="2"/>
  <c r="C6" i="2"/>
  <c r="B25" i="2"/>
  <c r="E32" i="2"/>
  <c r="E33" i="2"/>
  <c r="C25" i="2"/>
  <c r="B8" i="2"/>
  <c r="D32" i="2"/>
  <c r="F23" i="2"/>
  <c r="G6" i="2"/>
  <c r="H6" i="2" s="1"/>
  <c r="B29" i="2"/>
  <c r="E15" i="2"/>
  <c r="E19" i="2"/>
  <c r="D15" i="2"/>
  <c r="C15" i="2"/>
  <c r="E14" i="2"/>
  <c r="B36" i="2"/>
  <c r="G30" i="2"/>
  <c r="H30" i="2" s="1"/>
  <c r="E10" i="2"/>
  <c r="F14" i="2"/>
  <c r="D36" i="2"/>
  <c r="B22" i="2"/>
  <c r="C14" i="2"/>
  <c r="D31" i="2"/>
  <c r="B19" i="2"/>
  <c r="F15" i="2"/>
  <c r="B10" i="2"/>
  <c r="D21" i="2"/>
  <c r="F21" i="2"/>
  <c r="F10" i="2"/>
  <c r="E22" i="2"/>
  <c r="C21" i="2"/>
  <c r="D19" i="2"/>
  <c r="E21" i="2"/>
  <c r="B15" i="2"/>
  <c r="F19" i="2"/>
  <c r="F31" i="2"/>
  <c r="F30" i="2"/>
  <c r="G31" i="2"/>
  <c r="H31" i="2" s="1"/>
  <c r="C22" i="2"/>
  <c r="D14" i="2"/>
  <c r="E30" i="2"/>
  <c r="G10" i="2"/>
  <c r="H10" i="2" s="1"/>
  <c r="B31" i="2"/>
  <c r="D30" i="2"/>
  <c r="C19" i="2"/>
  <c r="G22" i="2"/>
  <c r="H22" i="2" s="1"/>
  <c r="C10" i="2"/>
  <c r="C36" i="2"/>
  <c r="B21" i="2"/>
  <c r="D22" i="2"/>
  <c r="G36" i="2"/>
  <c r="H36" i="2" s="1"/>
  <c r="F36" i="2"/>
  <c r="D10" i="2"/>
  <c r="F22" i="2"/>
  <c r="E36" i="2"/>
  <c r="C31" i="2"/>
  <c r="G19" i="2"/>
  <c r="H19" i="2" s="1"/>
  <c r="G21" i="2"/>
  <c r="H21" i="2" s="1"/>
  <c r="G15" i="2"/>
  <c r="H15" i="2" s="1"/>
  <c r="B30" i="2"/>
  <c r="G14" i="2"/>
  <c r="H14" i="2" s="1"/>
  <c r="C30" i="2"/>
  <c r="B14" i="2"/>
  <c r="E31" i="2"/>
  <c r="D5" i="2"/>
  <c r="G34" i="2"/>
  <c r="H34" i="2" s="1"/>
  <c r="D40" i="2"/>
  <c r="C13" i="2"/>
  <c r="D3" i="2"/>
  <c r="B37" i="2"/>
  <c r="C12" i="2"/>
  <c r="D13" i="2"/>
  <c r="C37" i="2"/>
  <c r="C16" i="2"/>
  <c r="G4" i="2"/>
  <c r="H4" i="2" s="1"/>
  <c r="F7" i="2"/>
  <c r="C39" i="2"/>
  <c r="D16" i="2"/>
  <c r="E20" i="2"/>
  <c r="B3" i="2"/>
  <c r="C11" i="2"/>
  <c r="E12" i="2"/>
  <c r="D39" i="2"/>
  <c r="F26" i="2"/>
  <c r="E37" i="2"/>
  <c r="C4" i="2"/>
  <c r="C7" i="2"/>
  <c r="C26" i="2"/>
  <c r="G2" i="2"/>
  <c r="H1" i="2" s="1"/>
  <c r="E7" i="2"/>
  <c r="B34" i="2"/>
  <c r="B26" i="2"/>
  <c r="B11" i="2"/>
  <c r="F40" i="2"/>
  <c r="G13" i="2"/>
  <c r="H13" i="2" s="1"/>
  <c r="E16" i="2"/>
  <c r="D2" i="2"/>
  <c r="F5" i="2"/>
  <c r="D27" i="2"/>
  <c r="B5" i="2"/>
  <c r="E35" i="2"/>
  <c r="C20" i="2"/>
  <c r="E40" i="2"/>
  <c r="B24" i="2"/>
  <c r="F34" i="2"/>
  <c r="D7" i="2"/>
  <c r="G3" i="2"/>
  <c r="H3" i="2" s="1"/>
  <c r="F37" i="2"/>
  <c r="B16" i="2"/>
  <c r="F4" i="2"/>
  <c r="D28" i="2"/>
  <c r="B2" i="2"/>
  <c r="G26" i="2"/>
  <c r="H26" i="2" s="1"/>
  <c r="G24" i="2"/>
  <c r="H24" i="2" s="1"/>
  <c r="D24" i="2"/>
  <c r="F27" i="2"/>
  <c r="C2" i="2"/>
  <c r="E2" i="2"/>
  <c r="G40" i="2"/>
  <c r="H40" i="2" s="1"/>
  <c r="C24" i="2"/>
  <c r="E27" i="2"/>
  <c r="G17" i="2"/>
  <c r="H17" i="2" s="1"/>
  <c r="B27" i="2"/>
  <c r="B20" i="2"/>
  <c r="E4" i="2"/>
  <c r="F3" i="2"/>
  <c r="G39" i="2"/>
  <c r="H39" i="2" s="1"/>
  <c r="D35" i="2"/>
  <c r="G35" i="2"/>
  <c r="H35" i="2" s="1"/>
  <c r="B7" i="2"/>
  <c r="B12" i="2"/>
  <c r="G20" i="2"/>
  <c r="H20" i="2" s="1"/>
  <c r="D11" i="2"/>
  <c r="C5" i="2"/>
  <c r="E5" i="2"/>
  <c r="C34" i="2"/>
  <c r="F35" i="2"/>
  <c r="F13" i="2"/>
  <c r="D17" i="2"/>
  <c r="F24" i="2"/>
  <c r="F11" i="2"/>
  <c r="E28" i="2"/>
  <c r="B13" i="2"/>
  <c r="F28" i="2"/>
  <c r="G27" i="2"/>
  <c r="H27" i="2" s="1"/>
  <c r="F12" i="2"/>
  <c r="G28" i="2"/>
  <c r="H28" i="2" s="1"/>
  <c r="B40" i="2"/>
  <c r="G11" i="2"/>
  <c r="H11" i="2" s="1"/>
  <c r="B35" i="2"/>
  <c r="C28" i="2"/>
  <c r="E34" i="2"/>
  <c r="D37" i="2"/>
  <c r="C17" i="2"/>
  <c r="E17" i="2"/>
  <c r="D12" i="2"/>
  <c r="G7" i="2"/>
  <c r="H7" i="2" s="1"/>
  <c r="E3" i="2"/>
  <c r="D4" i="2"/>
  <c r="C40" i="2"/>
  <c r="C35" i="2"/>
  <c r="B28" i="2"/>
  <c r="F2" i="2"/>
  <c r="G12" i="2"/>
  <c r="H12" i="2" s="1"/>
  <c r="E24" i="2"/>
  <c r="D34" i="2"/>
  <c r="B17" i="2"/>
  <c r="G5" i="2"/>
  <c r="H5" i="2" s="1"/>
  <c r="F39" i="2"/>
  <c r="G37" i="2"/>
  <c r="H37" i="2" s="1"/>
  <c r="B4" i="2"/>
  <c r="G16" i="2"/>
  <c r="H16" i="2" s="1"/>
  <c r="E26" i="2"/>
  <c r="B39" i="2"/>
  <c r="F16" i="2"/>
  <c r="F17" i="2"/>
  <c r="D26" i="2"/>
  <c r="E13" i="2"/>
  <c r="F20" i="2"/>
  <c r="E11" i="2"/>
  <c r="C3" i="2"/>
  <c r="C27" i="2"/>
  <c r="E39" i="2"/>
  <c r="D20" i="2"/>
</calcChain>
</file>

<file path=xl/sharedStrings.xml><?xml version="1.0" encoding="utf-8"?>
<sst xmlns="http://schemas.openxmlformats.org/spreadsheetml/2006/main" count="312" uniqueCount="177">
  <si>
    <t>Issuer Name</t>
  </si>
  <si>
    <t>ISIN</t>
  </si>
  <si>
    <t>Cpn</t>
  </si>
  <si>
    <t>Maturity</t>
  </si>
  <si>
    <t>Currency</t>
  </si>
  <si>
    <t>Issue Date</t>
  </si>
  <si>
    <t>Bloomberg ID</t>
  </si>
  <si>
    <t>Canadian Government Bond</t>
  </si>
  <si>
    <t>Summary</t>
  </si>
  <si>
    <t>SRCH Results</t>
  </si>
  <si>
    <t>Number of securities: 39</t>
  </si>
  <si>
    <t>Currency: USD</t>
  </si>
  <si>
    <t>Created by  CALVIN MA ( GOVERNING COUNCIL OF UNIV OF TORONT )  on  01/18/2022 10:06:55 GMT-0500 (EST)</t>
  </si>
  <si>
    <t>SRCH Criteria</t>
  </si>
  <si>
    <t>Asset Classes: Governments</t>
  </si>
  <si>
    <t>Sources: All Securities</t>
  </si>
  <si>
    <t xml:space="preserve">Security: </t>
  </si>
  <si>
    <t xml:space="preserve"> AND </t>
  </si>
  <si>
    <t>Security Status</t>
  </si>
  <si>
    <t>Include</t>
  </si>
  <si>
    <t>Bonds : Active</t>
  </si>
  <si>
    <t>Canadian Government Bond ( CAN ) ( Current issuer )</t>
  </si>
  <si>
    <t>In the range</t>
  </si>
  <si>
    <t>01/10/2022 to 01/10/2032</t>
  </si>
  <si>
    <t>Canadian Dollar</t>
  </si>
  <si>
    <t>CA135087M920</t>
  </si>
  <si>
    <t>2/1/2024</t>
  </si>
  <si>
    <t>CAD</t>
  </si>
  <si>
    <t>10/22/2021</t>
  </si>
  <si>
    <t>BS0586336</t>
  </si>
  <si>
    <t>CA135087K940</t>
  </si>
  <si>
    <t>9/1/2025</t>
  </si>
  <si>
    <t>4/3/2020</t>
  </si>
  <si>
    <t>BH5185468</t>
  </si>
  <si>
    <t>CA135087J967</t>
  </si>
  <si>
    <t>9/1/2024</t>
  </si>
  <si>
    <t>4/5/2019</t>
  </si>
  <si>
    <t>ZS0489246</t>
  </si>
  <si>
    <t>CA135087L518</t>
  </si>
  <si>
    <t>3/1/2026</t>
  </si>
  <si>
    <t>10/9/2020</t>
  </si>
  <si>
    <t>ZO8493611</t>
  </si>
  <si>
    <t>CA135087F825</t>
  </si>
  <si>
    <t>6/1/2027</t>
  </si>
  <si>
    <t>8/3/2016</t>
  </si>
  <si>
    <t>QZ0744271</t>
  </si>
  <si>
    <t>CA135087L690</t>
  </si>
  <si>
    <t>4/1/2024</t>
  </si>
  <si>
    <t>10/16/2020</t>
  </si>
  <si>
    <t>ZO9618760</t>
  </si>
  <si>
    <t>CA135087K528</t>
  </si>
  <si>
    <t>3/1/2025</t>
  </si>
  <si>
    <t>10/11/2019</t>
  </si>
  <si>
    <t>ZQ0603485</t>
  </si>
  <si>
    <t>CA135087D507</t>
  </si>
  <si>
    <t>6/1/2025</t>
  </si>
  <si>
    <t>6/30/2014</t>
  </si>
  <si>
    <t>EK3548485</t>
  </si>
  <si>
    <t>CA135087L773</t>
  </si>
  <si>
    <t>2/1/2023</t>
  </si>
  <si>
    <t>10/26/2020</t>
  </si>
  <si>
    <t>BM0896381</t>
  </si>
  <si>
    <t>CA135087B451</t>
  </si>
  <si>
    <t>6/1/2024</t>
  </si>
  <si>
    <t>7/2/2013</t>
  </si>
  <si>
    <t>EJ7362241</t>
  </si>
  <si>
    <t>CA135087L856</t>
  </si>
  <si>
    <t>5/1/2023</t>
  </si>
  <si>
    <t>2/5/2021</t>
  </si>
  <si>
    <t>BN9038405</t>
  </si>
  <si>
    <t>CA135087G732</t>
  </si>
  <si>
    <t>9/1/2022</t>
  </si>
  <si>
    <t>4/10/2017</t>
  </si>
  <si>
    <t>AN1645463</t>
  </si>
  <si>
    <t>CA135087J546</t>
  </si>
  <si>
    <t>3/1/2024</t>
  </si>
  <si>
    <t>10/5/2018</t>
  </si>
  <si>
    <t>AU8149901</t>
  </si>
  <si>
    <t>CA135087M359</t>
  </si>
  <si>
    <t>8/1/2023</t>
  </si>
  <si>
    <t>5/14/2021</t>
  </si>
  <si>
    <t>BP5161909</t>
  </si>
  <si>
    <t>CA135087ZU15</t>
  </si>
  <si>
    <t>6/1/2022</t>
  </si>
  <si>
    <t>8/2/2011</t>
  </si>
  <si>
    <t>EI7672138</t>
  </si>
  <si>
    <t>CA135087L286</t>
  </si>
  <si>
    <t>8/1/2022</t>
  </si>
  <si>
    <t>5/4/2020</t>
  </si>
  <si>
    <t>BJ2391222</t>
  </si>
  <si>
    <t>CA135087M276</t>
  </si>
  <si>
    <t>6/1/2031</t>
  </si>
  <si>
    <t>4/26/2021</t>
  </si>
  <si>
    <t>BP2380833</t>
  </si>
  <si>
    <t>CA135087K866</t>
  </si>
  <si>
    <t>5/1/2022</t>
  </si>
  <si>
    <t>1/27/2020</t>
  </si>
  <si>
    <t>ZP6776824</t>
  </si>
  <si>
    <t>CA135087UT96</t>
  </si>
  <si>
    <t>6/1/2023</t>
  </si>
  <si>
    <t>8/17/1992</t>
  </si>
  <si>
    <t>135087UT9</t>
  </si>
  <si>
    <t>CA135087VW17</t>
  </si>
  <si>
    <t>5/1/1996</t>
  </si>
  <si>
    <t>CC0002502</t>
  </si>
  <si>
    <t>CA135087UM44</t>
  </si>
  <si>
    <t>12/15/1991</t>
  </si>
  <si>
    <t>135087UM4</t>
  </si>
  <si>
    <t>CA135087VH40</t>
  </si>
  <si>
    <t>8/2/1994</t>
  </si>
  <si>
    <t>135087VH4</t>
  </si>
  <si>
    <t>CA135087L930</t>
  </si>
  <si>
    <t>9/1/2026</t>
  </si>
  <si>
    <t>4/16/2021</t>
  </si>
  <si>
    <t>BP1003147</t>
  </si>
  <si>
    <t>CA135087M763</t>
  </si>
  <si>
    <t>11/1/2023</t>
  </si>
  <si>
    <t>8/9/2021</t>
  </si>
  <si>
    <t>BQ9098642</t>
  </si>
  <si>
    <t>CA135087L369</t>
  </si>
  <si>
    <t>11/1/2022</t>
  </si>
  <si>
    <t>8/17/2020</t>
  </si>
  <si>
    <t>BK9320544</t>
  </si>
  <si>
    <t>CA135087WL43</t>
  </si>
  <si>
    <t>6/1/2029</t>
  </si>
  <si>
    <t>2/2/1998</t>
  </si>
  <si>
    <t>CC0020322</t>
  </si>
  <si>
    <t>CA135087E679</t>
  </si>
  <si>
    <t>6/1/2026</t>
  </si>
  <si>
    <t>7/21/2015</t>
  </si>
  <si>
    <t>UV3007514</t>
  </si>
  <si>
    <t>CA135087H235</t>
  </si>
  <si>
    <t>6/1/2028</t>
  </si>
  <si>
    <t>8/1/2017</t>
  </si>
  <si>
    <t>AO5480923</t>
  </si>
  <si>
    <t>CA135087H987</t>
  </si>
  <si>
    <t>9/1/2023</t>
  </si>
  <si>
    <t>4/6/2018</t>
  </si>
  <si>
    <t>AS0892800</t>
  </si>
  <si>
    <t>CA135087N266</t>
  </si>
  <si>
    <t>12/1/2031</t>
  </si>
  <si>
    <t>10/25/2021</t>
  </si>
  <si>
    <t>BS0709235</t>
  </si>
  <si>
    <t>CA135087L443</t>
  </si>
  <si>
    <t>12/1/2030</t>
  </si>
  <si>
    <t>10/5/2020</t>
  </si>
  <si>
    <t>ZO7604374</t>
  </si>
  <si>
    <t>CA135087G328</t>
  </si>
  <si>
    <t>3/1/2022</t>
  </si>
  <si>
    <t>10/11/2016</t>
  </si>
  <si>
    <t>QZ8085933</t>
  </si>
  <si>
    <t>CA135087H490</t>
  </si>
  <si>
    <t>3/1/2023</t>
  </si>
  <si>
    <t>10/6/2017</t>
  </si>
  <si>
    <t>AP4340406</t>
  </si>
  <si>
    <t>CA135087K379</t>
  </si>
  <si>
    <t>6/1/2030</t>
  </si>
  <si>
    <t>7/26/2019</t>
  </si>
  <si>
    <t>AZ8014799</t>
  </si>
  <si>
    <t>CA135087M508</t>
  </si>
  <si>
    <t>10/1/2024</t>
  </si>
  <si>
    <t>7/12/2021</t>
  </si>
  <si>
    <t>BQ4678315</t>
  </si>
  <si>
    <t>CA135087A610</t>
  </si>
  <si>
    <t>7/30/2012</t>
  </si>
  <si>
    <t>EJ2995995</t>
  </si>
  <si>
    <t>CA135087J397</t>
  </si>
  <si>
    <t>7/27/2018</t>
  </si>
  <si>
    <t>AT7587724</t>
  </si>
  <si>
    <t>CA135087K601</t>
  </si>
  <si>
    <t>2/1/2022</t>
  </si>
  <si>
    <t>11/4/2019</t>
  </si>
  <si>
    <t>ZQ4084443</t>
  </si>
  <si>
    <t>CA135087M847</t>
  </si>
  <si>
    <t>3/1/2027</t>
  </si>
  <si>
    <t>10/15/2021</t>
  </si>
  <si>
    <t>BR9532150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</si>
</sst>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宋体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AC09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2" fillId="33" borderId="0"/>
    <xf numFmtId="0" fontId="1" fillId="0" borderId="0">
      <alignment horizontal="centerContinuous"/>
    </xf>
    <xf numFmtId="0" fontId="3" fillId="0" borderId="0" applyNumberFormat="0" applyFont="0" applyFill="0" applyBorder="0" applyProtection="0">
      <alignment wrapText="1"/>
    </xf>
    <xf numFmtId="0" fontId="1" fillId="34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33" borderId="0" xfId="26" applyNumberFormat="1" applyFont="1" applyFill="1" applyBorder="1" applyAlignment="1" applyProtection="1"/>
    <xf numFmtId="0" fontId="3" fillId="0" borderId="0" xfId="28" applyFont="1" applyAlignment="1">
      <alignment wrapText="1"/>
    </xf>
    <xf numFmtId="0" fontId="1" fillId="34" borderId="0" xfId="29" applyNumberFormat="1" applyFont="1" applyFill="1" applyBorder="1" applyAlignment="1" applyProtection="1"/>
    <xf numFmtId="0" fontId="0" fillId="0" borderId="0" xfId="0"/>
    <xf numFmtId="0" fontId="1" fillId="0" borderId="0" xfId="27" applyNumberFormat="1" applyFont="1" applyFill="1" applyBorder="1" applyAlignment="1" applyProtection="1">
      <alignment horizontal="center"/>
    </xf>
    <xf numFmtId="0" fontId="2" fillId="33" borderId="0" xfId="26" applyNumberFormat="1" applyFont="1" applyFill="1" applyBorder="1" applyAlignment="1" applyProtection="1"/>
  </cellXfs>
  <cellStyles count="46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blp_column_header" xfId="26" xr:uid="{00000000-0005-0000-0000-000019000000}"/>
    <cellStyle name="blp_financial_statement_name" xfId="27" xr:uid="{00000000-0005-0000-0000-00001A000000}"/>
    <cellStyle name="blp_multiline_cell" xfId="28" xr:uid="{00000000-0005-0000-0000-00001B000000}"/>
    <cellStyle name="blp_row_header" xfId="29" xr:uid="{00000000-0005-0000-0000-00001C000000}"/>
    <cellStyle name="好" xfId="33" builtinId="26" customBuiltin="1"/>
    <cellStyle name="差" xfId="25" builtinId="27" customBuiltin="1"/>
    <cellStyle name="常规" xfId="0" builtinId="0"/>
    <cellStyle name="标题" xfId="43" builtinId="15" customBuiltin="1"/>
    <cellStyle name="标题 1" xfId="34" builtinId="16" customBuiltin="1"/>
    <cellStyle name="标题 2" xfId="35" builtinId="17" customBuiltin="1"/>
    <cellStyle name="标题 3" xfId="36" builtinId="18" customBuiltin="1"/>
    <cellStyle name="标题 4" xfId="37" builtinId="19" customBuiltin="1"/>
    <cellStyle name="检查单元格" xfId="31" builtinId="23" customBuiltin="1"/>
    <cellStyle name="汇总" xfId="44" builtinId="25" customBuiltin="1"/>
    <cellStyle name="注释" xfId="41" builtinId="10" customBuiltin="1"/>
    <cellStyle name="着色 1" xfId="19" builtinId="29" customBuiltin="1"/>
    <cellStyle name="着色 2" xfId="20" builtinId="33" customBuiltin="1"/>
    <cellStyle name="着色 3" xfId="21" builtinId="37" customBuiltin="1"/>
    <cellStyle name="着色 4" xfId="22" builtinId="41" customBuiltin="1"/>
    <cellStyle name="着色 5" xfId="23" builtinId="45" customBuiltin="1"/>
    <cellStyle name="着色 6" xfId="24" builtinId="49" customBuiltin="1"/>
    <cellStyle name="解释性文本" xfId="32" builtinId="53" customBuiltin="1"/>
    <cellStyle name="警告文本" xfId="45" builtinId="11" customBuiltin="1"/>
    <cellStyle name="计算" xfId="30" builtinId="22" customBuiltin="1"/>
    <cellStyle name="输入" xfId="38" builtinId="20" customBuiltin="1"/>
    <cellStyle name="输出" xfId="42" builtinId="21" customBuiltin="1"/>
    <cellStyle name="适中" xfId="40" builtinId="28" customBuiltin="1"/>
    <cellStyle name="链接单元格" xfId="39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"/>
  <sheetViews>
    <sheetView workbookViewId="0">
      <selection activeCell="H1" sqref="H1"/>
    </sheetView>
  </sheetViews>
  <sheetFormatPr defaultRowHeight="13.5"/>
  <cols>
    <col min="1" max="1" width="26.25" bestFit="1" customWidth="1"/>
    <col min="2" max="2" width="14.75" bestFit="1" customWidth="1"/>
    <col min="3" max="3" width="9.125" customWidth="1"/>
    <col min="4" max="4" width="9.75" bestFit="1" customWidth="1"/>
    <col min="5" max="5" width="9.125" bestFit="1" customWidth="1"/>
    <col min="6" max="6" width="10.75" bestFit="1" customWidth="1"/>
    <col min="7" max="7" width="13.125" bestFit="1" customWidth="1"/>
    <col min="8" max="14" width="9.75" bestFit="1" customWidth="1"/>
  </cols>
  <sheetData>
    <row r="1" spans="1:21" ht="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e">
        <f ca="1">_xll.BDH($G$2&amp;" GF Corp", "PX_LAST", "1/10/2022", "1/24/2022", "Direction", "H", "Dates", "S", "Currency", "CAD","cols=7;rows=2")</f>
        <v>#NAME?</v>
      </c>
      <c r="I1" s="2">
        <v>44572</v>
      </c>
      <c r="J1" s="2">
        <v>44573</v>
      </c>
      <c r="K1" s="2">
        <v>44574</v>
      </c>
      <c r="L1" s="2">
        <v>44575</v>
      </c>
      <c r="M1" s="2">
        <v>44578</v>
      </c>
      <c r="N1" s="2">
        <v>44579</v>
      </c>
      <c r="O1" s="2"/>
      <c r="P1" s="2"/>
      <c r="Q1" s="2"/>
      <c r="R1" s="2"/>
      <c r="S1" s="2"/>
      <c r="T1" s="2"/>
      <c r="U1" s="2"/>
    </row>
    <row r="2" spans="1:21">
      <c r="A2" t="s">
        <v>7</v>
      </c>
      <c r="B2" t="e">
        <f ca="1">_xll.BDP("BS058633 Corp","ID_ISIN")</f>
        <v>#NAME?</v>
      </c>
      <c r="C2" t="e">
        <f ca="1">_xll.BDP("BS058633 Corp","CPN")</f>
        <v>#NAME?</v>
      </c>
      <c r="D2" t="e">
        <f ca="1">_xll.BDP("BS058633 Corp","MATURITY")</f>
        <v>#NAME?</v>
      </c>
      <c r="E2" t="e">
        <f ca="1">_xll.BDP("BS058633 Corp","CRNCY")</f>
        <v>#NAME?</v>
      </c>
      <c r="F2" t="e">
        <f ca="1">_xll.BDP("BS058633 Corp","ISSUE_DT")</f>
        <v>#NAME?</v>
      </c>
      <c r="G2" t="e">
        <f ca="1">_xll.BDP("BS058633 Corp","ID_BB")</f>
        <v>#NAME?</v>
      </c>
      <c r="H2" s="1">
        <v>99.224000000000004</v>
      </c>
      <c r="I2" s="1">
        <v>99.216999999999999</v>
      </c>
      <c r="J2" s="1">
        <v>99.134</v>
      </c>
      <c r="K2" s="1">
        <v>99.143000000000001</v>
      </c>
      <c r="L2" s="1">
        <v>99.036000000000001</v>
      </c>
      <c r="M2" s="1">
        <v>98.930999999999997</v>
      </c>
      <c r="N2" s="1">
        <v>98.852000000000004</v>
      </c>
    </row>
    <row r="3" spans="1:21">
      <c r="A3" t="s">
        <v>7</v>
      </c>
      <c r="B3" t="e">
        <f ca="1">_xll.BDP("BH518546 Corp","ID_ISIN")</f>
        <v>#NAME?</v>
      </c>
      <c r="C3" t="e">
        <f ca="1">_xll.BDP("BH518546 Corp","CPN")</f>
        <v>#NAME?</v>
      </c>
      <c r="D3" t="e">
        <f ca="1">_xll.BDP("BH518546 Corp","MATURITY")</f>
        <v>#NAME?</v>
      </c>
      <c r="E3" t="e">
        <f ca="1">_xll.BDP("BH518546 Corp","CRNCY")</f>
        <v>#NAME?</v>
      </c>
      <c r="F3" t="e">
        <f ca="1">_xll.BDP("BH518546 Corp","ISSUE_DT")</f>
        <v>#NAME?</v>
      </c>
      <c r="G3" t="e">
        <f ca="1">_xll.BDP("BH518546 Corp","ID_BB")</f>
        <v>#NAME?</v>
      </c>
      <c r="H3" s="1" t="e">
        <f ca="1">_xll.BDH(G3&amp;" GF Corp", "PX_LAST", "1/10/2022", "1/24/2022", "Dates", "H", "Direction", "H", "Currency", "CAD","cols=7;rows=1")</f>
        <v>#NAME?</v>
      </c>
      <c r="I3" s="1">
        <v>96.837999999999994</v>
      </c>
      <c r="J3" s="1">
        <v>96.718000000000004</v>
      </c>
      <c r="K3" s="1">
        <v>96.81</v>
      </c>
      <c r="L3" s="1">
        <v>96.603999999999999</v>
      </c>
      <c r="M3" s="1">
        <v>96.47</v>
      </c>
      <c r="N3" s="1">
        <v>96.272999999999996</v>
      </c>
    </row>
    <row r="4" spans="1:21">
      <c r="A4" t="s">
        <v>7</v>
      </c>
      <c r="B4" t="e">
        <f ca="1">_xll.BDP("ZS048924 Corp","ID_ISIN")</f>
        <v>#NAME?</v>
      </c>
      <c r="C4" t="e">
        <f ca="1">_xll.BDP("ZS048924 Corp","CPN")</f>
        <v>#NAME?</v>
      </c>
      <c r="D4" t="e">
        <f ca="1">_xll.BDP("ZS048924 Corp","MATURITY")</f>
        <v>#NAME?</v>
      </c>
      <c r="E4" t="e">
        <f ca="1">_xll.BDP("ZS048924 Corp","CRNCY")</f>
        <v>#NAME?</v>
      </c>
      <c r="F4" t="e">
        <f ca="1">_xll.BDP("ZS048924 Corp","ISSUE_DT")</f>
        <v>#NAME?</v>
      </c>
      <c r="G4" t="e">
        <f ca="1">_xll.BDP("ZS048924 Corp","ID_BB")</f>
        <v>#NAME?</v>
      </c>
      <c r="H4" s="1" t="e">
        <f ca="1">_xll.BDH(G4&amp;" GF Corp", "PX_LAST", "1/10/2022", "1/24/2022", "Dates", "H", "Direction", "H", "Currency", "CAD","cols=7;rows=1")</f>
        <v>#NAME?</v>
      </c>
      <c r="I4" s="1">
        <v>100.697</v>
      </c>
      <c r="J4" s="1">
        <v>100.59399999999999</v>
      </c>
      <c r="K4" s="1">
        <v>100.599</v>
      </c>
      <c r="L4" s="1">
        <v>100.458</v>
      </c>
      <c r="M4" s="1">
        <v>100.31399999999999</v>
      </c>
      <c r="N4" s="1">
        <v>100.226</v>
      </c>
    </row>
    <row r="5" spans="1:21">
      <c r="A5" t="s">
        <v>7</v>
      </c>
      <c r="B5" t="e">
        <f ca="1">_xll.BDP("ZO849361 Corp","ID_ISIN")</f>
        <v>#NAME?</v>
      </c>
      <c r="C5" t="e">
        <f ca="1">_xll.BDP("ZO849361 Corp","CPN")</f>
        <v>#NAME?</v>
      </c>
      <c r="D5" t="e">
        <f ca="1">_xll.BDP("ZO849361 Corp","MATURITY")</f>
        <v>#NAME?</v>
      </c>
      <c r="E5" t="e">
        <f ca="1">_xll.BDP("ZO849361 Corp","CRNCY")</f>
        <v>#NAME?</v>
      </c>
      <c r="F5" t="e">
        <f ca="1">_xll.BDP("ZO849361 Corp","ISSUE_DT")</f>
        <v>#NAME?</v>
      </c>
      <c r="G5" t="e">
        <f ca="1">_xll.BDP("ZO849361 Corp","ID_BB")</f>
        <v>#NAME?</v>
      </c>
      <c r="H5" s="1" t="e">
        <f ca="1">_xll.BDH(G5&amp;" GF Corp", "PX_LAST", "1/10/2022", "1/24/2022", "Dates", "H", "Direction", "H", "Currency", "CAD","cols=7;rows=1")</f>
        <v>#NAME?</v>
      </c>
      <c r="I5" s="1">
        <v>95.203999999999994</v>
      </c>
      <c r="J5" s="1">
        <v>95.08</v>
      </c>
      <c r="K5" s="1">
        <v>95.177999999999997</v>
      </c>
      <c r="L5" s="1">
        <v>94.962000000000003</v>
      </c>
      <c r="M5" s="1">
        <v>94.796999999999997</v>
      </c>
      <c r="N5" s="1">
        <v>94.575000000000003</v>
      </c>
    </row>
    <row r="6" spans="1:21">
      <c r="A6" t="s">
        <v>7</v>
      </c>
      <c r="B6" t="e">
        <f ca="1">_xll.BDP("QZ074427 Corp","ID_ISIN")</f>
        <v>#NAME?</v>
      </c>
      <c r="C6" t="e">
        <f ca="1">_xll.BDP("QZ074427 Corp","CPN")</f>
        <v>#NAME?</v>
      </c>
      <c r="D6" t="e">
        <f ca="1">_xll.BDP("QZ074427 Corp","MATURITY")</f>
        <v>#NAME?</v>
      </c>
      <c r="E6" t="e">
        <f ca="1">_xll.BDP("QZ074427 Corp","CRNCY")</f>
        <v>#NAME?</v>
      </c>
      <c r="F6" t="e">
        <f ca="1">_xll.BDP("QZ074427 Corp","ISSUE_DT")</f>
        <v>#NAME?</v>
      </c>
      <c r="G6" t="e">
        <f ca="1">_xll.BDP("QZ074427 Corp","ID_BB")</f>
        <v>#NAME?</v>
      </c>
      <c r="H6" s="1" t="e">
        <f ca="1">_xll.BDH(G6&amp;" GF Corp", "PX_LAST", "1/10/2022", "1/24/2022", "Dates", "H", "Direction", "H", "Currency", "CAD","cols=7;rows=1")</f>
        <v>#NAME?</v>
      </c>
      <c r="I6" s="1">
        <v>97.397000000000006</v>
      </c>
      <c r="J6" s="1">
        <v>97.248999999999995</v>
      </c>
      <c r="K6" s="1">
        <v>97.381</v>
      </c>
      <c r="L6" s="1">
        <v>97.09</v>
      </c>
      <c r="M6" s="1">
        <v>96.873000000000005</v>
      </c>
      <c r="N6" s="1">
        <v>96.588999999999999</v>
      </c>
    </row>
    <row r="7" spans="1:21">
      <c r="A7" t="s">
        <v>7</v>
      </c>
      <c r="B7" t="e">
        <f ca="1">_xll.BDP("ZO961876 Corp","ID_ISIN")</f>
        <v>#NAME?</v>
      </c>
      <c r="C7" t="e">
        <f ca="1">_xll.BDP("ZO961876 Corp","CPN")</f>
        <v>#NAME?</v>
      </c>
      <c r="D7" t="e">
        <f ca="1">_xll.BDP("ZO961876 Corp","MATURITY")</f>
        <v>#NAME?</v>
      </c>
      <c r="E7" t="e">
        <f ca="1">_xll.BDP("ZO961876 Corp","CRNCY")</f>
        <v>#NAME?</v>
      </c>
      <c r="F7" t="e">
        <f ca="1">_xll.BDP("ZO961876 Corp","ISSUE_DT")</f>
        <v>#NAME?</v>
      </c>
      <c r="G7" t="e">
        <f ca="1">_xll.BDP("ZO961876 Corp","ID_BB")</f>
        <v>#NAME?</v>
      </c>
      <c r="H7" s="1" t="e">
        <f ca="1">_xll.BDH(G7&amp;" GF Corp", "PX_LAST", "1/10/2022", "1/24/2022", "Dates", "H", "Direction", "H", "Currency", "CAD","cols=7;rows=1")</f>
        <v>#NAME?</v>
      </c>
      <c r="I7" s="1">
        <v>97.992999999999995</v>
      </c>
      <c r="J7" s="1">
        <v>97.905000000000001</v>
      </c>
      <c r="K7" s="1">
        <v>97.927000000000007</v>
      </c>
      <c r="L7" s="1">
        <v>97.811000000000007</v>
      </c>
      <c r="M7" s="1">
        <v>97.697999999999993</v>
      </c>
      <c r="N7" s="1">
        <v>97.619</v>
      </c>
    </row>
    <row r="8" spans="1:21">
      <c r="A8" t="s">
        <v>7</v>
      </c>
      <c r="B8" t="e">
        <f ca="1">_xll.BDP("ZQ060348 Corp","ID_ISIN")</f>
        <v>#NAME?</v>
      </c>
      <c r="C8" t="e">
        <f ca="1">_xll.BDP("ZQ060348 Corp","CPN")</f>
        <v>#NAME?</v>
      </c>
      <c r="D8" t="e">
        <f ca="1">_xll.BDP("ZQ060348 Corp","MATURITY")</f>
        <v>#NAME?</v>
      </c>
      <c r="E8" t="e">
        <f ca="1">_xll.BDP("ZQ060348 Corp","CRNCY")</f>
        <v>#NAME?</v>
      </c>
      <c r="F8" t="e">
        <f ca="1">_xll.BDP("ZQ060348 Corp","ISSUE_DT")</f>
        <v>#NAME?</v>
      </c>
      <c r="G8" t="e">
        <f ca="1">_xll.BDP("ZQ060348 Corp","ID_BB")</f>
        <v>#NAME?</v>
      </c>
      <c r="H8" s="1" t="e">
        <f ca="1">_xll.BDH(G8&amp;" GF Corp", "PX_LAST", "1/10/2022", "1/24/2022", "Dates", "H", "Direction", "H", "Currency", "CAD","cols=7;rows=1")</f>
        <v>#NAME?</v>
      </c>
      <c r="I8" s="1">
        <v>99.716999999999999</v>
      </c>
      <c r="J8" s="1">
        <v>99.602999999999994</v>
      </c>
      <c r="K8" s="1">
        <v>99.646000000000001</v>
      </c>
      <c r="L8" s="1">
        <v>99.456000000000003</v>
      </c>
      <c r="M8" s="1">
        <v>99.302000000000007</v>
      </c>
      <c r="N8" s="1">
        <v>99.179000000000002</v>
      </c>
    </row>
    <row r="9" spans="1:21">
      <c r="A9" t="s">
        <v>7</v>
      </c>
      <c r="B9" t="e">
        <f ca="1">_xll.BDP("EK354848 Corp","ID_ISIN")</f>
        <v>#NAME?</v>
      </c>
      <c r="C9" t="e">
        <f ca="1">_xll.BDP("EK354848 Corp","CPN")</f>
        <v>#NAME?</v>
      </c>
      <c r="D9" t="e">
        <f ca="1">_xll.BDP("EK354848 Corp","MATURITY")</f>
        <v>#NAME?</v>
      </c>
      <c r="E9" t="e">
        <f ca="1">_xll.BDP("EK354848 Corp","CRNCY")</f>
        <v>#NAME?</v>
      </c>
      <c r="F9" t="e">
        <f ca="1">_xll.BDP("EK354848 Corp","ISSUE_DT")</f>
        <v>#NAME?</v>
      </c>
      <c r="G9" t="e">
        <f ca="1">_xll.BDP("EK354848 Corp","ID_BB")</f>
        <v>#NAME?</v>
      </c>
      <c r="H9" s="1" t="e">
        <f ca="1">_xll.BDH(G9&amp;" GF Corp", "PX_LAST", "1/10/2022", "1/24/2022", "Dates", "H", "Direction", "H", "Currency", "CAD","cols=7;rows=1")</f>
        <v>#NAME?</v>
      </c>
      <c r="I9" s="1">
        <v>102.99</v>
      </c>
      <c r="J9" s="1">
        <v>102.866</v>
      </c>
      <c r="K9" s="1">
        <v>102.93300000000001</v>
      </c>
      <c r="L9" s="1">
        <v>102.741</v>
      </c>
      <c r="M9" s="1">
        <v>102.557</v>
      </c>
      <c r="N9" s="1">
        <v>102.38500000000001</v>
      </c>
    </row>
    <row r="10" spans="1:21">
      <c r="A10" t="s">
        <v>7</v>
      </c>
      <c r="B10" t="e">
        <f ca="1">_xll.BDP("BM089638 Corp","ID_ISIN")</f>
        <v>#NAME?</v>
      </c>
      <c r="C10" t="e">
        <f ca="1">_xll.BDP("BM089638 Corp","CPN")</f>
        <v>#NAME?</v>
      </c>
      <c r="D10" t="e">
        <f ca="1">_xll.BDP("BM089638 Corp","MATURITY")</f>
        <v>#NAME?</v>
      </c>
      <c r="E10" t="e">
        <f ca="1">_xll.BDP("BM089638 Corp","CRNCY")</f>
        <v>#NAME?</v>
      </c>
      <c r="F10" t="e">
        <f ca="1">_xll.BDP("BM089638 Corp","ISSUE_DT")</f>
        <v>#NAME?</v>
      </c>
      <c r="G10" t="e">
        <f ca="1">_xll.BDP("BM089638 Corp","ID_BB")</f>
        <v>#NAME?</v>
      </c>
      <c r="H10" s="1" t="e">
        <f ca="1">_xll.BDH(G10&amp;" GF Corp", "PX_LAST", "1/10/2022", "1/24/2022", "Dates", "H", "Direction", "H", "Currency", "CAD","cols=7;rows=1")</f>
        <v>#NAME?</v>
      </c>
      <c r="I10" s="1">
        <v>99.320999999999998</v>
      </c>
      <c r="J10" s="1">
        <v>99.278999999999996</v>
      </c>
      <c r="K10" s="1">
        <v>99.284000000000006</v>
      </c>
      <c r="L10" s="1">
        <v>99.233000000000004</v>
      </c>
      <c r="M10" s="1">
        <v>99.179000000000002</v>
      </c>
      <c r="N10" s="1">
        <v>99.14</v>
      </c>
    </row>
    <row r="11" spans="1:21">
      <c r="A11" t="s">
        <v>7</v>
      </c>
      <c r="B11" t="e">
        <f ca="1">_xll.BDP("EJ736224 Corp","ID_ISIN")</f>
        <v>#NAME?</v>
      </c>
      <c r="C11" t="e">
        <f ca="1">_xll.BDP("EJ736224 Corp","CPN")</f>
        <v>#NAME?</v>
      </c>
      <c r="D11" t="e">
        <f ca="1">_xll.BDP("EJ736224 Corp","MATURITY")</f>
        <v>#NAME?</v>
      </c>
      <c r="E11" t="e">
        <f ca="1">_xll.BDP("EJ736224 Corp","CRNCY")</f>
        <v>#NAME?</v>
      </c>
      <c r="F11" t="e">
        <f ca="1">_xll.BDP("EJ736224 Corp","ISSUE_DT")</f>
        <v>#NAME?</v>
      </c>
      <c r="G11" t="e">
        <f ca="1">_xll.BDP("EJ736224 Corp","ID_BB")</f>
        <v>#NAME?</v>
      </c>
      <c r="H11" s="1" t="e">
        <f ca="1">_xll.BDH(G11&amp;" GF Corp", "PX_LAST", "1/10/2022", "1/24/2022", "Dates", "H", "Direction", "H", "Currency", "CAD","cols=7;rows=1")</f>
        <v>#NAME?</v>
      </c>
      <c r="I11" s="1">
        <v>103.047</v>
      </c>
      <c r="J11" s="1">
        <v>102.947</v>
      </c>
      <c r="K11" s="1">
        <v>102.953</v>
      </c>
      <c r="L11" s="1">
        <v>102.82</v>
      </c>
      <c r="M11" s="1">
        <v>102.691</v>
      </c>
      <c r="N11" s="1">
        <v>102.598</v>
      </c>
    </row>
    <row r="12" spans="1:21">
      <c r="A12" t="s">
        <v>7</v>
      </c>
      <c r="B12" t="e">
        <f ca="1">_xll.BDP("BN903840 Corp","ID_ISIN")</f>
        <v>#NAME?</v>
      </c>
      <c r="C12" t="e">
        <f ca="1">_xll.BDP("BN903840 Corp","CPN")</f>
        <v>#NAME?</v>
      </c>
      <c r="D12" t="e">
        <f ca="1">_xll.BDP("BN903840 Corp","MATURITY")</f>
        <v>#NAME?</v>
      </c>
      <c r="E12" t="e">
        <f ca="1">_xll.BDP("BN903840 Corp","CRNCY")</f>
        <v>#NAME?</v>
      </c>
      <c r="F12" t="e">
        <f ca="1">_xll.BDP("BN903840 Corp","ISSUE_DT")</f>
        <v>#NAME?</v>
      </c>
      <c r="G12" t="e">
        <f ca="1">_xll.BDP("BN903840 Corp","ID_BB")</f>
        <v>#NAME?</v>
      </c>
      <c r="H12" s="1" t="e">
        <f ca="1">_xll.BDH(G12&amp;" GF Corp", "PX_LAST", "1/10/2022", "1/24/2022", "Dates", "H", "Direction", "H", "Currency", "CAD","cols=7;rows=1")</f>
        <v>#NAME?</v>
      </c>
      <c r="I12" s="1">
        <v>99.094999999999999</v>
      </c>
      <c r="J12" s="1">
        <v>99.043999999999997</v>
      </c>
      <c r="K12" s="1">
        <v>99.054000000000002</v>
      </c>
      <c r="L12" s="1">
        <v>98.991</v>
      </c>
      <c r="M12" s="1">
        <v>98.923000000000002</v>
      </c>
      <c r="N12" s="1">
        <v>98.870999999999995</v>
      </c>
    </row>
    <row r="13" spans="1:21">
      <c r="A13" t="s">
        <v>7</v>
      </c>
      <c r="B13" t="e">
        <f ca="1">_xll.BDP("AN164546 Corp","ID_ISIN")</f>
        <v>#NAME?</v>
      </c>
      <c r="C13" t="e">
        <f ca="1">_xll.BDP("AN164546 Corp","CPN")</f>
        <v>#NAME?</v>
      </c>
      <c r="D13" t="e">
        <f ca="1">_xll.BDP("AN164546 Corp","MATURITY")</f>
        <v>#NAME?</v>
      </c>
      <c r="E13" t="e">
        <f ca="1">_xll.BDP("AN164546 Corp","CRNCY")</f>
        <v>#NAME?</v>
      </c>
      <c r="F13" t="e">
        <f ca="1">_xll.BDP("AN164546 Corp","ISSUE_DT")</f>
        <v>#NAME?</v>
      </c>
      <c r="G13" t="e">
        <f ca="1">_xll.BDP("AN164546 Corp","ID_BB")</f>
        <v>#NAME?</v>
      </c>
      <c r="H13" s="1" t="e">
        <f ca="1">_xll.BDH(G13&amp;" GF Corp", "PX_LAST", "1/10/2022", "1/24/2022", "Dates", "H", "Direction", "H", "Currency", "CAD","cols=7;rows=1")</f>
        <v>#NAME?</v>
      </c>
      <c r="I13" s="1">
        <v>100.196</v>
      </c>
      <c r="J13" s="1">
        <v>100.16800000000001</v>
      </c>
      <c r="K13" s="1">
        <v>100.166</v>
      </c>
      <c r="L13" s="1">
        <v>100.134</v>
      </c>
      <c r="M13" s="1">
        <v>100.1</v>
      </c>
      <c r="N13" s="1">
        <v>100.075</v>
      </c>
    </row>
    <row r="14" spans="1:21">
      <c r="A14" t="s">
        <v>7</v>
      </c>
      <c r="B14" t="e">
        <f ca="1">_xll.BDP("AU814990 Corp","ID_ISIN")</f>
        <v>#NAME?</v>
      </c>
      <c r="C14" t="e">
        <f ca="1">_xll.BDP("AU814990 Corp","CPN")</f>
        <v>#NAME?</v>
      </c>
      <c r="D14" t="e">
        <f ca="1">_xll.BDP("AU814990 Corp","MATURITY")</f>
        <v>#NAME?</v>
      </c>
      <c r="E14" t="e">
        <f ca="1">_xll.BDP("AU814990 Corp","CRNCY")</f>
        <v>#NAME?</v>
      </c>
      <c r="F14" t="e">
        <f ca="1">_xll.BDP("AU814990 Corp","ISSUE_DT")</f>
        <v>#NAME?</v>
      </c>
      <c r="G14" t="e">
        <f ca="1">_xll.BDP("AU814990 Corp","ID_BB")</f>
        <v>#NAME?</v>
      </c>
      <c r="H14" s="1" t="e">
        <f ca="1">_xll.BDH(G14&amp;" GF Corp", "PX_LAST", "1/10/2022", "1/24/2022", "Dates", "H", "Direction", "H", "Currency", "CAD","cols=7;rows=1")</f>
        <v>#NAME?</v>
      </c>
      <c r="I14" s="1">
        <v>102.331</v>
      </c>
      <c r="J14" s="1">
        <v>102.238</v>
      </c>
      <c r="K14" s="1">
        <v>102.242</v>
      </c>
      <c r="L14" s="1">
        <v>102.126</v>
      </c>
      <c r="M14" s="1">
        <v>102.008</v>
      </c>
      <c r="N14" s="1">
        <v>101.92100000000001</v>
      </c>
    </row>
    <row r="15" spans="1:21">
      <c r="A15" t="s">
        <v>7</v>
      </c>
      <c r="B15" t="e">
        <f ca="1">_xll.BDP("BP516190 Corp","ID_ISIN")</f>
        <v>#NAME?</v>
      </c>
      <c r="C15" t="e">
        <f ca="1">_xll.BDP("BP516190 Corp","CPN")</f>
        <v>#NAME?</v>
      </c>
      <c r="D15" t="e">
        <f ca="1">_xll.BDP("BP516190 Corp","MATURITY")</f>
        <v>#NAME?</v>
      </c>
      <c r="E15" t="e">
        <f ca="1">_xll.BDP("BP516190 Corp","CRNCY")</f>
        <v>#NAME?</v>
      </c>
      <c r="F15" t="e">
        <f ca="1">_xll.BDP("BP516190 Corp","ISSUE_DT")</f>
        <v>#NAME?</v>
      </c>
      <c r="G15" t="e">
        <f ca="1">_xll.BDP("BP516190 Corp","ID_BB")</f>
        <v>#NAME?</v>
      </c>
      <c r="H15" s="1" t="e">
        <f ca="1">_xll.BDH(G15&amp;" GF Corp", "PX_LAST", "1/10/2022", "1/24/2022", "Dates", "H", "Direction", "H", "Currency", "CAD","cols=7;rows=1")</f>
        <v>#NAME?</v>
      </c>
      <c r="I15" s="1">
        <v>98.822000000000003</v>
      </c>
      <c r="J15" s="1">
        <v>98.762</v>
      </c>
      <c r="K15" s="1">
        <v>98.778000000000006</v>
      </c>
      <c r="L15" s="1">
        <v>98.7</v>
      </c>
      <c r="M15" s="1">
        <v>98.619</v>
      </c>
      <c r="N15" s="1">
        <v>98.56</v>
      </c>
    </row>
    <row r="16" spans="1:21">
      <c r="A16" t="s">
        <v>7</v>
      </c>
      <c r="B16" t="e">
        <f ca="1">_xll.BDP("EI767213 Corp","ID_ISIN")</f>
        <v>#NAME?</v>
      </c>
      <c r="C16" t="e">
        <f ca="1">_xll.BDP("EI767213 Corp","CPN")</f>
        <v>#NAME?</v>
      </c>
      <c r="D16" t="e">
        <f ca="1">_xll.BDP("EI767213 Corp","MATURITY")</f>
        <v>#NAME?</v>
      </c>
      <c r="E16" t="e">
        <f ca="1">_xll.BDP("EI767213 Corp","CRNCY")</f>
        <v>#NAME?</v>
      </c>
      <c r="F16" t="e">
        <f ca="1">_xll.BDP("EI767213 Corp","ISSUE_DT")</f>
        <v>#NAME?</v>
      </c>
      <c r="G16" t="e">
        <f ca="1">_xll.BDP("EI767213 Corp","ID_BB")</f>
        <v>#NAME?</v>
      </c>
      <c r="H16" s="1" t="e">
        <f ca="1">_xll.BDH(G16&amp;" GF Corp", "PX_LAST", "1/10/2022", "1/24/2022", "Dates", "H", "Direction", "H", "Currency", "CAD","cols=7;rows=1")</f>
        <v>#NAME?</v>
      </c>
      <c r="I16" s="1">
        <v>100.899</v>
      </c>
      <c r="J16" s="1">
        <v>100.875</v>
      </c>
      <c r="K16" s="1">
        <v>100.857</v>
      </c>
      <c r="L16" s="1">
        <v>100.834</v>
      </c>
      <c r="M16" s="1">
        <v>100.806</v>
      </c>
      <c r="N16" s="1">
        <v>100.785</v>
      </c>
    </row>
    <row r="17" spans="1:14">
      <c r="A17" t="s">
        <v>7</v>
      </c>
      <c r="B17" t="e">
        <f ca="1">_xll.BDP("BJ239122 Corp","ID_ISIN")</f>
        <v>#NAME?</v>
      </c>
      <c r="C17" t="e">
        <f ca="1">_xll.BDP("BJ239122 Corp","CPN")</f>
        <v>#NAME?</v>
      </c>
      <c r="D17" t="e">
        <f ca="1">_xll.BDP("BJ239122 Corp","MATURITY")</f>
        <v>#NAME?</v>
      </c>
      <c r="E17" t="e">
        <f ca="1">_xll.BDP("BJ239122 Corp","CRNCY")</f>
        <v>#NAME?</v>
      </c>
      <c r="F17" t="e">
        <f ca="1">_xll.BDP("BJ239122 Corp","ISSUE_DT")</f>
        <v>#NAME?</v>
      </c>
      <c r="G17" t="e">
        <f ca="1">_xll.BDP("BJ239122 Corp","ID_BB")</f>
        <v>#NAME?</v>
      </c>
      <c r="H17" s="1" t="e">
        <f ca="1">_xll.BDH(G17&amp;" GF Corp", "PX_LAST", "1/10/2022", "1/24/2022", "Dates", "H", "Direction", "H", "Currency", "CAD","cols=7;rows=1")</f>
        <v>#NAME?</v>
      </c>
      <c r="I17" s="1">
        <v>99.8</v>
      </c>
      <c r="J17" s="1">
        <v>99.772000000000006</v>
      </c>
      <c r="K17" s="1">
        <v>99.774000000000001</v>
      </c>
      <c r="L17" s="1">
        <v>99.754999999999995</v>
      </c>
      <c r="M17" s="1">
        <v>99.724000000000004</v>
      </c>
      <c r="N17" s="1">
        <v>99.704999999999998</v>
      </c>
    </row>
    <row r="18" spans="1:14">
      <c r="A18" t="s">
        <v>7</v>
      </c>
      <c r="B18" t="e">
        <f ca="1">_xll.BDP("BP238083 Corp","ID_ISIN")</f>
        <v>#NAME?</v>
      </c>
      <c r="C18" t="e">
        <f ca="1">_xll.BDP("BP238083 Corp","CPN")</f>
        <v>#NAME?</v>
      </c>
      <c r="D18" t="e">
        <f ca="1">_xll.BDP("BP238083 Corp","MATURITY")</f>
        <v>#NAME?</v>
      </c>
      <c r="E18" t="e">
        <f ca="1">_xll.BDP("BP238083 Corp","CRNCY")</f>
        <v>#NAME?</v>
      </c>
      <c r="F18" t="e">
        <f ca="1">_xll.BDP("BP238083 Corp","ISSUE_DT")</f>
        <v>#NAME?</v>
      </c>
      <c r="G18" t="e">
        <f ca="1">_xll.BDP("BP238083 Corp","ID_BB")</f>
        <v>#NAME?</v>
      </c>
      <c r="H18" s="1" t="e">
        <f ca="1">_xll.BDH(G18&amp;" GF Corp", "PX_LAST", "1/10/2022", "1/24/2022", "Dates", "H", "Direction", "H", "Currency", "CAD","cols=7;rows=1")</f>
        <v>#NAME?</v>
      </c>
      <c r="I18" s="1">
        <v>98.197999999999993</v>
      </c>
      <c r="J18" s="1">
        <v>98.02</v>
      </c>
      <c r="K18" s="1">
        <v>98.254999999999995</v>
      </c>
      <c r="L18" s="1">
        <v>97.667000000000002</v>
      </c>
      <c r="M18" s="1">
        <v>97.438999999999993</v>
      </c>
      <c r="N18" s="1">
        <v>97.024000000000001</v>
      </c>
    </row>
    <row r="19" spans="1:14">
      <c r="A19" t="s">
        <v>7</v>
      </c>
      <c r="B19" t="e">
        <f ca="1">_xll.BDP("ZP677682 Corp","ID_ISIN")</f>
        <v>#NAME?</v>
      </c>
      <c r="C19" t="e">
        <f ca="1">_xll.BDP("ZP677682 Corp","CPN")</f>
        <v>#NAME?</v>
      </c>
      <c r="D19" t="e">
        <f ca="1">_xll.BDP("ZP677682 Corp","MATURITY")</f>
        <v>#NAME?</v>
      </c>
      <c r="E19" t="e">
        <f ca="1">_xll.BDP("ZP677682 Corp","CRNCY")</f>
        <v>#NAME?</v>
      </c>
      <c r="F19" t="e">
        <f ca="1">_xll.BDP("ZP677682 Corp","ISSUE_DT")</f>
        <v>#NAME?</v>
      </c>
      <c r="G19" t="e">
        <f ca="1">_xll.BDP("ZP677682 Corp","ID_BB")</f>
        <v>#NAME?</v>
      </c>
      <c r="H19" s="1" t="e">
        <f ca="1">_xll.BDH(G19&amp;" GF Corp", "PX_LAST", "1/10/2022", "1/24/2022", "Dates", "H", "Direction", "H", "Currency", "CAD","cols=7;rows=1")</f>
        <v>#NAME?</v>
      </c>
      <c r="I19" s="1">
        <v>100.346</v>
      </c>
      <c r="J19" s="1">
        <v>100.33199999999999</v>
      </c>
      <c r="K19" s="1">
        <v>100.322</v>
      </c>
      <c r="L19" s="1">
        <v>100.306</v>
      </c>
      <c r="M19" s="1">
        <v>100.288</v>
      </c>
      <c r="N19" s="1">
        <v>100.273</v>
      </c>
    </row>
    <row r="20" spans="1:14">
      <c r="A20" t="s">
        <v>7</v>
      </c>
      <c r="B20" t="e">
        <f ca="1">_xll.BDP("135087UT Corp","ID_ISIN")</f>
        <v>#NAME?</v>
      </c>
      <c r="C20" t="e">
        <f ca="1">_xll.BDP("135087UT Corp","CPN")</f>
        <v>#NAME?</v>
      </c>
      <c r="D20" t="e">
        <f ca="1">_xll.BDP("135087UT Corp","MATURITY")</f>
        <v>#NAME?</v>
      </c>
      <c r="E20" t="e">
        <f ca="1">_xll.BDP("135087UT Corp","CRNCY")</f>
        <v>#NAME?</v>
      </c>
      <c r="F20" t="e">
        <f ca="1">_xll.BDP("135087UT Corp","ISSUE_DT")</f>
        <v>#NAME?</v>
      </c>
      <c r="G20" t="e">
        <f ca="1">_xll.BDP("135087UT Corp","ID_BB")</f>
        <v>#NAME?</v>
      </c>
      <c r="H20" s="1" t="e">
        <f ca="1">_xll.BDH(G20&amp;" GF Corp", "PX_LAST", "1/10/2022", "1/24/2022", "Dates", "H", "Direction", "H", "Currency", "CAD","cols=7;rows=1")</f>
        <v>#NAME?</v>
      </c>
      <c r="I20" s="1">
        <v>109.655</v>
      </c>
      <c r="J20" s="1">
        <v>109.556</v>
      </c>
      <c r="K20" s="1">
        <v>109.506</v>
      </c>
      <c r="L20" s="1">
        <v>109.417</v>
      </c>
      <c r="M20" s="1">
        <v>109.319</v>
      </c>
      <c r="N20" s="1">
        <v>109.239</v>
      </c>
    </row>
    <row r="21" spans="1:14">
      <c r="A21" t="s">
        <v>7</v>
      </c>
      <c r="B21" t="e">
        <f ca="1">_xll.BDP("CC000250 Corp","ID_ISIN")</f>
        <v>#NAME?</v>
      </c>
      <c r="C21" t="e">
        <f ca="1">_xll.BDP("CC000250 Corp","CPN")</f>
        <v>#NAME?</v>
      </c>
      <c r="D21" t="e">
        <f ca="1">_xll.BDP("CC000250 Corp","MATURITY")</f>
        <v>#NAME?</v>
      </c>
      <c r="E21" t="e">
        <f ca="1">_xll.BDP("CC000250 Corp","CRNCY")</f>
        <v>#NAME?</v>
      </c>
      <c r="F21" t="e">
        <f ca="1">_xll.BDP("CC000250 Corp","ISSUE_DT")</f>
        <v>#NAME?</v>
      </c>
      <c r="G21" t="e">
        <f ca="1">_xll.BDP("CC000250 Corp","ID_BB")</f>
        <v>#NAME?</v>
      </c>
      <c r="H21" s="1" t="e">
        <f ca="1">_xll.BDH(G21&amp;" GF Corp", "PX_LAST", "1/10/2022", "1/24/2022", "Dates", "H", "Direction", "H", "Currency", "CAD","cols=7;rows=1")</f>
        <v>#NAME?</v>
      </c>
      <c r="I21" s="1">
        <v>133.429</v>
      </c>
      <c r="J21" s="1">
        <v>133.22800000000001</v>
      </c>
      <c r="K21" s="1">
        <v>133.32499999999999</v>
      </c>
      <c r="L21" s="1">
        <v>132.959</v>
      </c>
      <c r="M21" s="1">
        <v>132.68700000000001</v>
      </c>
      <c r="N21" s="1">
        <v>132.31399999999999</v>
      </c>
    </row>
    <row r="22" spans="1:14">
      <c r="A22" t="s">
        <v>7</v>
      </c>
      <c r="B22" t="e">
        <f ca="1">_xll.BDP("135087UM Corp","ID_ISIN")</f>
        <v>#NAME?</v>
      </c>
      <c r="C22" t="e">
        <f ca="1">_xll.BDP("135087UM Corp","CPN")</f>
        <v>#NAME?</v>
      </c>
      <c r="D22" t="e">
        <f ca="1">_xll.BDP("135087UM Corp","MATURITY")</f>
        <v>#NAME?</v>
      </c>
      <c r="E22" t="e">
        <f ca="1">_xll.BDP("135087UM Corp","CRNCY")</f>
        <v>#NAME?</v>
      </c>
      <c r="F22" t="e">
        <f ca="1">_xll.BDP("135087UM Corp","ISSUE_DT")</f>
        <v>#NAME?</v>
      </c>
      <c r="G22" t="e">
        <f ca="1">_xll.BDP("135087UM Corp","ID_BB")</f>
        <v>#NAME?</v>
      </c>
      <c r="H22" s="1" t="e">
        <f ca="1">_xll.BDH(G22&amp;" GF Corp", "PX_LAST", "1/10/2022", "1/24/2022", "Dates", "H", "Direction", "H", "Currency", "CAD","cols=7;rows=1")</f>
        <v>#NAME?</v>
      </c>
      <c r="I22" s="1">
        <v>103.38500000000001</v>
      </c>
      <c r="J22" s="1">
        <v>103.333</v>
      </c>
      <c r="K22" s="1">
        <v>103.27200000000001</v>
      </c>
      <c r="L22" s="1">
        <v>103.22499999999999</v>
      </c>
      <c r="M22" s="1">
        <v>103.18600000000001</v>
      </c>
      <c r="N22" s="1">
        <v>103.14</v>
      </c>
    </row>
    <row r="23" spans="1:14">
      <c r="A23" t="s">
        <v>7</v>
      </c>
      <c r="B23" t="e">
        <f ca="1">_xll.BDP("135087VH Corp","ID_ISIN")</f>
        <v>#NAME?</v>
      </c>
      <c r="C23" t="e">
        <f ca="1">_xll.BDP("135087VH Corp","CPN")</f>
        <v>#NAME?</v>
      </c>
      <c r="D23" t="e">
        <f ca="1">_xll.BDP("135087VH Corp","MATURITY")</f>
        <v>#NAME?</v>
      </c>
      <c r="E23" t="e">
        <f ca="1">_xll.BDP("135087VH Corp","CRNCY")</f>
        <v>#NAME?</v>
      </c>
      <c r="F23" t="e">
        <f ca="1">_xll.BDP("135087VH Corp","ISSUE_DT")</f>
        <v>#NAME?</v>
      </c>
      <c r="G23" t="e">
        <f ca="1">_xll.BDP("135087VH Corp","ID_BB")</f>
        <v>#NAME?</v>
      </c>
      <c r="H23" s="1" t="e">
        <f ca="1">_xll.BDH(G23&amp;" GF Corp", "PX_LAST", "1/10/2022", "1/24/2022", "Dates", "H", "Direction", "H", "Currency", "CAD","cols=7;rows=1")</f>
        <v>#NAME?</v>
      </c>
      <c r="I23" s="1">
        <v>125.21899999999999</v>
      </c>
      <c r="J23" s="1">
        <v>125.044</v>
      </c>
      <c r="K23" s="1">
        <v>125.068</v>
      </c>
      <c r="L23" s="1">
        <v>124.837</v>
      </c>
      <c r="M23" s="1">
        <v>124.636</v>
      </c>
      <c r="N23" s="1">
        <v>124.398</v>
      </c>
    </row>
    <row r="24" spans="1:14">
      <c r="A24" t="s">
        <v>7</v>
      </c>
      <c r="B24" t="e">
        <f ca="1">_xll.BDP("BP100314 Corp","ID_ISIN")</f>
        <v>#NAME?</v>
      </c>
      <c r="C24" t="e">
        <f ca="1">_xll.BDP("BP100314 Corp","CPN")</f>
        <v>#NAME?</v>
      </c>
      <c r="D24" t="e">
        <f ca="1">_xll.BDP("BP100314 Corp","MATURITY")</f>
        <v>#NAME?</v>
      </c>
      <c r="E24" t="e">
        <f ca="1">_xll.BDP("BP100314 Corp","CRNCY")</f>
        <v>#NAME?</v>
      </c>
      <c r="F24" t="e">
        <f ca="1">_xll.BDP("BP100314 Corp","ISSUE_DT")</f>
        <v>#NAME?</v>
      </c>
      <c r="G24" t="e">
        <f ca="1">_xll.BDP("BP100314 Corp","ID_BB")</f>
        <v>#NAME?</v>
      </c>
      <c r="H24" s="1" t="e">
        <f ca="1">_xll.BDH(G24&amp;" GF Corp", "PX_LAST", "1/10/2022", "1/24/2022", "Dates", "H", "Direction", "H", "Currency", "CAD","cols=7;rows=1")</f>
        <v>#NAME?</v>
      </c>
      <c r="I24" s="1">
        <v>97.754000000000005</v>
      </c>
      <c r="J24" s="1">
        <v>97.625</v>
      </c>
      <c r="K24" s="1">
        <v>97.742999999999995</v>
      </c>
      <c r="L24" s="1">
        <v>97.488</v>
      </c>
      <c r="M24" s="1">
        <v>97.298000000000002</v>
      </c>
      <c r="N24" s="1">
        <v>97.048000000000002</v>
      </c>
    </row>
    <row r="25" spans="1:14">
      <c r="A25" t="s">
        <v>7</v>
      </c>
      <c r="B25" t="e">
        <f ca="1">_xll.BDP("BQ909864 Corp","ID_ISIN")</f>
        <v>#NAME?</v>
      </c>
      <c r="C25" t="e">
        <f ca="1">_xll.BDP("BQ909864 Corp","CPN")</f>
        <v>#NAME?</v>
      </c>
      <c r="D25" t="e">
        <f ca="1">_xll.BDP("BQ909864 Corp","MATURITY")</f>
        <v>#NAME?</v>
      </c>
      <c r="E25" t="e">
        <f ca="1">_xll.BDP("BQ909864 Corp","CRNCY")</f>
        <v>#NAME?</v>
      </c>
      <c r="F25" t="e">
        <f ca="1">_xll.BDP("BQ909864 Corp","ISSUE_DT")</f>
        <v>#NAME?</v>
      </c>
      <c r="G25" t="e">
        <f ca="1">_xll.BDP("BQ909864 Corp","ID_BB")</f>
        <v>#NAME?</v>
      </c>
      <c r="H25" s="1" t="e">
        <f ca="1">_xll.BDH(G25&amp;" GF Corp", "PX_LAST", "1/10/2022", "1/24/2022", "Dates", "H", "Direction", "H", "Currency", "CAD","cols=7;rows=1")</f>
        <v>#NAME?</v>
      </c>
      <c r="I25" s="1">
        <v>98.981999999999999</v>
      </c>
      <c r="J25" s="1">
        <v>98.911000000000001</v>
      </c>
      <c r="K25" s="1">
        <v>98.926000000000002</v>
      </c>
      <c r="L25" s="1">
        <v>98.835999999999999</v>
      </c>
      <c r="M25" s="1">
        <v>98.742000000000004</v>
      </c>
      <c r="N25" s="1">
        <v>98.671999999999997</v>
      </c>
    </row>
    <row r="26" spans="1:14">
      <c r="A26" t="s">
        <v>7</v>
      </c>
      <c r="B26" t="e">
        <f ca="1">_xll.BDP("BK932054 Corp","ID_ISIN")</f>
        <v>#NAME?</v>
      </c>
      <c r="C26" t="e">
        <f ca="1">_xll.BDP("BK932054 Corp","CPN")</f>
        <v>#NAME?</v>
      </c>
      <c r="D26" t="e">
        <f ca="1">_xll.BDP("BK932054 Corp","MATURITY")</f>
        <v>#NAME?</v>
      </c>
      <c r="E26" t="e">
        <f ca="1">_xll.BDP("BK932054 Corp","CRNCY")</f>
        <v>#NAME?</v>
      </c>
      <c r="F26" t="e">
        <f ca="1">_xll.BDP("BK932054 Corp","ISSUE_DT")</f>
        <v>#NAME?</v>
      </c>
      <c r="G26" t="e">
        <f ca="1">_xll.BDP("BK932054 Corp","ID_BB")</f>
        <v>#NAME?</v>
      </c>
      <c r="H26" s="1" t="e">
        <f ca="1">_xll.BDH(G26&amp;" GF Corp", "PX_LAST", "1/10/2022", "1/24/2022", "Dates", "H", "Direction", "H", "Currency", "CAD","cols=7;rows=1")</f>
        <v>#NAME?</v>
      </c>
      <c r="I26" s="1">
        <v>99.554000000000002</v>
      </c>
      <c r="J26" s="1">
        <v>99.52</v>
      </c>
      <c r="K26" s="1">
        <v>99.525999999999996</v>
      </c>
      <c r="L26" s="1">
        <v>99.488</v>
      </c>
      <c r="M26" s="1">
        <v>99.447999999999993</v>
      </c>
      <c r="N26" s="1">
        <v>99.42</v>
      </c>
    </row>
    <row r="27" spans="1:14">
      <c r="A27" t="s">
        <v>7</v>
      </c>
      <c r="B27" t="e">
        <f ca="1">_xll.BDP("CC002032 Corp","ID_ISIN")</f>
        <v>#NAME?</v>
      </c>
      <c r="C27" t="e">
        <f ca="1">_xll.BDP("CC002032 Corp","CPN")</f>
        <v>#NAME?</v>
      </c>
      <c r="D27" t="e">
        <f ca="1">_xll.BDP("CC002032 Corp","MATURITY")</f>
        <v>#NAME?</v>
      </c>
      <c r="E27" t="e">
        <f ca="1">_xll.BDP("CC002032 Corp","CRNCY")</f>
        <v>#NAME?</v>
      </c>
      <c r="F27" t="e">
        <f ca="1">_xll.BDP("CC002032 Corp","ISSUE_DT")</f>
        <v>#NAME?</v>
      </c>
      <c r="G27" t="e">
        <f ca="1">_xll.BDP("CC002032 Corp","ID_BB")</f>
        <v>#NAME?</v>
      </c>
      <c r="H27" s="1" t="e">
        <f ca="1">_xll.BDH(G27&amp;" GF Corp", "PX_LAST", "1/10/2022", "1/24/2022", "Dates", "H", "Direction", "H", "Currency", "CAD","cols=7;rows=1")</f>
        <v>#NAME?</v>
      </c>
      <c r="I27" s="1">
        <v>128.96899999999999</v>
      </c>
      <c r="J27" s="1">
        <v>128.786</v>
      </c>
      <c r="K27" s="1">
        <v>128.95099999999999</v>
      </c>
      <c r="L27" s="1">
        <v>128.387</v>
      </c>
      <c r="M27" s="1">
        <v>128.14400000000001</v>
      </c>
      <c r="N27" s="1">
        <v>127.70099999999999</v>
      </c>
    </row>
    <row r="28" spans="1:14">
      <c r="A28" t="s">
        <v>7</v>
      </c>
      <c r="B28" t="e">
        <f ca="1">_xll.BDP("UV300751 Corp","ID_ISIN")</f>
        <v>#NAME?</v>
      </c>
      <c r="C28" t="e">
        <f ca="1">_xll.BDP("UV300751 Corp","CPN")</f>
        <v>#NAME?</v>
      </c>
      <c r="D28" t="e">
        <f ca="1">_xll.BDP("UV300751 Corp","MATURITY")</f>
        <v>#NAME?</v>
      </c>
      <c r="E28" t="e">
        <f ca="1">_xll.BDP("UV300751 Corp","CRNCY")</f>
        <v>#NAME?</v>
      </c>
      <c r="F28" t="e">
        <f ca="1">_xll.BDP("UV300751 Corp","ISSUE_DT")</f>
        <v>#NAME?</v>
      </c>
      <c r="G28" t="e">
        <f ca="1">_xll.BDP("UV300751 Corp","ID_BB")</f>
        <v>#NAME?</v>
      </c>
      <c r="H28" s="1" t="e">
        <f ca="1">_xll.BDH(G28&amp;" GF Corp", "PX_LAST", "1/10/2022", "1/24/2022", "Dates", "H", "Direction", "H", "Currency", "CAD","cols=7;rows=1")</f>
        <v>#NAME?</v>
      </c>
      <c r="I28" s="1">
        <v>100.221</v>
      </c>
      <c r="J28" s="1">
        <v>100.089</v>
      </c>
      <c r="K28" s="1">
        <v>100.19</v>
      </c>
      <c r="L28" s="1">
        <v>99.947000000000003</v>
      </c>
      <c r="M28" s="1">
        <v>99.763999999999996</v>
      </c>
      <c r="N28" s="1">
        <v>99.516999999999996</v>
      </c>
    </row>
    <row r="29" spans="1:14">
      <c r="A29" t="s">
        <v>7</v>
      </c>
      <c r="B29" t="e">
        <f ca="1">_xll.BDP("AO548092 Corp","ID_ISIN")</f>
        <v>#NAME?</v>
      </c>
      <c r="C29" t="e">
        <f ca="1">_xll.BDP("AO548092 Corp","CPN")</f>
        <v>#NAME?</v>
      </c>
      <c r="D29" t="e">
        <f ca="1">_xll.BDP("AO548092 Corp","MATURITY")</f>
        <v>#NAME?</v>
      </c>
      <c r="E29" t="e">
        <f ca="1">_xll.BDP("AO548092 Corp","CRNCY")</f>
        <v>#NAME?</v>
      </c>
      <c r="F29" t="e">
        <f ca="1">_xll.BDP("AO548092 Corp","ISSUE_DT")</f>
        <v>#NAME?</v>
      </c>
      <c r="G29" t="e">
        <f ca="1">_xll.BDP("AO548092 Corp","ID_BB")</f>
        <v>#NAME?</v>
      </c>
      <c r="H29" s="1" t="e">
        <f ca="1">_xll.BDH(G29&amp;" GF Corp", "PX_LAST", "1/10/2022", "1/24/2022", "Dates", "H", "Direction", "H", "Currency", "CAD","cols=7;rows=1")</f>
        <v>#NAME?</v>
      </c>
      <c r="I29" s="1">
        <v>102.699</v>
      </c>
      <c r="J29" s="1">
        <v>102.527</v>
      </c>
      <c r="K29" s="1">
        <v>102.691</v>
      </c>
      <c r="L29" s="1">
        <v>102.321</v>
      </c>
      <c r="M29" s="1">
        <v>102.07299999999999</v>
      </c>
      <c r="N29" s="1">
        <v>101.718</v>
      </c>
    </row>
    <row r="30" spans="1:14">
      <c r="A30" t="s">
        <v>7</v>
      </c>
      <c r="B30" t="e">
        <f ca="1">_xll.BDP("AS089280 Corp","ID_ISIN")</f>
        <v>#NAME?</v>
      </c>
      <c r="C30" t="e">
        <f ca="1">_xll.BDP("AS089280 Corp","CPN")</f>
        <v>#NAME?</v>
      </c>
      <c r="D30" t="e">
        <f ca="1">_xll.BDP("AS089280 Corp","MATURITY")</f>
        <v>#NAME?</v>
      </c>
      <c r="E30" t="e">
        <f ca="1">_xll.BDP("AS089280 Corp","CRNCY")</f>
        <v>#NAME?</v>
      </c>
      <c r="F30" t="e">
        <f ca="1">_xll.BDP("AS089280 Corp","ISSUE_DT")</f>
        <v>#NAME?</v>
      </c>
      <c r="G30" t="e">
        <f ca="1">_xll.BDP("AS089280 Corp","ID_BB")</f>
        <v>#NAME?</v>
      </c>
      <c r="H30" s="1" t="e">
        <f ca="1">_xll.BDH(G30&amp;" GF Corp", "PX_LAST", "1/10/2022", "1/24/2022", "Dates", "H", "Direction", "H", "Currency", "CAD","cols=7;rows=1")</f>
        <v>#NAME?</v>
      </c>
      <c r="I30" s="1">
        <v>101.57299999999999</v>
      </c>
      <c r="J30" s="1">
        <v>101.504</v>
      </c>
      <c r="K30" s="1">
        <v>101.509</v>
      </c>
      <c r="L30" s="1">
        <v>101.42100000000001</v>
      </c>
      <c r="M30" s="1">
        <v>101.32599999999999</v>
      </c>
      <c r="N30" s="1">
        <v>101.259</v>
      </c>
    </row>
    <row r="31" spans="1:14">
      <c r="A31" t="s">
        <v>7</v>
      </c>
      <c r="B31" t="e">
        <f ca="1">_xll.BDP("BS070923 Corp","ID_ISIN")</f>
        <v>#NAME?</v>
      </c>
      <c r="C31" t="e">
        <f ca="1">_xll.BDP("BS070923 Corp","CPN")</f>
        <v>#NAME?</v>
      </c>
      <c r="D31" t="e">
        <f ca="1">_xll.BDP("BS070923 Corp","MATURITY")</f>
        <v>#NAME?</v>
      </c>
      <c r="E31" t="e">
        <f ca="1">_xll.BDP("BS070923 Corp","CRNCY")</f>
        <v>#NAME?</v>
      </c>
      <c r="F31" t="e">
        <f ca="1">_xll.BDP("BS070923 Corp","ISSUE_DT")</f>
        <v>#NAME?</v>
      </c>
      <c r="G31" t="e">
        <f ca="1">_xll.BDP("BS070923 Corp","ID_BB")</f>
        <v>#NAME?</v>
      </c>
      <c r="H31" s="1" t="e">
        <f ca="1">_xll.BDH(G31&amp;" GF Corp", "PX_LAST", "1/10/2022", "1/24/2022", "Dates", "H", "Direction", "H", "Currency", "CAD","cols=7;rows=1")</f>
        <v>#NAME?</v>
      </c>
      <c r="I31" s="1">
        <v>97.613</v>
      </c>
      <c r="J31" s="1">
        <v>97.423000000000002</v>
      </c>
      <c r="K31" s="1">
        <v>97.676000000000002</v>
      </c>
      <c r="L31" s="1">
        <v>97.072000000000003</v>
      </c>
      <c r="M31" s="1">
        <v>96.831000000000003</v>
      </c>
      <c r="N31" s="1">
        <v>96.408000000000001</v>
      </c>
    </row>
    <row r="32" spans="1:14">
      <c r="A32" t="s">
        <v>7</v>
      </c>
      <c r="B32" t="e">
        <f ca="1">_xll.BDP("ZO760437 Corp","ID_ISIN")</f>
        <v>#NAME?</v>
      </c>
      <c r="C32" t="e">
        <f ca="1">_xll.BDP("ZO760437 Corp","CPN")</f>
        <v>#NAME?</v>
      </c>
      <c r="D32" t="e">
        <f ca="1">_xll.BDP("ZO760437 Corp","MATURITY")</f>
        <v>#NAME?</v>
      </c>
      <c r="E32" t="e">
        <f ca="1">_xll.BDP("ZO760437 Corp","CRNCY")</f>
        <v>#NAME?</v>
      </c>
      <c r="F32" t="e">
        <f ca="1">_xll.BDP("ZO760437 Corp","ISSUE_DT")</f>
        <v>#NAME?</v>
      </c>
      <c r="G32" t="e">
        <f ca="1">_xll.BDP("ZO760437 Corp","ID_BB")</f>
        <v>#NAME?</v>
      </c>
      <c r="H32" s="1" t="e">
        <f ca="1">_xll.BDH(G32&amp;" GF Corp", "PX_LAST", "1/10/2022", "1/24/2022", "Dates", "H", "Direction", "H", "Currency", "CAD","cols=7;rows=1")</f>
        <v>#NAME?</v>
      </c>
      <c r="I32" s="1">
        <v>90.367999999999995</v>
      </c>
      <c r="J32" s="1">
        <v>90.212000000000003</v>
      </c>
      <c r="K32" s="1">
        <v>90.438999999999993</v>
      </c>
      <c r="L32" s="1">
        <v>89.894999999999996</v>
      </c>
      <c r="M32" s="1">
        <v>89.677000000000007</v>
      </c>
      <c r="N32" s="1">
        <v>89.302999999999997</v>
      </c>
    </row>
    <row r="33" spans="1:14">
      <c r="A33" t="s">
        <v>7</v>
      </c>
      <c r="B33" t="e">
        <f ca="1">_xll.BDP("QZ808593 Corp","ID_ISIN")</f>
        <v>#NAME?</v>
      </c>
      <c r="C33" t="e">
        <f ca="1">_xll.BDP("QZ808593 Corp","CPN")</f>
        <v>#NAME?</v>
      </c>
      <c r="D33" t="e">
        <f ca="1">_xll.BDP("QZ808593 Corp","MATURITY")</f>
        <v>#NAME?</v>
      </c>
      <c r="E33" t="e">
        <f ca="1">_xll.BDP("QZ808593 Corp","CRNCY")</f>
        <v>#NAME?</v>
      </c>
      <c r="F33" t="e">
        <f ca="1">_xll.BDP("QZ808593 Corp","ISSUE_DT")</f>
        <v>#NAME?</v>
      </c>
      <c r="G33" t="e">
        <f ca="1">_xll.BDP("QZ808593 Corp","ID_BB")</f>
        <v>#NAME?</v>
      </c>
      <c r="H33" s="1" t="e">
        <f ca="1">_xll.BDH(G33&amp;" GF Corp", "PX_LAST", "1/10/2022", "1/24/2022", "Dates", "H", "Direction", "H", "Currency", "CAD","cols=7;rows=1")</f>
        <v>#NAME?</v>
      </c>
      <c r="I33" s="1">
        <v>100.042</v>
      </c>
      <c r="J33" s="1">
        <v>100.035</v>
      </c>
      <c r="K33" s="1">
        <v>100.03</v>
      </c>
      <c r="L33" s="1">
        <v>100.027</v>
      </c>
      <c r="M33" s="1">
        <v>100.01900000000001</v>
      </c>
      <c r="N33" s="1">
        <v>100.015</v>
      </c>
    </row>
    <row r="34" spans="1:14">
      <c r="A34" t="s">
        <v>7</v>
      </c>
      <c r="B34" t="e">
        <f ca="1">_xll.BDP("AP434040 Corp","ID_ISIN")</f>
        <v>#NAME?</v>
      </c>
      <c r="C34" t="e">
        <f ca="1">_xll.BDP("AP434040 Corp","CPN")</f>
        <v>#NAME?</v>
      </c>
      <c r="D34" t="e">
        <f ca="1">_xll.BDP("AP434040 Corp","MATURITY")</f>
        <v>#NAME?</v>
      </c>
      <c r="E34" t="e">
        <f ca="1">_xll.BDP("AP434040 Corp","CRNCY")</f>
        <v>#NAME?</v>
      </c>
      <c r="F34" t="e">
        <f ca="1">_xll.BDP("AP434040 Corp","ISSUE_DT")</f>
        <v>#NAME?</v>
      </c>
      <c r="G34" t="e">
        <f ca="1">_xll.BDP("AP434040 Corp","ID_BB")</f>
        <v>#NAME?</v>
      </c>
      <c r="H34" s="1" t="e">
        <f ca="1">_xll.BDH(G34&amp;" GF Corp", "PX_LAST", "1/10/2022", "1/24/2022", "Dates", "H", "Direction", "H", "Currency", "CAD","cols=7;rows=1")</f>
        <v>#NAME?</v>
      </c>
      <c r="I34" s="1">
        <v>100.94199999999999</v>
      </c>
      <c r="J34" s="1">
        <v>100.887</v>
      </c>
      <c r="K34" s="1">
        <v>100.884</v>
      </c>
      <c r="L34" s="1">
        <v>100.83199999999999</v>
      </c>
      <c r="M34" s="1">
        <v>100.764</v>
      </c>
      <c r="N34" s="1">
        <v>100.715</v>
      </c>
    </row>
    <row r="35" spans="1:14">
      <c r="A35" t="s">
        <v>7</v>
      </c>
      <c r="B35" t="e">
        <f ca="1">_xll.BDP("AZ801479 Corp","ID_ISIN")</f>
        <v>#NAME?</v>
      </c>
      <c r="C35" t="e">
        <f ca="1">_xll.BDP("AZ801479 Corp","CPN")</f>
        <v>#NAME?</v>
      </c>
      <c r="D35" t="e">
        <f ca="1">_xll.BDP("AZ801479 Corp","MATURITY")</f>
        <v>#NAME?</v>
      </c>
      <c r="E35" t="e">
        <f ca="1">_xll.BDP("AZ801479 Corp","CRNCY")</f>
        <v>#NAME?</v>
      </c>
      <c r="F35" t="e">
        <f ca="1">_xll.BDP("AZ801479 Corp","ISSUE_DT")</f>
        <v>#NAME?</v>
      </c>
      <c r="G35" t="e">
        <f ca="1">_xll.BDP("AZ801479 Corp","ID_BB")</f>
        <v>#NAME?</v>
      </c>
      <c r="H35" s="1" t="e">
        <f ca="1">_xll.BDH(G35&amp;" GF Corp", "PX_LAST", "1/10/2022", "1/24/2022", "Dates", "H", "Direction", "H", "Currency", "CAD","cols=7;rows=1")</f>
        <v>#NAME?</v>
      </c>
      <c r="I35" s="1">
        <v>97.043000000000006</v>
      </c>
      <c r="J35" s="1">
        <v>96.899000000000001</v>
      </c>
      <c r="K35" s="1">
        <v>97.108000000000004</v>
      </c>
      <c r="L35" s="1">
        <v>96.570999999999998</v>
      </c>
      <c r="M35" s="1">
        <v>96.361000000000004</v>
      </c>
      <c r="N35" s="1">
        <v>95.974999999999994</v>
      </c>
    </row>
    <row r="36" spans="1:14">
      <c r="A36" t="s">
        <v>7</v>
      </c>
      <c r="B36" t="e">
        <f ca="1">_xll.BDP("BQ467831 Corp","ID_ISIN")</f>
        <v>#NAME?</v>
      </c>
      <c r="C36" t="e">
        <f ca="1">_xll.BDP("BQ467831 Corp","CPN")</f>
        <v>#NAME?</v>
      </c>
      <c r="D36" t="e">
        <f ca="1">_xll.BDP("BQ467831 Corp","MATURITY")</f>
        <v>#NAME?</v>
      </c>
      <c r="E36" t="e">
        <f ca="1">_xll.BDP("BQ467831 Corp","CRNCY")</f>
        <v>#NAME?</v>
      </c>
      <c r="F36" t="e">
        <f ca="1">_xll.BDP("BQ467831 Corp","ISSUE_DT")</f>
        <v>#NAME?</v>
      </c>
      <c r="G36" t="e">
        <f ca="1">_xll.BDP("BQ467831 Corp","ID_BB")</f>
        <v>#NAME?</v>
      </c>
      <c r="H36" s="1" t="e">
        <f ca="1">_xll.BDH(G36&amp;" GF Corp", "PX_LAST", "1/10/2022", "1/24/2022", "Dates", "H", "Direction", "H", "Currency", "CAD","cols=7;rows=1")</f>
        <v>#NAME?</v>
      </c>
      <c r="I36" s="1">
        <v>98.591999999999999</v>
      </c>
      <c r="J36" s="1">
        <v>98.489000000000004</v>
      </c>
      <c r="K36" s="1">
        <v>98.516000000000005</v>
      </c>
      <c r="L36" s="1">
        <v>98.367999999999995</v>
      </c>
      <c r="M36" s="1">
        <v>98.23</v>
      </c>
      <c r="N36" s="1">
        <v>98.141999999999996</v>
      </c>
    </row>
    <row r="37" spans="1:14">
      <c r="A37" t="s">
        <v>7</v>
      </c>
      <c r="B37" t="e">
        <f ca="1">_xll.BDP("EJ299599 Corp","ID_ISIN")</f>
        <v>#NAME?</v>
      </c>
      <c r="C37" t="e">
        <f ca="1">_xll.BDP("EJ299599 Corp","CPN")</f>
        <v>#NAME?</v>
      </c>
      <c r="D37" t="e">
        <f ca="1">_xll.BDP("EJ299599 Corp","MATURITY")</f>
        <v>#NAME?</v>
      </c>
      <c r="E37" t="e">
        <f ca="1">_xll.BDP("EJ299599 Corp","CRNCY")</f>
        <v>#NAME?</v>
      </c>
      <c r="F37" t="e">
        <f ca="1">_xll.BDP("EJ299599 Corp","ISSUE_DT")</f>
        <v>#NAME?</v>
      </c>
      <c r="G37" t="e">
        <f ca="1">_xll.BDP("EJ299599 Corp","ID_BB")</f>
        <v>#NAME?</v>
      </c>
      <c r="H37" s="1" t="e">
        <f ca="1">_xll.BDH(G37&amp;" GF Corp", "PX_LAST", "1/10/2022", "1/24/2022", "Dates", "H", "Direction", "H", "Currency", "CAD","cols=7;rows=1")</f>
        <v>#NAME?</v>
      </c>
      <c r="I37" s="1">
        <v>100.723</v>
      </c>
      <c r="J37" s="1">
        <v>100.663</v>
      </c>
      <c r="K37" s="1">
        <v>100.66500000000001</v>
      </c>
      <c r="L37" s="1">
        <v>100.593</v>
      </c>
      <c r="M37" s="1">
        <v>100.514</v>
      </c>
      <c r="N37" s="1">
        <v>100.45699999999999</v>
      </c>
    </row>
    <row r="38" spans="1:14">
      <c r="A38" t="s">
        <v>7</v>
      </c>
      <c r="B38" t="e">
        <f ca="1">_xll.BDP("AT758772 Corp","ID_ISIN")</f>
        <v>#NAME?</v>
      </c>
      <c r="C38" t="e">
        <f ca="1">_xll.BDP("AT758772 Corp","CPN")</f>
        <v>#NAME?</v>
      </c>
      <c r="D38" t="e">
        <f ca="1">_xll.BDP("AT758772 Corp","MATURITY")</f>
        <v>#NAME?</v>
      </c>
      <c r="E38" t="e">
        <f ca="1">_xll.BDP("AT758772 Corp","CRNCY")</f>
        <v>#NAME?</v>
      </c>
      <c r="F38" t="e">
        <f ca="1">_xll.BDP("AT758772 Corp","ISSUE_DT")</f>
        <v>#NAME?</v>
      </c>
      <c r="G38" t="e">
        <f ca="1">_xll.BDP("AT758772 Corp","ID_BB")</f>
        <v>#NAME?</v>
      </c>
      <c r="H38" s="1" t="e">
        <f ca="1">_xll.BDH(G38&amp;" GF Corp", "PX_LAST", "1/10/2022", "1/24/2022", "Dates", "H", "Direction", "H", "Currency", "CAD","cols=7;rows=1")</f>
        <v>#NAME?</v>
      </c>
      <c r="I38" s="1">
        <v>104.72199999999999</v>
      </c>
      <c r="J38" s="1">
        <v>104.57299999999999</v>
      </c>
      <c r="K38" s="1">
        <v>104.744</v>
      </c>
      <c r="L38" s="1">
        <v>104.254</v>
      </c>
      <c r="M38" s="1">
        <v>104.036</v>
      </c>
      <c r="N38" s="1">
        <v>103.675</v>
      </c>
    </row>
    <row r="39" spans="1:14">
      <c r="A39" t="s">
        <v>7</v>
      </c>
      <c r="B39" t="e">
        <f ca="1">_xll.BDP("ZQ408444 Corp","ID_ISIN")</f>
        <v>#NAME?</v>
      </c>
      <c r="C39" t="e">
        <f ca="1">_xll.BDP("ZQ408444 Corp","CPN")</f>
        <v>#NAME?</v>
      </c>
      <c r="D39" t="e">
        <f ca="1">_xll.BDP("ZQ408444 Corp","MATURITY")</f>
        <v>#NAME?</v>
      </c>
      <c r="E39" t="e">
        <f ca="1">_xll.BDP("ZQ408444 Corp","CRNCY")</f>
        <v>#NAME?</v>
      </c>
      <c r="F39" t="e">
        <f ca="1">_xll.BDP("ZQ408444 Corp","ISSUE_DT")</f>
        <v>#NAME?</v>
      </c>
      <c r="G39" t="e">
        <f ca="1">_xll.BDP("ZQ408444 Corp","ID_BB")</f>
        <v>#NAME?</v>
      </c>
      <c r="H39" s="1" t="e">
        <f ca="1">_xll.BDH(G39&amp;" GF Corp", "PX_LAST", "1/10/2022", "1/24/2022", "Dates", "H", "Direction", "H", "Currency", "CAD","cols=7;rows=1")</f>
        <v>#NAME?</v>
      </c>
      <c r="I39" s="1">
        <v>100.06399999999999</v>
      </c>
      <c r="J39" s="1">
        <v>100.06</v>
      </c>
      <c r="K39" s="1">
        <v>100.047</v>
      </c>
      <c r="L39" s="1">
        <v>100.044</v>
      </c>
      <c r="M39" s="1">
        <v>100.038</v>
      </c>
      <c r="N39" s="1">
        <v>100.036</v>
      </c>
    </row>
    <row r="40" spans="1:14">
      <c r="A40" t="s">
        <v>7</v>
      </c>
      <c r="B40" t="e">
        <f ca="1">_xll.BDP("BR953215 Corp","ID_ISIN")</f>
        <v>#NAME?</v>
      </c>
      <c r="C40" t="e">
        <f ca="1">_xll.BDP("BR953215 Corp","CPN")</f>
        <v>#NAME?</v>
      </c>
      <c r="D40" t="e">
        <f ca="1">_xll.BDP("BR953215 Corp","MATURITY")</f>
        <v>#NAME?</v>
      </c>
      <c r="E40" t="e">
        <f ca="1">_xll.BDP("BR953215 Corp","CRNCY")</f>
        <v>#NAME?</v>
      </c>
      <c r="F40" t="e">
        <f ca="1">_xll.BDP("BR953215 Corp","ISSUE_DT")</f>
        <v>#NAME?</v>
      </c>
      <c r="G40" t="e">
        <f ca="1">_xll.BDP("BR953215 Corp","ID_BB")</f>
        <v>#NAME?</v>
      </c>
      <c r="H40" s="1" t="e">
        <f ca="1">_xll.BDH(G40&amp;" GF Corp", "PX_LAST", "1/10/2022", "1/24/2022", "Dates", "H", "Direction", "H", "Currency", "CAD","cols=7;rows=1")</f>
        <v>#NAME?</v>
      </c>
      <c r="I40" s="1">
        <v>98.5</v>
      </c>
      <c r="J40" s="1">
        <v>98.394000000000005</v>
      </c>
      <c r="K40" s="1">
        <v>98.504000000000005</v>
      </c>
      <c r="L40" s="1">
        <v>98.22</v>
      </c>
      <c r="M40" s="1">
        <v>98.019000000000005</v>
      </c>
      <c r="N40" s="1">
        <v>97.742999999999995</v>
      </c>
    </row>
  </sheetData>
  <phoneticPr fontId="20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workbookViewId="0">
      <selection activeCell="A13" sqref="A13:D13"/>
    </sheetView>
  </sheetViews>
  <sheetFormatPr defaultRowHeight="13.5"/>
  <cols>
    <col min="1" max="1" width="11.375" customWidth="1"/>
    <col min="2" max="3" width="38" customWidth="1"/>
    <col min="4" max="4" width="76.125" customWidth="1"/>
  </cols>
  <sheetData>
    <row r="1" spans="1:4" ht="15">
      <c r="A1" s="3" t="s">
        <v>8</v>
      </c>
      <c r="B1" s="3"/>
      <c r="C1" s="3"/>
      <c r="D1" s="3"/>
    </row>
    <row r="2" spans="1:4" ht="15">
      <c r="A2" s="7" t="s">
        <v>9</v>
      </c>
      <c r="B2" s="6"/>
      <c r="C2" s="6"/>
      <c r="D2" s="6"/>
    </row>
    <row r="3" spans="1:4" ht="15">
      <c r="A3" s="7"/>
      <c r="B3" s="6"/>
      <c r="C3" s="6"/>
      <c r="D3" s="6"/>
    </row>
    <row r="4" spans="1:4" ht="15">
      <c r="A4" s="7" t="s">
        <v>10</v>
      </c>
      <c r="B4" s="6"/>
      <c r="C4" s="6"/>
      <c r="D4" s="6"/>
    </row>
    <row r="5" spans="1:4" ht="15">
      <c r="A5" s="7" t="s">
        <v>11</v>
      </c>
      <c r="B5" s="6"/>
      <c r="C5" s="6"/>
      <c r="D5" s="6"/>
    </row>
    <row r="6" spans="1:4" ht="15">
      <c r="A6" s="7"/>
      <c r="B6" s="6"/>
      <c r="C6" s="6"/>
      <c r="D6" s="6"/>
    </row>
    <row r="7" spans="1:4" ht="15">
      <c r="A7" s="7"/>
      <c r="B7" s="6"/>
      <c r="C7" s="6"/>
      <c r="D7" s="6"/>
    </row>
    <row r="8" spans="1:4" ht="15">
      <c r="A8" s="7" t="s">
        <v>12</v>
      </c>
      <c r="B8" s="6"/>
      <c r="C8" s="6"/>
      <c r="D8" s="6"/>
    </row>
    <row r="9" spans="1:4" ht="15">
      <c r="A9" s="7"/>
      <c r="B9" s="6"/>
      <c r="C9" s="6"/>
      <c r="D9" s="6"/>
    </row>
    <row r="10" spans="1:4" ht="15">
      <c r="A10" s="8" t="s">
        <v>13</v>
      </c>
      <c r="B10" s="6"/>
      <c r="C10" s="6"/>
      <c r="D10" s="6"/>
    </row>
    <row r="11" spans="1:4" ht="15">
      <c r="A11" s="5" t="s">
        <v>14</v>
      </c>
      <c r="B11" s="6"/>
      <c r="C11" s="6"/>
      <c r="D11" s="6"/>
    </row>
    <row r="12" spans="1:4" ht="15">
      <c r="A12" s="5" t="s">
        <v>15</v>
      </c>
      <c r="B12" s="6"/>
      <c r="C12" s="6"/>
      <c r="D12" s="6"/>
    </row>
    <row r="13" spans="1:4" ht="15">
      <c r="A13" s="5" t="s">
        <v>16</v>
      </c>
      <c r="B13" s="6"/>
      <c r="C13" s="6"/>
      <c r="D13" s="6"/>
    </row>
    <row r="14" spans="1:4">
      <c r="A14" s="4" t="s">
        <v>17</v>
      </c>
      <c r="B14" s="4" t="s">
        <v>18</v>
      </c>
      <c r="C14" s="4" t="s">
        <v>19</v>
      </c>
      <c r="D14" s="4" t="s">
        <v>20</v>
      </c>
    </row>
    <row r="15" spans="1:4">
      <c r="A15" s="4" t="s">
        <v>17</v>
      </c>
      <c r="B15" s="4" t="s">
        <v>0</v>
      </c>
      <c r="C15" s="4" t="s">
        <v>19</v>
      </c>
      <c r="D15" s="4" t="s">
        <v>21</v>
      </c>
    </row>
    <row r="16" spans="1:4">
      <c r="A16" s="4" t="s">
        <v>17</v>
      </c>
      <c r="B16" s="4" t="s">
        <v>3</v>
      </c>
      <c r="C16" s="4" t="s">
        <v>22</v>
      </c>
      <c r="D16" s="4" t="s">
        <v>23</v>
      </c>
    </row>
    <row r="17" spans="1:4">
      <c r="A17" s="4" t="s">
        <v>17</v>
      </c>
      <c r="B17" s="4" t="s">
        <v>4</v>
      </c>
      <c r="C17" s="4" t="s">
        <v>19</v>
      </c>
      <c r="D17" s="4" t="s">
        <v>24</v>
      </c>
    </row>
  </sheetData>
  <mergeCells count="12">
    <mergeCell ref="A2:D2"/>
    <mergeCell ref="A3:D3"/>
    <mergeCell ref="A4:D4"/>
    <mergeCell ref="A5:D5"/>
    <mergeCell ref="A6:D6"/>
    <mergeCell ref="A12:D12"/>
    <mergeCell ref="A13:D13"/>
    <mergeCell ref="A7:D7"/>
    <mergeCell ref="A8:D8"/>
    <mergeCell ref="A9:D9"/>
    <mergeCell ref="A10:D10"/>
    <mergeCell ref="A11:D11"/>
  </mergeCells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0"/>
  <sheetViews>
    <sheetView tabSelected="1" workbookViewId="0">
      <selection activeCell="Q9" sqref="Q9"/>
    </sheetView>
  </sheetViews>
  <sheetFormatPr defaultRowHeight="13.5"/>
  <cols>
    <col min="1" max="1" width="26.25" bestFit="1" customWidth="1"/>
    <col min="2" max="2" width="14.75" bestFit="1" customWidth="1"/>
    <col min="6" max="6" width="10.75" bestFit="1" customWidth="1"/>
    <col min="7" max="7" width="13.125" bestFit="1" customWidth="1"/>
    <col min="8" max="14" width="11.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>
        <v>44571</v>
      </c>
      <c r="I1" s="2">
        <v>44572</v>
      </c>
      <c r="J1" s="2">
        <v>44573</v>
      </c>
      <c r="K1" s="2">
        <v>44574</v>
      </c>
      <c r="L1" s="2">
        <v>44575</v>
      </c>
      <c r="M1" s="2">
        <v>44578</v>
      </c>
      <c r="N1" s="2">
        <v>44579</v>
      </c>
    </row>
    <row r="2" spans="1:14">
      <c r="A2" t="s">
        <v>7</v>
      </c>
      <c r="B2" t="s">
        <v>25</v>
      </c>
      <c r="C2">
        <v>0.75</v>
      </c>
      <c r="D2" t="s">
        <v>26</v>
      </c>
      <c r="E2" t="s">
        <v>27</v>
      </c>
      <c r="F2" t="s">
        <v>28</v>
      </c>
      <c r="G2" t="s">
        <v>29</v>
      </c>
      <c r="H2">
        <v>99.224000000000004</v>
      </c>
      <c r="I2">
        <v>99.216999999999999</v>
      </c>
      <c r="J2">
        <v>99.134</v>
      </c>
      <c r="K2">
        <v>99.143000000000001</v>
      </c>
      <c r="L2">
        <v>99.036000000000001</v>
      </c>
      <c r="M2">
        <v>98.930999999999997</v>
      </c>
      <c r="N2">
        <v>98.852000000000004</v>
      </c>
    </row>
    <row r="3" spans="1:14">
      <c r="A3" t="s">
        <v>7</v>
      </c>
      <c r="B3" t="s">
        <v>30</v>
      </c>
      <c r="C3">
        <v>0.5</v>
      </c>
      <c r="D3" t="s">
        <v>31</v>
      </c>
      <c r="E3" t="s">
        <v>27</v>
      </c>
      <c r="F3" t="s">
        <v>32</v>
      </c>
      <c r="G3" t="s">
        <v>33</v>
      </c>
      <c r="H3">
        <v>96.826999999999998</v>
      </c>
      <c r="I3">
        <v>96.837999999999994</v>
      </c>
      <c r="J3">
        <v>96.718000000000004</v>
      </c>
      <c r="K3">
        <v>96.81</v>
      </c>
      <c r="L3">
        <v>96.603999999999999</v>
      </c>
      <c r="M3">
        <v>96.47</v>
      </c>
      <c r="N3">
        <v>96.272999999999996</v>
      </c>
    </row>
    <row r="4" spans="1:14">
      <c r="A4" t="s">
        <v>7</v>
      </c>
      <c r="B4" t="s">
        <v>34</v>
      </c>
      <c r="C4">
        <v>1.5</v>
      </c>
      <c r="D4" t="s">
        <v>35</v>
      </c>
      <c r="E4" t="s">
        <v>27</v>
      </c>
      <c r="F4" t="s">
        <v>36</v>
      </c>
      <c r="G4" t="s">
        <v>37</v>
      </c>
      <c r="H4">
        <v>100.69</v>
      </c>
      <c r="I4">
        <v>100.697</v>
      </c>
      <c r="J4">
        <v>100.59399999999999</v>
      </c>
      <c r="K4">
        <v>100.599</v>
      </c>
      <c r="L4">
        <v>100.458</v>
      </c>
      <c r="M4">
        <v>100.31399999999999</v>
      </c>
      <c r="N4">
        <v>100.226</v>
      </c>
    </row>
    <row r="5" spans="1:14">
      <c r="A5" t="s">
        <v>7</v>
      </c>
      <c r="B5" t="s">
        <v>38</v>
      </c>
      <c r="C5">
        <v>0.25</v>
      </c>
      <c r="D5" t="s">
        <v>39</v>
      </c>
      <c r="E5" t="s">
        <v>27</v>
      </c>
      <c r="F5" t="s">
        <v>40</v>
      </c>
      <c r="G5" t="s">
        <v>41</v>
      </c>
      <c r="H5">
        <v>95.188999999999993</v>
      </c>
      <c r="I5">
        <v>95.203999999999994</v>
      </c>
      <c r="J5">
        <v>95.08</v>
      </c>
      <c r="K5">
        <v>95.177999999999997</v>
      </c>
      <c r="L5">
        <v>94.962000000000003</v>
      </c>
      <c r="M5">
        <v>94.796999999999997</v>
      </c>
      <c r="N5">
        <v>94.575000000000003</v>
      </c>
    </row>
    <row r="6" spans="1:14">
      <c r="A6" t="s">
        <v>7</v>
      </c>
      <c r="B6" t="s">
        <v>42</v>
      </c>
      <c r="C6">
        <v>1</v>
      </c>
      <c r="D6" t="s">
        <v>43</v>
      </c>
      <c r="E6" t="s">
        <v>27</v>
      </c>
      <c r="F6" t="s">
        <v>44</v>
      </c>
      <c r="G6" t="s">
        <v>45</v>
      </c>
      <c r="H6">
        <v>97.391000000000005</v>
      </c>
      <c r="I6">
        <v>97.397000000000006</v>
      </c>
      <c r="J6">
        <v>97.248999999999995</v>
      </c>
      <c r="K6">
        <v>97.381</v>
      </c>
      <c r="L6">
        <v>97.09</v>
      </c>
      <c r="M6">
        <v>96.873000000000005</v>
      </c>
      <c r="N6">
        <v>96.588999999999999</v>
      </c>
    </row>
    <row r="7" spans="1:14">
      <c r="A7" t="s">
        <v>7</v>
      </c>
      <c r="B7" t="s">
        <v>46</v>
      </c>
      <c r="C7">
        <v>0.25</v>
      </c>
      <c r="D7" t="s">
        <v>47</v>
      </c>
      <c r="E7" t="s">
        <v>27</v>
      </c>
      <c r="F7" t="s">
        <v>48</v>
      </c>
      <c r="G7" t="s">
        <v>49</v>
      </c>
      <c r="H7">
        <v>97.997</v>
      </c>
      <c r="I7">
        <v>97.992999999999995</v>
      </c>
      <c r="J7">
        <v>97.905000000000001</v>
      </c>
      <c r="K7">
        <v>97.927000000000007</v>
      </c>
      <c r="L7">
        <v>97.811000000000007</v>
      </c>
      <c r="M7">
        <v>97.697999999999993</v>
      </c>
      <c r="N7">
        <v>97.619</v>
      </c>
    </row>
    <row r="8" spans="1:14">
      <c r="A8" t="s">
        <v>7</v>
      </c>
      <c r="B8" t="s">
        <v>50</v>
      </c>
      <c r="C8">
        <v>1.25</v>
      </c>
      <c r="D8" t="s">
        <v>51</v>
      </c>
      <c r="E8" t="s">
        <v>27</v>
      </c>
      <c r="F8" t="s">
        <v>52</v>
      </c>
      <c r="G8" t="s">
        <v>53</v>
      </c>
      <c r="H8">
        <v>99.715999999999994</v>
      </c>
      <c r="I8">
        <v>99.716999999999999</v>
      </c>
      <c r="J8">
        <v>99.602999999999994</v>
      </c>
      <c r="K8">
        <v>99.646000000000001</v>
      </c>
      <c r="L8">
        <v>99.456000000000003</v>
      </c>
      <c r="M8">
        <v>99.302000000000007</v>
      </c>
      <c r="N8">
        <v>99.179000000000002</v>
      </c>
    </row>
    <row r="9" spans="1:14">
      <c r="A9" t="s">
        <v>7</v>
      </c>
      <c r="B9" t="s">
        <v>54</v>
      </c>
      <c r="C9">
        <v>2.25</v>
      </c>
      <c r="D9" t="s">
        <v>55</v>
      </c>
      <c r="E9" t="s">
        <v>27</v>
      </c>
      <c r="F9" t="s">
        <v>56</v>
      </c>
      <c r="G9" t="s">
        <v>57</v>
      </c>
      <c r="H9">
        <v>102.979</v>
      </c>
      <c r="I9">
        <v>102.99</v>
      </c>
      <c r="J9">
        <v>102.866</v>
      </c>
      <c r="K9">
        <v>102.93300000000001</v>
      </c>
      <c r="L9">
        <v>102.741</v>
      </c>
      <c r="M9">
        <v>102.557</v>
      </c>
      <c r="N9">
        <v>102.38500000000001</v>
      </c>
    </row>
    <row r="10" spans="1:14">
      <c r="A10" t="s">
        <v>7</v>
      </c>
      <c r="B10" t="s">
        <v>58</v>
      </c>
      <c r="C10">
        <v>0.25</v>
      </c>
      <c r="D10" t="s">
        <v>59</v>
      </c>
      <c r="E10" t="s">
        <v>27</v>
      </c>
      <c r="F10" t="s">
        <v>60</v>
      </c>
      <c r="G10" t="s">
        <v>61</v>
      </c>
      <c r="H10">
        <v>99.316000000000003</v>
      </c>
      <c r="I10">
        <v>99.320999999999998</v>
      </c>
      <c r="J10">
        <v>99.278999999999996</v>
      </c>
      <c r="K10">
        <v>99.284000000000006</v>
      </c>
      <c r="L10">
        <v>99.233000000000004</v>
      </c>
      <c r="M10">
        <v>99.179000000000002</v>
      </c>
      <c r="N10">
        <v>99.14</v>
      </c>
    </row>
    <row r="11" spans="1:14">
      <c r="A11" t="s">
        <v>7</v>
      </c>
      <c r="B11" t="s">
        <v>62</v>
      </c>
      <c r="C11">
        <v>2.5</v>
      </c>
      <c r="D11" t="s">
        <v>63</v>
      </c>
      <c r="E11" t="s">
        <v>27</v>
      </c>
      <c r="F11" t="s">
        <v>64</v>
      </c>
      <c r="G11" t="s">
        <v>65</v>
      </c>
      <c r="H11">
        <v>103.048</v>
      </c>
      <c r="I11">
        <v>103.047</v>
      </c>
      <c r="J11">
        <v>102.947</v>
      </c>
      <c r="K11">
        <v>102.953</v>
      </c>
      <c r="L11">
        <v>102.82</v>
      </c>
      <c r="M11">
        <v>102.691</v>
      </c>
      <c r="N11">
        <v>102.598</v>
      </c>
    </row>
    <row r="12" spans="1:14">
      <c r="A12" t="s">
        <v>7</v>
      </c>
      <c r="B12" t="s">
        <v>66</v>
      </c>
      <c r="C12">
        <v>0.25</v>
      </c>
      <c r="D12" t="s">
        <v>67</v>
      </c>
      <c r="E12" t="s">
        <v>27</v>
      </c>
      <c r="F12" t="s">
        <v>68</v>
      </c>
      <c r="G12" t="s">
        <v>69</v>
      </c>
      <c r="H12">
        <v>99.09</v>
      </c>
      <c r="I12">
        <v>99.094999999999999</v>
      </c>
      <c r="J12">
        <v>99.043999999999997</v>
      </c>
      <c r="K12">
        <v>99.054000000000002</v>
      </c>
      <c r="L12">
        <v>98.991</v>
      </c>
      <c r="M12">
        <v>98.923000000000002</v>
      </c>
      <c r="N12">
        <v>98.870999999999995</v>
      </c>
    </row>
    <row r="13" spans="1:14">
      <c r="A13" t="s">
        <v>7</v>
      </c>
      <c r="B13" t="s">
        <v>70</v>
      </c>
      <c r="C13">
        <v>1</v>
      </c>
      <c r="D13" t="s">
        <v>71</v>
      </c>
      <c r="E13" t="s">
        <v>27</v>
      </c>
      <c r="F13" t="s">
        <v>72</v>
      </c>
      <c r="G13" t="s">
        <v>73</v>
      </c>
      <c r="H13">
        <v>100.197</v>
      </c>
      <c r="I13">
        <v>100.196</v>
      </c>
      <c r="J13">
        <v>100.16800000000001</v>
      </c>
      <c r="K13">
        <v>100.166</v>
      </c>
      <c r="L13">
        <v>100.134</v>
      </c>
      <c r="M13">
        <v>100.1</v>
      </c>
      <c r="N13">
        <v>100.075</v>
      </c>
    </row>
    <row r="14" spans="1:14">
      <c r="A14" t="s">
        <v>7</v>
      </c>
      <c r="B14" t="s">
        <v>74</v>
      </c>
      <c r="C14">
        <v>2.25</v>
      </c>
      <c r="D14" t="s">
        <v>75</v>
      </c>
      <c r="E14" t="s">
        <v>27</v>
      </c>
      <c r="F14" t="s">
        <v>76</v>
      </c>
      <c r="G14" t="s">
        <v>77</v>
      </c>
      <c r="H14">
        <v>102.34</v>
      </c>
      <c r="I14">
        <v>102.331</v>
      </c>
      <c r="J14">
        <v>102.238</v>
      </c>
      <c r="K14">
        <v>102.242</v>
      </c>
      <c r="L14">
        <v>102.126</v>
      </c>
      <c r="M14">
        <v>102.008</v>
      </c>
      <c r="N14">
        <v>101.92100000000001</v>
      </c>
    </row>
    <row r="15" spans="1:14">
      <c r="A15" t="s">
        <v>7</v>
      </c>
      <c r="B15" t="s">
        <v>78</v>
      </c>
      <c r="C15">
        <v>0.25</v>
      </c>
      <c r="D15" t="s">
        <v>79</v>
      </c>
      <c r="E15" t="s">
        <v>27</v>
      </c>
      <c r="F15" t="s">
        <v>80</v>
      </c>
      <c r="G15" t="s">
        <v>81</v>
      </c>
      <c r="H15">
        <v>98.820999999999998</v>
      </c>
      <c r="I15">
        <v>98.822000000000003</v>
      </c>
      <c r="J15">
        <v>98.762</v>
      </c>
      <c r="K15">
        <v>98.778000000000006</v>
      </c>
      <c r="L15">
        <v>98.7</v>
      </c>
      <c r="M15">
        <v>98.619</v>
      </c>
      <c r="N15">
        <v>98.56</v>
      </c>
    </row>
    <row r="16" spans="1:14">
      <c r="A16" t="s">
        <v>7</v>
      </c>
      <c r="B16" t="s">
        <v>82</v>
      </c>
      <c r="C16">
        <v>2.75</v>
      </c>
      <c r="D16" t="s">
        <v>83</v>
      </c>
      <c r="E16" t="s">
        <v>27</v>
      </c>
      <c r="F16" t="s">
        <v>84</v>
      </c>
      <c r="G16" t="s">
        <v>85</v>
      </c>
      <c r="H16">
        <v>100.90600000000001</v>
      </c>
      <c r="I16">
        <v>100.899</v>
      </c>
      <c r="J16">
        <v>100.875</v>
      </c>
      <c r="K16">
        <v>100.857</v>
      </c>
      <c r="L16">
        <v>100.834</v>
      </c>
      <c r="M16">
        <v>100.806</v>
      </c>
      <c r="N16">
        <v>100.785</v>
      </c>
    </row>
    <row r="17" spans="1:14">
      <c r="A17" t="s">
        <v>7</v>
      </c>
      <c r="B17" t="s">
        <v>86</v>
      </c>
      <c r="C17">
        <v>0.25</v>
      </c>
      <c r="D17" t="s">
        <v>87</v>
      </c>
      <c r="E17" t="s">
        <v>27</v>
      </c>
      <c r="F17" t="s">
        <v>88</v>
      </c>
      <c r="G17" t="s">
        <v>89</v>
      </c>
      <c r="H17">
        <v>99.796999999999997</v>
      </c>
      <c r="I17">
        <v>99.8</v>
      </c>
      <c r="J17">
        <v>99.772000000000006</v>
      </c>
      <c r="K17">
        <v>99.774000000000001</v>
      </c>
      <c r="L17">
        <v>99.754999999999995</v>
      </c>
      <c r="M17">
        <v>99.724000000000004</v>
      </c>
      <c r="N17">
        <v>99.704999999999998</v>
      </c>
    </row>
    <row r="18" spans="1:14">
      <c r="A18" t="s">
        <v>7</v>
      </c>
      <c r="B18" t="s">
        <v>90</v>
      </c>
      <c r="C18">
        <v>1.5</v>
      </c>
      <c r="D18" t="s">
        <v>91</v>
      </c>
      <c r="E18" t="s">
        <v>27</v>
      </c>
      <c r="F18" t="s">
        <v>92</v>
      </c>
      <c r="G18" t="s">
        <v>93</v>
      </c>
      <c r="H18">
        <v>98.177000000000007</v>
      </c>
      <c r="I18">
        <v>98.197999999999993</v>
      </c>
      <c r="J18">
        <v>98.02</v>
      </c>
      <c r="K18">
        <v>98.254999999999995</v>
      </c>
      <c r="L18">
        <v>97.667000000000002</v>
      </c>
      <c r="M18">
        <v>97.438999999999993</v>
      </c>
      <c r="N18">
        <v>97.024000000000001</v>
      </c>
    </row>
    <row r="19" spans="1:14">
      <c r="A19" t="s">
        <v>7</v>
      </c>
      <c r="B19" t="s">
        <v>94</v>
      </c>
      <c r="C19">
        <v>1.5</v>
      </c>
      <c r="D19" t="s">
        <v>95</v>
      </c>
      <c r="E19" t="s">
        <v>27</v>
      </c>
      <c r="F19" t="s">
        <v>96</v>
      </c>
      <c r="G19" t="s">
        <v>97</v>
      </c>
      <c r="H19">
        <v>100.351</v>
      </c>
      <c r="I19">
        <v>100.346</v>
      </c>
      <c r="J19">
        <v>100.33199999999999</v>
      </c>
      <c r="K19">
        <v>100.322</v>
      </c>
      <c r="L19">
        <v>100.306</v>
      </c>
      <c r="M19">
        <v>100.288</v>
      </c>
      <c r="N19">
        <v>100.273</v>
      </c>
    </row>
    <row r="20" spans="1:14">
      <c r="A20" t="s">
        <v>7</v>
      </c>
      <c r="B20" t="s">
        <v>98</v>
      </c>
      <c r="C20">
        <v>8</v>
      </c>
      <c r="D20" t="s">
        <v>99</v>
      </c>
      <c r="E20" t="s">
        <v>27</v>
      </c>
      <c r="F20" t="s">
        <v>100</v>
      </c>
      <c r="G20" t="s">
        <v>101</v>
      </c>
      <c r="H20">
        <v>109.66</v>
      </c>
      <c r="I20">
        <v>109.655</v>
      </c>
      <c r="J20">
        <v>109.556</v>
      </c>
      <c r="K20">
        <v>109.506</v>
      </c>
      <c r="L20">
        <v>109.417</v>
      </c>
      <c r="M20">
        <v>109.319</v>
      </c>
      <c r="N20">
        <v>109.239</v>
      </c>
    </row>
    <row r="21" spans="1:14">
      <c r="A21" t="s">
        <v>7</v>
      </c>
      <c r="B21" t="s">
        <v>102</v>
      </c>
      <c r="C21">
        <v>8</v>
      </c>
      <c r="D21" t="s">
        <v>43</v>
      </c>
      <c r="E21" t="s">
        <v>27</v>
      </c>
      <c r="F21" t="s">
        <v>103</v>
      </c>
      <c r="G21" t="s">
        <v>104</v>
      </c>
      <c r="H21">
        <v>133.434</v>
      </c>
      <c r="I21">
        <v>133.429</v>
      </c>
      <c r="J21">
        <v>133.22800000000001</v>
      </c>
      <c r="K21">
        <v>133.32499999999999</v>
      </c>
      <c r="L21">
        <v>132.959</v>
      </c>
      <c r="M21">
        <v>132.68700000000001</v>
      </c>
      <c r="N21">
        <v>132.31399999999999</v>
      </c>
    </row>
    <row r="22" spans="1:14">
      <c r="A22" t="s">
        <v>7</v>
      </c>
      <c r="B22" t="s">
        <v>105</v>
      </c>
      <c r="C22">
        <v>9.25</v>
      </c>
      <c r="D22" t="s">
        <v>83</v>
      </c>
      <c r="E22" t="s">
        <v>27</v>
      </c>
      <c r="F22" t="s">
        <v>106</v>
      </c>
      <c r="G22" t="s">
        <v>107</v>
      </c>
      <c r="H22">
        <v>103.407</v>
      </c>
      <c r="I22">
        <v>103.38500000000001</v>
      </c>
      <c r="J22">
        <v>103.333</v>
      </c>
      <c r="K22">
        <v>103.27200000000001</v>
      </c>
      <c r="L22">
        <v>103.22499999999999</v>
      </c>
      <c r="M22">
        <v>103.18600000000001</v>
      </c>
      <c r="N22">
        <v>103.14</v>
      </c>
    </row>
    <row r="23" spans="1:14">
      <c r="A23" t="s">
        <v>7</v>
      </c>
      <c r="B23" t="s">
        <v>108</v>
      </c>
      <c r="C23">
        <v>9</v>
      </c>
      <c r="D23" t="s">
        <v>55</v>
      </c>
      <c r="E23" t="s">
        <v>27</v>
      </c>
      <c r="F23" t="s">
        <v>109</v>
      </c>
      <c r="G23" t="s">
        <v>110</v>
      </c>
      <c r="H23">
        <v>125.22499999999999</v>
      </c>
      <c r="I23">
        <v>125.21899999999999</v>
      </c>
      <c r="J23">
        <v>125.044</v>
      </c>
      <c r="K23">
        <v>125.068</v>
      </c>
      <c r="L23">
        <v>124.837</v>
      </c>
      <c r="M23">
        <v>124.636</v>
      </c>
      <c r="N23">
        <v>124.398</v>
      </c>
    </row>
    <row r="24" spans="1:14">
      <c r="A24" t="s">
        <v>7</v>
      </c>
      <c r="B24" t="s">
        <v>111</v>
      </c>
      <c r="C24">
        <v>1</v>
      </c>
      <c r="D24" t="s">
        <v>112</v>
      </c>
      <c r="E24" t="s">
        <v>27</v>
      </c>
      <c r="F24" t="s">
        <v>113</v>
      </c>
      <c r="G24" t="s">
        <v>114</v>
      </c>
      <c r="H24">
        <v>97.75</v>
      </c>
      <c r="I24">
        <v>97.754000000000005</v>
      </c>
      <c r="J24">
        <v>97.625</v>
      </c>
      <c r="K24">
        <v>97.742999999999995</v>
      </c>
      <c r="L24">
        <v>97.488</v>
      </c>
      <c r="M24">
        <v>97.298000000000002</v>
      </c>
      <c r="N24">
        <v>97.048000000000002</v>
      </c>
    </row>
    <row r="25" spans="1:14">
      <c r="A25" t="s">
        <v>7</v>
      </c>
      <c r="B25" t="s">
        <v>115</v>
      </c>
      <c r="C25">
        <v>0.5</v>
      </c>
      <c r="D25" t="s">
        <v>116</v>
      </c>
      <c r="E25" t="s">
        <v>27</v>
      </c>
      <c r="F25" t="s">
        <v>117</v>
      </c>
      <c r="G25" t="s">
        <v>118</v>
      </c>
      <c r="H25">
        <v>98.978999999999999</v>
      </c>
      <c r="I25">
        <v>98.981999999999999</v>
      </c>
      <c r="J25">
        <v>98.911000000000001</v>
      </c>
      <c r="K25">
        <v>98.926000000000002</v>
      </c>
      <c r="L25">
        <v>98.835999999999999</v>
      </c>
      <c r="M25">
        <v>98.742000000000004</v>
      </c>
      <c r="N25">
        <v>98.671999999999997</v>
      </c>
    </row>
    <row r="26" spans="1:14">
      <c r="A26" t="s">
        <v>7</v>
      </c>
      <c r="B26" t="s">
        <v>119</v>
      </c>
      <c r="C26">
        <v>0.25</v>
      </c>
      <c r="D26" t="s">
        <v>120</v>
      </c>
      <c r="E26" t="s">
        <v>27</v>
      </c>
      <c r="F26" t="s">
        <v>121</v>
      </c>
      <c r="G26" t="s">
        <v>122</v>
      </c>
      <c r="H26">
        <v>99.551000000000002</v>
      </c>
      <c r="I26">
        <v>99.554000000000002</v>
      </c>
      <c r="J26">
        <v>99.52</v>
      </c>
      <c r="K26">
        <v>99.525999999999996</v>
      </c>
      <c r="L26">
        <v>99.488</v>
      </c>
      <c r="M26">
        <v>99.447999999999993</v>
      </c>
      <c r="N26">
        <v>99.42</v>
      </c>
    </row>
    <row r="27" spans="1:14">
      <c r="A27" t="s">
        <v>7</v>
      </c>
      <c r="B27" t="s">
        <v>123</v>
      </c>
      <c r="C27">
        <v>5.75</v>
      </c>
      <c r="D27" t="s">
        <v>124</v>
      </c>
      <c r="E27" t="s">
        <v>27</v>
      </c>
      <c r="F27" t="s">
        <v>125</v>
      </c>
      <c r="G27" t="s">
        <v>126</v>
      </c>
      <c r="H27">
        <v>128.98599999999999</v>
      </c>
      <c r="I27">
        <v>128.96899999999999</v>
      </c>
      <c r="J27">
        <v>128.786</v>
      </c>
      <c r="K27">
        <v>128.95099999999999</v>
      </c>
      <c r="L27">
        <v>128.387</v>
      </c>
      <c r="M27">
        <v>128.14400000000001</v>
      </c>
      <c r="N27">
        <v>127.70099999999999</v>
      </c>
    </row>
    <row r="28" spans="1:14">
      <c r="A28" t="s">
        <v>7</v>
      </c>
      <c r="B28" t="s">
        <v>127</v>
      </c>
      <c r="C28">
        <v>1.5</v>
      </c>
      <c r="D28" t="s">
        <v>128</v>
      </c>
      <c r="E28" t="s">
        <v>27</v>
      </c>
      <c r="F28" t="s">
        <v>129</v>
      </c>
      <c r="G28" t="s">
        <v>130</v>
      </c>
      <c r="H28">
        <v>100.214</v>
      </c>
      <c r="I28">
        <v>100.221</v>
      </c>
      <c r="J28">
        <v>100.089</v>
      </c>
      <c r="K28">
        <v>100.19</v>
      </c>
      <c r="L28">
        <v>99.947000000000003</v>
      </c>
      <c r="M28">
        <v>99.763999999999996</v>
      </c>
      <c r="N28">
        <v>99.516999999999996</v>
      </c>
    </row>
    <row r="29" spans="1:14">
      <c r="A29" t="s">
        <v>7</v>
      </c>
      <c r="B29" t="s">
        <v>131</v>
      </c>
      <c r="C29">
        <v>2</v>
      </c>
      <c r="D29" t="s">
        <v>132</v>
      </c>
      <c r="E29" t="s">
        <v>27</v>
      </c>
      <c r="F29" t="s">
        <v>133</v>
      </c>
      <c r="G29" t="s">
        <v>134</v>
      </c>
      <c r="H29">
        <v>102.72499999999999</v>
      </c>
      <c r="I29">
        <v>102.699</v>
      </c>
      <c r="J29">
        <v>102.527</v>
      </c>
      <c r="K29">
        <v>102.691</v>
      </c>
      <c r="L29">
        <v>102.321</v>
      </c>
      <c r="M29">
        <v>102.07299999999999</v>
      </c>
      <c r="N29">
        <v>101.718</v>
      </c>
    </row>
    <row r="30" spans="1:14">
      <c r="A30" t="s">
        <v>7</v>
      </c>
      <c r="B30" t="s">
        <v>135</v>
      </c>
      <c r="C30">
        <v>2</v>
      </c>
      <c r="D30" t="s">
        <v>136</v>
      </c>
      <c r="E30" t="s">
        <v>27</v>
      </c>
      <c r="F30" t="s">
        <v>137</v>
      </c>
      <c r="G30" t="s">
        <v>138</v>
      </c>
      <c r="H30">
        <v>101.574</v>
      </c>
      <c r="I30">
        <v>101.57299999999999</v>
      </c>
      <c r="J30">
        <v>101.504</v>
      </c>
      <c r="K30">
        <v>101.509</v>
      </c>
      <c r="L30">
        <v>101.42100000000001</v>
      </c>
      <c r="M30">
        <v>101.32599999999999</v>
      </c>
      <c r="N30">
        <v>101.259</v>
      </c>
    </row>
    <row r="31" spans="1:14">
      <c r="A31" t="s">
        <v>7</v>
      </c>
      <c r="B31" t="s">
        <v>139</v>
      </c>
      <c r="C31">
        <v>1.5</v>
      </c>
      <c r="D31" t="s">
        <v>140</v>
      </c>
      <c r="E31" t="s">
        <v>27</v>
      </c>
      <c r="F31" t="s">
        <v>141</v>
      </c>
      <c r="G31" t="s">
        <v>142</v>
      </c>
      <c r="H31">
        <v>97.596000000000004</v>
      </c>
      <c r="I31">
        <v>97.613</v>
      </c>
      <c r="J31">
        <v>97.423000000000002</v>
      </c>
      <c r="K31">
        <v>97.676000000000002</v>
      </c>
      <c r="L31">
        <v>97.072000000000003</v>
      </c>
      <c r="M31">
        <v>96.831000000000003</v>
      </c>
      <c r="N31">
        <v>96.408000000000001</v>
      </c>
    </row>
    <row r="32" spans="1:14">
      <c r="A32" t="s">
        <v>7</v>
      </c>
      <c r="B32" t="s">
        <v>143</v>
      </c>
      <c r="C32">
        <v>0.5</v>
      </c>
      <c r="D32" t="s">
        <v>144</v>
      </c>
      <c r="E32" t="s">
        <v>27</v>
      </c>
      <c r="F32" t="s">
        <v>145</v>
      </c>
      <c r="G32" t="s">
        <v>146</v>
      </c>
      <c r="H32">
        <v>90.349000000000004</v>
      </c>
      <c r="I32">
        <v>90.367999999999995</v>
      </c>
      <c r="J32">
        <v>90.212000000000003</v>
      </c>
      <c r="K32">
        <v>90.438999999999993</v>
      </c>
      <c r="L32">
        <v>89.894999999999996</v>
      </c>
      <c r="M32">
        <v>89.677000000000007</v>
      </c>
      <c r="N32">
        <v>89.302999999999997</v>
      </c>
    </row>
    <row r="33" spans="1:14">
      <c r="A33" t="s">
        <v>7</v>
      </c>
      <c r="B33" t="s">
        <v>147</v>
      </c>
      <c r="C33">
        <v>0.5</v>
      </c>
      <c r="D33" t="s">
        <v>148</v>
      </c>
      <c r="E33" t="s">
        <v>27</v>
      </c>
      <c r="F33" t="s">
        <v>149</v>
      </c>
      <c r="G33" t="s">
        <v>150</v>
      </c>
      <c r="H33">
        <v>100.04300000000001</v>
      </c>
      <c r="I33">
        <v>100.042</v>
      </c>
      <c r="J33">
        <v>100.035</v>
      </c>
      <c r="K33">
        <v>100.03</v>
      </c>
      <c r="L33">
        <v>100.027</v>
      </c>
      <c r="M33">
        <v>100.01900000000001</v>
      </c>
      <c r="N33">
        <v>100.015</v>
      </c>
    </row>
    <row r="34" spans="1:14">
      <c r="A34" t="s">
        <v>7</v>
      </c>
      <c r="B34" t="s">
        <v>151</v>
      </c>
      <c r="C34">
        <v>1.75</v>
      </c>
      <c r="D34" t="s">
        <v>152</v>
      </c>
      <c r="E34" t="s">
        <v>27</v>
      </c>
      <c r="F34" t="s">
        <v>153</v>
      </c>
      <c r="G34" t="s">
        <v>154</v>
      </c>
      <c r="H34">
        <v>100.944</v>
      </c>
      <c r="I34">
        <v>100.94199999999999</v>
      </c>
      <c r="J34">
        <v>100.887</v>
      </c>
      <c r="K34">
        <v>100.884</v>
      </c>
      <c r="L34">
        <v>100.83199999999999</v>
      </c>
      <c r="M34">
        <v>100.764</v>
      </c>
      <c r="N34">
        <v>100.715</v>
      </c>
    </row>
    <row r="35" spans="1:14">
      <c r="A35" t="s">
        <v>7</v>
      </c>
      <c r="B35" t="s">
        <v>155</v>
      </c>
      <c r="C35">
        <v>1.25</v>
      </c>
      <c r="D35" t="s">
        <v>156</v>
      </c>
      <c r="E35" t="s">
        <v>27</v>
      </c>
      <c r="F35" t="s">
        <v>157</v>
      </c>
      <c r="G35" t="s">
        <v>158</v>
      </c>
      <c r="H35">
        <v>97.031999999999996</v>
      </c>
      <c r="I35">
        <v>97.043000000000006</v>
      </c>
      <c r="J35">
        <v>96.899000000000001</v>
      </c>
      <c r="K35">
        <v>97.108000000000004</v>
      </c>
      <c r="L35">
        <v>96.570999999999998</v>
      </c>
      <c r="M35">
        <v>96.361000000000004</v>
      </c>
      <c r="N35">
        <v>95.974999999999994</v>
      </c>
    </row>
    <row r="36" spans="1:14">
      <c r="A36" t="s">
        <v>7</v>
      </c>
      <c r="B36" t="s">
        <v>159</v>
      </c>
      <c r="C36">
        <v>0.75</v>
      </c>
      <c r="D36" t="s">
        <v>160</v>
      </c>
      <c r="E36" t="s">
        <v>27</v>
      </c>
      <c r="F36" t="s">
        <v>161</v>
      </c>
      <c r="G36" t="s">
        <v>162</v>
      </c>
      <c r="H36">
        <v>98.59</v>
      </c>
      <c r="I36">
        <v>98.591999999999999</v>
      </c>
      <c r="J36">
        <v>98.489000000000004</v>
      </c>
      <c r="K36">
        <v>98.516000000000005</v>
      </c>
      <c r="L36">
        <v>98.367999999999995</v>
      </c>
      <c r="M36">
        <v>98.23</v>
      </c>
      <c r="N36">
        <v>98.141999999999996</v>
      </c>
    </row>
    <row r="37" spans="1:14">
      <c r="A37" t="s">
        <v>7</v>
      </c>
      <c r="B37" t="s">
        <v>163</v>
      </c>
      <c r="C37">
        <v>1.5</v>
      </c>
      <c r="D37" t="s">
        <v>99</v>
      </c>
      <c r="E37" t="s">
        <v>27</v>
      </c>
      <c r="F37" t="s">
        <v>164</v>
      </c>
      <c r="G37" t="s">
        <v>165</v>
      </c>
      <c r="H37">
        <v>100.727</v>
      </c>
      <c r="I37">
        <v>100.723</v>
      </c>
      <c r="J37">
        <v>100.663</v>
      </c>
      <c r="K37">
        <v>100.66500000000001</v>
      </c>
      <c r="L37">
        <v>100.593</v>
      </c>
      <c r="M37">
        <v>100.514</v>
      </c>
      <c r="N37">
        <v>100.45699999999999</v>
      </c>
    </row>
    <row r="38" spans="1:14">
      <c r="A38" t="s">
        <v>7</v>
      </c>
      <c r="B38" t="s">
        <v>166</v>
      </c>
      <c r="C38">
        <v>2.25</v>
      </c>
      <c r="D38" t="s">
        <v>124</v>
      </c>
      <c r="E38" t="s">
        <v>27</v>
      </c>
      <c r="F38" t="s">
        <v>167</v>
      </c>
      <c r="G38" t="s">
        <v>168</v>
      </c>
      <c r="H38">
        <v>104.721</v>
      </c>
      <c r="I38">
        <v>104.72199999999999</v>
      </c>
      <c r="J38">
        <v>104.57299999999999</v>
      </c>
      <c r="K38">
        <v>104.744</v>
      </c>
      <c r="L38">
        <v>104.254</v>
      </c>
      <c r="M38">
        <v>104.036</v>
      </c>
      <c r="N38">
        <v>103.675</v>
      </c>
    </row>
    <row r="39" spans="1:14">
      <c r="A39" t="s">
        <v>7</v>
      </c>
      <c r="B39" t="s">
        <v>169</v>
      </c>
      <c r="C39">
        <v>1.5</v>
      </c>
      <c r="D39" t="s">
        <v>170</v>
      </c>
      <c r="E39" t="s">
        <v>27</v>
      </c>
      <c r="F39" t="s">
        <v>171</v>
      </c>
      <c r="G39" t="s">
        <v>172</v>
      </c>
      <c r="H39">
        <v>100.068</v>
      </c>
      <c r="I39">
        <v>100.06399999999999</v>
      </c>
      <c r="J39">
        <v>100.06</v>
      </c>
      <c r="K39">
        <v>100.047</v>
      </c>
      <c r="L39">
        <v>100.044</v>
      </c>
      <c r="M39">
        <v>100.038</v>
      </c>
      <c r="N39">
        <v>100.036</v>
      </c>
    </row>
    <row r="40" spans="1:14">
      <c r="A40" t="s">
        <v>7</v>
      </c>
      <c r="B40" t="s">
        <v>173</v>
      </c>
      <c r="C40">
        <v>1.25</v>
      </c>
      <c r="D40" t="s">
        <v>174</v>
      </c>
      <c r="E40" t="s">
        <v>27</v>
      </c>
      <c r="F40" t="s">
        <v>175</v>
      </c>
      <c r="G40" t="s">
        <v>176</v>
      </c>
      <c r="H40">
        <v>98.5</v>
      </c>
      <c r="I40">
        <v>98.5</v>
      </c>
      <c r="J40">
        <v>98.394000000000005</v>
      </c>
      <c r="K40">
        <v>98.504000000000005</v>
      </c>
      <c r="L40">
        <v>98.22</v>
      </c>
      <c r="M40">
        <v>98.019000000000005</v>
      </c>
      <c r="N40">
        <v>97.742999999999995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Bonds</vt:lpstr>
      <vt:lpstr>Context</vt:lpstr>
      <vt:lpstr>Static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Calvin Ma</cp:lastModifiedBy>
  <dcterms:created xsi:type="dcterms:W3CDTF">2013-04-03T15:49:21Z</dcterms:created>
  <dcterms:modified xsi:type="dcterms:W3CDTF">2022-01-24T02:08:18Z</dcterms:modified>
</cp:coreProperties>
</file>