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ALVIN\Desktop\Data-Analytics\Challenge-1\"/>
    </mc:Choice>
  </mc:AlternateContent>
  <xr:revisionPtr revIDLastSave="0" documentId="13_ncr:1_{2A25601A-6402-4A69-9038-77FE9125AB4C}" xr6:coauthVersionLast="45" xr6:coauthVersionMax="45" xr10:uidLastSave="{00000000-0000-0000-0000-000000000000}"/>
  <bookViews>
    <workbookView xWindow="-120" yWindow="-120" windowWidth="24240" windowHeight="13140" tabRatio="839" firstSheet="4" activeTab="4" xr2:uid="{00000000-000D-0000-FFFF-FFFF00000000}"/>
  </bookViews>
  <sheets>
    <sheet name="Category Statistics" sheetId="2" r:id="rId1"/>
    <sheet name="Subcategory Statistics" sheetId="3" r:id="rId2"/>
    <sheet name="Outcomes Based on Launch Date" sheetId="6" r:id="rId3"/>
    <sheet name="Chart1" sheetId="15" state="hidden" r:id="rId4"/>
    <sheet name="Theater Outcomes by Launch Date" sheetId="16" r:id="rId5"/>
    <sheet name="Kickstarter" sheetId="1" r:id="rId6"/>
    <sheet name="Successful US Kickstarters" sheetId="8" r:id="rId7"/>
    <sheet name="Failed US Kickstarters" sheetId="9" r:id="rId8"/>
    <sheet name="Descriptive Statistics" sheetId="10" r:id="rId9"/>
    <sheet name="Descriptive Stats Pivot" sheetId="14" r:id="rId10"/>
    <sheet name="Edinburgh Research" sheetId="7" r:id="rId11"/>
  </sheets>
  <definedNames>
    <definedName name="_xlnm._FilterDatabase" localSheetId="5" hidden="1">Kickstarter!$A$1:$U$1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n.WorksheetConnection_KickstarterA1T41151" hidden="1">Kickstarter!$A$1:$T$4115</definedName>
  </definedNames>
  <calcPr calcId="191029"/>
  <pivotCaches>
    <pivotCache cacheId="0" r:id="rId12"/>
    <pivotCache cacheId="1" r:id="rId13"/>
    <pivotCache cacheId="2" r:id="rId14"/>
    <pivotCache cacheId="12" r:id="rId1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Kickstarter!$A$1:$T$4115"/>
        </x15:modelTables>
      </x15:dataModel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10" l="1"/>
  <c r="C12" i="10"/>
  <c r="B13" i="10"/>
  <c r="B12" i="10"/>
  <c r="C11" i="10"/>
  <c r="B11" i="10"/>
  <c r="C7" i="10"/>
  <c r="B7" i="10"/>
  <c r="C6" i="10"/>
  <c r="B6" i="10"/>
  <c r="C5" i="10"/>
  <c r="B5" i="10"/>
  <c r="C4" i="10"/>
  <c r="B4" i="10"/>
  <c r="C10" i="10"/>
  <c r="C9" i="10"/>
  <c r="C2" i="10"/>
  <c r="B10" i="10"/>
  <c r="B9" i="10"/>
  <c r="B2" i="10"/>
  <c r="C3" i="10"/>
  <c r="B3" i="10"/>
  <c r="C14" i="10" l="1"/>
  <c r="B14" i="10"/>
  <c r="F3" i="7"/>
  <c r="F4" i="7"/>
  <c r="F5" i="7"/>
  <c r="F6" i="7"/>
  <c r="F2" i="7"/>
  <c r="D2" i="7"/>
  <c r="D3" i="7"/>
  <c r="D4" i="7"/>
  <c r="D5" i="7"/>
  <c r="D6" i="7"/>
  <c r="C2" i="7"/>
  <c r="C3" i="7"/>
  <c r="C4" i="7"/>
  <c r="C5" i="7"/>
  <c r="C6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E96B73B-B361-4080-84C4-7A0249B23A6F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C2C57DA5-B3E0-405C-A7AD-13CD5B26B5AE}" name="WorksheetConnection_Kickstarter!$A$1:$T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KickstarterA1T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country].&amp;[US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<sst xmlns="http://schemas.openxmlformats.org/spreadsheetml/2006/main" count="38454" uniqueCount="8404">
  <si>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</si>
  <si>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</si>
  <si>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</si>
  <si>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</si>
  <si>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</si>
  <si>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</si>
  <si>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</si>
  <si>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</si>
  <si>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</si>
  <si>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</si>
  <si>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</si>
  <si>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</si>
  <si>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</si>
  <si>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</si>
  <si>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</si>
  <si>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</si>
  <si>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</si>
  <si>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</si>
  <si>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</si>
  <si>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</si>
  <si>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</si>
  <si>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</si>
  <si>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</si>
  <si>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</si>
  <si>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</si>
  <si>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</si>
  <si>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</si>
  <si>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</si>
  <si>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</si>
  <si>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</si>
  <si>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</si>
  <si>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</si>
  <si>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</si>
  <si>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</si>
  <si>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</si>
  <si>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</si>
  <si>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</si>
  <si>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</si>
  <si>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</si>
  <si>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</si>
  <si>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</si>
  <si>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</si>
  <si>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</si>
  <si>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</si>
  <si>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</si>
  <si>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</si>
  <si>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</si>
  <si>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</si>
  <si>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</si>
  <si>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</si>
  <si>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</si>
  <si>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</si>
  <si>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</si>
  <si>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</si>
  <si>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</si>
  <si>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</si>
  <si>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</si>
  <si>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</si>
  <si>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</si>
  <si>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</si>
  <si>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</si>
  <si>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</si>
  <si>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</si>
  <si>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</si>
  <si>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</si>
  <si>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</si>
  <si>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</si>
  <si>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</si>
  <si>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</si>
  <si>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</si>
  <si>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</si>
  <si>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</si>
  <si>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</si>
  <si>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</si>
  <si>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</si>
  <si>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</si>
  <si>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</si>
  <si>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</si>
  <si>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</si>
  <si>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</si>
  <si>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</si>
  <si>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</si>
  <si>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</si>
  <si>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</si>
  <si>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</si>
  <si>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</si>
  <si>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</si>
  <si>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</si>
  <si>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</si>
  <si>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</si>
  <si>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</si>
  <si>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</si>
  <si>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</si>
  <si>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</si>
  <si>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</si>
  <si>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</si>
  <si>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</si>
  <si>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</si>
  <si>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</si>
  <si>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</si>
  <si>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</si>
  <si>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</si>
  <si>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</si>
  <si>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</si>
  <si>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</si>
  <si>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</si>
  <si>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</si>
  <si>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</si>
  <si>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</si>
  <si>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</si>
  <si>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</si>
  <si>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</si>
  <si>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</si>
  <si>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</si>
  <si>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</si>
  <si>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</si>
  <si>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</si>
  <si>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</si>
  <si>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</si>
  <si>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</si>
  <si>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</si>
  <si>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</si>
  <si>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</si>
  <si>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</si>
  <si>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</si>
  <si>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</si>
  <si>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</si>
  <si>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</si>
  <si>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</si>
  <si>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</si>
  <si>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</si>
  <si>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</si>
  <si>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</si>
  <si>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</si>
  <si>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</si>
  <si>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</si>
  <si>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</si>
  <si>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</si>
  <si>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</si>
  <si>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</si>
  <si>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</si>
  <si>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</si>
  <si>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</si>
  <si>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</si>
  <si>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</si>
  <si>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</si>
  <si>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</si>
  <si>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</si>
  <si>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</si>
  <si>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</si>
  <si>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</si>
  <si>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</si>
  <si>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</si>
  <si>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</si>
  <si>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</si>
  <si>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</si>
  <si>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</si>
  <si>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</si>
  <si>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</si>
  <si>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</si>
  <si>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</si>
  <si>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</si>
  <si>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</si>
  <si>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</si>
  <si>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</si>
  <si>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</si>
  <si>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</si>
  <si>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</si>
  <si>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</si>
  <si>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</si>
  <si>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</si>
  <si>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</si>
  <si>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</si>
  <si>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</si>
  <si>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</si>
  <si>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</si>
  <si>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</si>
  <si>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</si>
  <si>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</si>
  <si>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</si>
  <si>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</si>
  <si>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</si>
  <si>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</si>
  <si>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</si>
  <si>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</si>
  <si>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</si>
  <si>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</si>
  <si>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</si>
  <si>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</si>
  <si>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</si>
  <si>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</si>
  <si>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</si>
  <si>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</si>
  <si>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</si>
  <si>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</si>
  <si>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</si>
  <si>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</si>
  <si>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</si>
  <si>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</si>
  <si>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</si>
  <si>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</si>
  <si>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</si>
  <si>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</si>
  <si>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</si>
  <si>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</si>
  <si>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</si>
  <si>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</si>
  <si>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</si>
  <si>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</si>
  <si>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</si>
  <si>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</si>
  <si>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</si>
  <si>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</si>
  <si>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</si>
  <si>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</si>
  <si>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</si>
  <si>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</si>
  <si>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</si>
  <si>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</si>
  <si>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</si>
  <si>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</si>
  <si>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</si>
  <si>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</si>
  <si>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</si>
  <si>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</si>
  <si>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</si>
  <si>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</si>
  <si>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</si>
  <si>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</si>
  <si>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</si>
  <si>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</si>
  <si>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</si>
  <si>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</si>
  <si>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</si>
  <si>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</si>
  <si>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</si>
  <si>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</si>
  <si>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</si>
  <si>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</si>
  <si>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</si>
  <si>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</si>
  <si>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</si>
  <si>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</si>
  <si>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</si>
  <si>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</si>
  <si>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</si>
  <si>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</si>
  <si>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</si>
  <si>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</si>
  <si>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</si>
  <si>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</si>
  <si>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</si>
  <si>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</si>
  <si>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</si>
  <si>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</si>
  <si>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</si>
  <si>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</si>
  <si>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</si>
  <si>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</si>
  <si>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</si>
  <si>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</si>
  <si>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</si>
  <si>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</si>
  <si>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</si>
  <si>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</si>
  <si>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</si>
  <si>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</si>
  <si>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</si>
  <si>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</si>
  <si>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</si>
  <si>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</si>
  <si>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</si>
  <si>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</si>
  <si>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</si>
  <si>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</si>
  <si>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</si>
  <si>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</si>
  <si>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</si>
  <si>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</si>
  <si>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</si>
  <si>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</si>
  <si>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</si>
  <si>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</si>
  <si>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</si>
  <si>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</si>
  <si>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</si>
  <si>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</si>
  <si>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</si>
  <si>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</si>
  <si>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</si>
  <si>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</si>
  <si>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</si>
  <si>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</si>
  <si>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</si>
  <si>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</si>
  <si>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</si>
  <si>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</si>
  <si>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</si>
  <si>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</si>
  <si>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</si>
  <si>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</si>
  <si>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</si>
  <si>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</si>
  <si>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</si>
  <si>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</si>
  <si>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</si>
  <si>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</si>
  <si>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</si>
  <si>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</si>
  <si>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</si>
  <si>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</si>
  <si>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</si>
  <si>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</si>
  <si>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</si>
  <si>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</si>
  <si>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</si>
  <si>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</si>
  <si>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</si>
  <si>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</si>
  <si>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</si>
  <si>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</si>
  <si>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</si>
  <si>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</si>
  <si>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</si>
  <si>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</si>
  <si>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</si>
  <si>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</si>
  <si>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</si>
  <si>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</si>
  <si>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</si>
  <si>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</si>
  <si>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</si>
  <si>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</si>
  <si>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</si>
  <si>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</si>
  <si>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</si>
  <si>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</si>
  <si>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</si>
  <si>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</si>
  <si>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</si>
  <si>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</si>
  <si>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</si>
  <si>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</si>
  <si>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</si>
  <si>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</si>
  <si>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</si>
  <si>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</si>
  <si>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</si>
  <si>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</si>
  <si>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</si>
  <si>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</si>
  <si>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</si>
  <si>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</si>
  <si>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</si>
  <si>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</si>
  <si>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</si>
  <si>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</si>
  <si>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</si>
  <si>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</si>
  <si>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</si>
  <si>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</si>
  <si>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</si>
  <si>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</si>
  <si>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</si>
  <si>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</si>
  <si>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</si>
  <si>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</si>
  <si>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</si>
  <si>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</si>
  <si>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</si>
  <si>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</si>
  <si>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</si>
  <si>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</si>
  <si>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</si>
  <si>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</si>
  <si>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</si>
  <si>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</si>
  <si>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</si>
  <si>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</si>
  <si>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</si>
  <si>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</si>
  <si>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</si>
  <si>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</si>
  <si>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</si>
  <si>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</si>
  <si>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</si>
  <si>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</si>
  <si>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</si>
  <si>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</si>
  <si>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</si>
  <si>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</si>
  <si>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</si>
  <si>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</si>
  <si>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</si>
  <si>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</si>
  <si>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</si>
  <si>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</si>
  <si>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</si>
  <si>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</si>
  <si>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</si>
  <si>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</si>
  <si>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</si>
  <si>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</si>
  <si>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</si>
  <si>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</si>
  <si>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</si>
  <si>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</si>
  <si>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</si>
  <si>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</si>
  <si>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</si>
  <si>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</si>
  <si>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</si>
  <si>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</si>
  <si>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</si>
  <si>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</si>
  <si>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</si>
  <si>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</si>
  <si>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</si>
  <si>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</si>
  <si>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</si>
  <si>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</si>
  <si>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</si>
  <si>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</si>
  <si>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</si>
  <si>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</si>
  <si>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</si>
  <si>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</si>
  <si>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</si>
  <si>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</si>
  <si>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</si>
  <si>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</si>
  <si>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</si>
  <si>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</si>
  <si>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</si>
  <si>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</si>
  <si>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</si>
  <si>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</si>
  <si>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</si>
  <si>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</si>
  <si>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</si>
  <si>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</si>
  <si>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</si>
  <si>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</si>
  <si>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</si>
  <si>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</si>
  <si>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</si>
  <si>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</si>
  <si>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</si>
  <si>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</si>
  <si>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</si>
  <si>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</si>
  <si>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</si>
  <si>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</si>
  <si>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</si>
  <si>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</si>
  <si>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</si>
  <si>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</si>
  <si>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</si>
  <si>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</si>
  <si>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</si>
  <si>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</si>
  <si>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</si>
  <si>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</si>
  <si>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</si>
  <si>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</si>
  <si>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</si>
  <si>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</si>
  <si>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</si>
  <si>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</si>
  <si>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</si>
  <si>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</si>
  <si>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</si>
  <si>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</si>
  <si>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</si>
  <si>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</si>
  <si>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</si>
  <si>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</si>
  <si>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</si>
  <si>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</si>
  <si>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</si>
  <si>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</si>
  <si>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</si>
  <si>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</si>
  <si>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</si>
  <si>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</si>
  <si>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</si>
  <si>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</si>
  <si>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</si>
  <si>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</si>
  <si>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</si>
  <si>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</si>
  <si>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</si>
  <si>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</si>
  <si>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</si>
  <si>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</si>
  <si>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</si>
  <si>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</si>
  <si>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</si>
  <si>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</si>
  <si>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</si>
  <si>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</si>
  <si>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</si>
  <si>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</si>
  <si>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</si>
  <si>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</si>
  <si>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</si>
  <si>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</si>
  <si>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</si>
  <si>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</si>
  <si>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</si>
  <si>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</si>
  <si>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</si>
  <si>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</si>
  <si>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</si>
  <si>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</si>
  <si>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</si>
  <si>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</si>
  <si>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</si>
  <si>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</si>
  <si>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</si>
  <si>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</si>
  <si>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</si>
  <si>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</si>
  <si>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</si>
  <si>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</si>
  <si>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</si>
  <si>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</si>
  <si>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</si>
  <si>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</si>
  <si>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</si>
  <si>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</si>
  <si>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</si>
  <si>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</si>
  <si>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</si>
  <si>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</si>
  <si>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</si>
  <si>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</si>
  <si>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</si>
  <si>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</si>
  <si>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</si>
  <si>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</si>
  <si>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</si>
  <si>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</si>
  <si>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</si>
  <si>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</si>
  <si>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</si>
  <si>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</si>
  <si>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</si>
  <si>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</si>
  <si>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</si>
  <si>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</si>
  <si>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</si>
  <si>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</si>
  <si>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</si>
  <si>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</si>
  <si>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</si>
  <si>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</si>
  <si>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</si>
  <si>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</si>
  <si>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</si>
  <si>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</si>
  <si>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</si>
  <si>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</si>
  <si>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</si>
  <si>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</si>
  <si>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</si>
  <si>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</si>
  <si>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</si>
  <si>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</si>
  <si>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</si>
  <si>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</si>
  <si>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</si>
  <si>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</si>
  <si>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</si>
  <si>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</si>
  <si>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</si>
  <si>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</si>
  <si>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</si>
  <si>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</si>
  <si>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</si>
  <si>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</si>
  <si>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</si>
  <si>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</si>
  <si>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</si>
  <si>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</si>
  <si>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</si>
  <si>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</si>
  <si>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</si>
  <si>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</si>
  <si>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</si>
  <si>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</si>
  <si>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</si>
  <si>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</si>
  <si>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</si>
  <si>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</si>
  <si>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</si>
  <si>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</si>
  <si>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</si>
  <si>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</si>
  <si>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</si>
  <si>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</si>
  <si>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</si>
  <si>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</si>
  <si>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</si>
  <si>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</si>
  <si>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</si>
  <si>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</si>
  <si>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</si>
  <si>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</si>
  <si>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</si>
  <si>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</si>
  <si>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</si>
  <si>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</si>
  <si>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</si>
  <si>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</si>
  <si>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</si>
  <si>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</si>
  <si>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</si>
  <si>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</si>
  <si>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</si>
  <si>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</si>
  <si>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</si>
  <si>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</si>
  <si>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</si>
  <si>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</si>
  <si>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</si>
  <si>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</si>
  <si>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</si>
  <si>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</si>
  <si>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</si>
  <si>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</si>
  <si>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</si>
  <si>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</si>
  <si>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</si>
  <si>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</si>
  <si>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</si>
  <si>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</si>
  <si>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</si>
  <si>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</si>
  <si>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</si>
  <si>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</si>
  <si>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</si>
  <si>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</si>
  <si>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</si>
  <si>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</si>
  <si>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</si>
  <si>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</si>
  <si>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</si>
  <si>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</si>
  <si>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</si>
  <si>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</si>
  <si>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</si>
  <si>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</si>
  <si>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</si>
  <si>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</si>
  <si>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</si>
  <si>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</si>
  <si>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</si>
  <si>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</si>
  <si>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</si>
  <si>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</si>
  <si>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</si>
  <si>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</si>
  <si>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</si>
  <si>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</si>
  <si>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</si>
  <si>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</si>
  <si>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</si>
  <si>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</si>
  <si>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</si>
  <si>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</si>
  <si>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</si>
  <si>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</si>
  <si>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</si>
  <si>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</si>
  <si>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</si>
  <si>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</si>
  <si>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</si>
  <si>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</si>
  <si>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</si>
  <si>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</si>
  <si>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</si>
  <si>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</si>
  <si>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</si>
  <si>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</si>
  <si>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</si>
  <si>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</si>
  <si>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</si>
  <si>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</si>
  <si>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</si>
  <si>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</si>
  <si>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</si>
  <si>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</si>
  <si>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</si>
  <si>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</si>
  <si>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</si>
  <si>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</si>
  <si>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</si>
  <si>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</si>
  <si>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</si>
  <si>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</si>
  <si>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</si>
  <si>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</si>
  <si>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</si>
  <si>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</si>
  <si>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</si>
  <si>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</si>
  <si>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</si>
  <si>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</si>
  <si>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</si>
  <si>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</si>
  <si>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</si>
  <si>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</si>
  <si>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</si>
  <si>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</si>
  <si>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</si>
  <si>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</si>
  <si>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</si>
  <si>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</si>
  <si>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</si>
  <si>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</si>
  <si>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</si>
  <si>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</si>
  <si>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</si>
  <si>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</si>
  <si>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</si>
  <si>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</si>
  <si>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</si>
  <si>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</si>
  <si>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</si>
  <si>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</si>
  <si>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</si>
  <si>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</si>
  <si>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</si>
  <si>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</si>
  <si>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</si>
  <si>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</si>
  <si>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</si>
  <si>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</si>
  <si>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</si>
  <si>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</si>
  <si>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</si>
  <si>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</si>
  <si>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</si>
  <si>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</si>
  <si>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</si>
  <si>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</si>
  <si>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</si>
  <si>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</si>
  <si>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</si>
  <si>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</si>
  <si>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</si>
  <si>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</si>
  <si>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</si>
  <si>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</si>
  <si>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</si>
  <si>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</si>
  <si>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</si>
  <si>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</si>
  <si>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</si>
  <si>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</si>
  <si>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</si>
  <si>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</si>
  <si>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</si>
  <si>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</si>
  <si>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</si>
  <si>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</si>
  <si>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</si>
  <si>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</si>
  <si>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</si>
  <si>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</si>
  <si>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</si>
  <si>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</si>
  <si>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</si>
  <si>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</si>
  <si>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</si>
  <si>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</si>
  <si>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</si>
  <si>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</si>
  <si>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</si>
  <si>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</si>
  <si>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</si>
  <si>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</si>
  <si>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</si>
  <si>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</si>
  <si>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</si>
  <si>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</si>
  <si>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</si>
  <si>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</si>
  <si>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</si>
  <si>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</si>
  <si>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</si>
  <si>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</si>
  <si>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</si>
  <si>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</si>
  <si>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</si>
  <si>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</si>
  <si>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</si>
  <si>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</si>
  <si>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</si>
  <si>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</si>
  <si>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</si>
  <si>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</si>
  <si>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</si>
  <si>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</si>
  <si>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</si>
  <si>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</si>
  <si>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</si>
  <si>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</si>
  <si>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</si>
  <si>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</si>
  <si>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</si>
  <si>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</si>
  <si>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</si>
  <si>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</si>
  <si>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</si>
  <si>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</si>
  <si>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</si>
  <si>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</si>
  <si>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</si>
  <si>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</si>
  <si>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</si>
  <si>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</si>
  <si>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</si>
  <si>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</si>
  <si>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</si>
  <si>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</si>
  <si>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</si>
  <si>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</si>
  <si>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</si>
  <si>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</si>
  <si>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</si>
  <si>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</si>
  <si>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</si>
  <si>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</si>
  <si>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</si>
  <si>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</si>
  <si>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</si>
  <si>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</si>
  <si>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</si>
  <si>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</si>
  <si>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</si>
  <si>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</si>
  <si>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</si>
  <si>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</si>
  <si>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</si>
  <si>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</si>
  <si>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</si>
  <si>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</si>
  <si>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</si>
  <si>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</si>
  <si>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</si>
  <si>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</si>
  <si>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</si>
  <si>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</si>
  <si>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</si>
  <si>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</si>
  <si>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</si>
  <si>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</si>
  <si>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</si>
  <si>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</si>
  <si>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</si>
  <si>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</si>
  <si>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</si>
  <si>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</si>
  <si>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</si>
  <si>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</si>
  <si>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</si>
  <si>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</si>
  <si>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</si>
  <si>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</si>
  <si>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</si>
  <si>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</si>
  <si>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</si>
  <si>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</si>
  <si>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</si>
  <si>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</si>
  <si>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</si>
  <si>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</si>
  <si>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</si>
  <si>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</si>
  <si>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</si>
  <si>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</si>
  <si>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</si>
  <si>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</si>
  <si>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</si>
  <si>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</si>
  <si>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</si>
  <si>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</si>
  <si>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</si>
  <si>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</si>
  <si>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</si>
  <si>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</si>
  <si>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</si>
  <si>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</si>
  <si>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</si>
  <si>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</si>
  <si>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</si>
  <si>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</si>
  <si>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</si>
  <si>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</si>
  <si>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</si>
  <si>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</si>
  <si>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</si>
  <si>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</si>
  <si>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</si>
  <si>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</si>
  <si>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</si>
  <si>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</si>
  <si>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</si>
  <si>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</si>
  <si>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</si>
  <si>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</si>
  <si>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</si>
  <si>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</si>
  <si>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</si>
  <si>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</si>
  <si>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</si>
  <si>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</si>
  <si>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</si>
  <si>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</si>
  <si>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</si>
  <si>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</si>
  <si>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</si>
  <si>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</si>
  <si>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</si>
  <si>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</si>
  <si>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</si>
  <si>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</si>
  <si>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</si>
  <si>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</si>
  <si>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</si>
  <si>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</si>
  <si>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</si>
  <si>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</si>
  <si>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</si>
  <si>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</si>
  <si>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</si>
  <si>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</si>
  <si>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</si>
  <si>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</si>
  <si>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</si>
  <si>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</si>
  <si>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</si>
  <si>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</si>
  <si>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</si>
  <si>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</si>
  <si>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</si>
  <si>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</si>
  <si>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</si>
  <si>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</si>
  <si>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</si>
  <si>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</si>
  <si>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</si>
  <si>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</si>
  <si>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</si>
  <si>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</si>
  <si>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</si>
  <si>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</si>
  <si>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</si>
  <si>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</si>
  <si>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</si>
  <si>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</si>
  <si>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</si>
  <si>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</si>
  <si>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</si>
  <si>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</si>
  <si>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</si>
  <si>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</si>
  <si>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</si>
  <si>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</si>
  <si>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</si>
  <si>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</si>
  <si>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</si>
  <si>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</si>
  <si>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</si>
  <si>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</si>
  <si>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</si>
  <si>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</si>
  <si>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</si>
  <si>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</si>
  <si>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</si>
  <si>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</si>
  <si>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</si>
  <si>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</si>
  <si>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</si>
  <si>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</si>
  <si>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</si>
  <si>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</si>
  <si>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</si>
  <si>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</si>
  <si>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</si>
  <si>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</si>
  <si>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</si>
  <si>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</si>
  <si>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</si>
  <si>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</si>
  <si>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</si>
  <si>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</si>
  <si>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</si>
  <si>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</si>
  <si>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</si>
  <si>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</si>
  <si>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</si>
  <si>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</si>
  <si>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</si>
  <si>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</si>
  <si>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</si>
  <si>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</si>
  <si>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</si>
  <si>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</si>
  <si>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</si>
  <si>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</si>
  <si>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</si>
  <si>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</si>
  <si>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</si>
  <si>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</si>
  <si>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</si>
  <si>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</si>
  <si>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</si>
  <si>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</si>
  <si>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</si>
  <si>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</si>
  <si>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</si>
  <si>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</si>
  <si>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</si>
  <si>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</si>
  <si>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</si>
  <si>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</si>
  <si>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</si>
  <si>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</si>
  <si>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</si>
  <si>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</si>
  <si>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</si>
  <si>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</si>
  <si>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</si>
  <si>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</si>
  <si>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</si>
  <si>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</si>
  <si>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</si>
  <si>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</si>
  <si>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</si>
  <si>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</si>
  <si>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</si>
  <si>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</si>
  <si>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</si>
  <si>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</si>
  <si>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</si>
  <si>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</si>
  <si>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</si>
  <si>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</si>
  <si>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</si>
  <si>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</si>
  <si>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</si>
  <si>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</si>
  <si>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</si>
  <si>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</si>
  <si>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</si>
  <si>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</si>
  <si>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</si>
  <si>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</si>
  <si>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</si>
  <si>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</si>
  <si>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</si>
  <si>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</si>
  <si>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</si>
  <si>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</si>
  <si>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</si>
  <si>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</si>
  <si>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</si>
  <si>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</si>
  <si>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</si>
  <si>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</si>
  <si>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</si>
  <si>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</si>
  <si>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</si>
  <si>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</si>
  <si>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</si>
  <si>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</si>
  <si>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</si>
  <si>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</si>
  <si>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</si>
  <si>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</si>
  <si>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</si>
  <si>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</si>
  <si>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</si>
  <si>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</si>
  <si>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</si>
  <si>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</si>
  <si>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</si>
  <si>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</si>
  <si>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</si>
  <si>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</si>
  <si>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</si>
  <si>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</si>
  <si>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</si>
  <si>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</si>
  <si>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</si>
  <si>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</si>
  <si>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</si>
  <si>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</si>
  <si>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</si>
  <si>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</si>
  <si>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</si>
  <si>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</si>
  <si>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</si>
  <si>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</si>
  <si>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</si>
  <si>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</si>
  <si>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</si>
  <si>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</si>
  <si>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</si>
  <si>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</si>
  <si>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</si>
  <si>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</si>
  <si>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</si>
  <si>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</si>
  <si>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</si>
  <si>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</si>
  <si>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</si>
  <si>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</si>
  <si>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</si>
  <si>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</si>
  <si>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</si>
  <si>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</si>
  <si>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</si>
  <si>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</si>
  <si>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</si>
  <si>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</si>
  <si>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</si>
  <si>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</si>
  <si>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</si>
  <si>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</si>
  <si>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</si>
  <si>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</si>
  <si>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</si>
  <si>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</si>
  <si>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</si>
  <si>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</si>
  <si>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</si>
  <si>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</si>
  <si>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</si>
  <si>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</si>
  <si>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</si>
  <si>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</si>
  <si>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</si>
  <si>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</si>
  <si>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</si>
  <si>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</si>
  <si>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</si>
  <si>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</si>
  <si>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</si>
  <si>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</si>
  <si>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</si>
  <si>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</si>
  <si>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</si>
  <si>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</si>
  <si>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</si>
  <si>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</si>
  <si>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</si>
  <si>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</si>
  <si>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</si>
  <si>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</si>
  <si>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</si>
  <si>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</si>
  <si>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</si>
  <si>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</si>
  <si>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</si>
  <si>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</si>
  <si>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</si>
  <si>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</si>
  <si>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</si>
  <si>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</si>
  <si>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</si>
  <si>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</si>
  <si>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</si>
  <si>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</si>
  <si>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</si>
  <si>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</si>
  <si>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</si>
  <si>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</si>
  <si>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</si>
  <si>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</si>
  <si>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</si>
  <si>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</si>
  <si>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</si>
  <si>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</si>
  <si>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</si>
  <si>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</si>
  <si>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</si>
  <si>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</si>
  <si>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</si>
  <si>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</si>
  <si>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</si>
  <si>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</si>
  <si>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</si>
  <si>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</si>
  <si>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</si>
  <si>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</si>
  <si>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</si>
  <si>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</si>
  <si>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</si>
  <si>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</si>
  <si>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</si>
  <si>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</si>
  <si>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</si>
  <si>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</si>
  <si>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</si>
  <si>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</si>
  <si>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</si>
  <si>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</si>
  <si>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</si>
  <si>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</si>
  <si>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</si>
  <si>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</si>
  <si>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</si>
  <si>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</si>
  <si>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</si>
  <si>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</si>
  <si>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</si>
  <si>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</si>
  <si>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</si>
  <si>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</si>
  <si>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</si>
  <si>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</si>
  <si>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</si>
  <si>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</si>
  <si>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</si>
  <si>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</si>
  <si>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</si>
  <si>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</si>
  <si>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</si>
  <si>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</si>
  <si>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</si>
  <si>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</si>
  <si>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</si>
  <si>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</si>
  <si>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</si>
  <si>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</si>
  <si>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</si>
  <si>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</si>
  <si>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</si>
  <si>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</si>
  <si>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</si>
  <si>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</si>
  <si>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</si>
  <si>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</si>
  <si>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</si>
  <si>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</si>
  <si>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</si>
  <si>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</si>
  <si>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</si>
  <si>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</si>
  <si>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</si>
  <si>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</si>
  <si>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</si>
  <si>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</si>
  <si>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</si>
  <si>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</si>
  <si>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</si>
  <si>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</si>
  <si>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</si>
  <si>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</si>
  <si>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</si>
  <si>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</si>
  <si>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</si>
  <si>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</si>
  <si>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</si>
  <si>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</si>
  <si>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</si>
  <si>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</si>
  <si>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</si>
  <si>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</si>
  <si>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</si>
  <si>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</si>
  <si>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</si>
  <si>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</si>
  <si>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</si>
  <si>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</si>
  <si>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</si>
  <si>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</si>
  <si>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</si>
  <si>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</si>
  <si>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</si>
  <si>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</si>
  <si>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</si>
  <si>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</si>
  <si>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</si>
  <si>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</si>
  <si>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</si>
  <si>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</si>
  <si>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</si>
  <si>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</si>
  <si>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</si>
  <si>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</si>
  <si>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</si>
  <si>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</si>
  <si>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</si>
  <si>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</si>
  <si>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</si>
  <si>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</si>
  <si>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</si>
  <si>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</si>
  <si>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</si>
  <si>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</si>
  <si>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</si>
  <si>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</si>
  <si>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</si>
  <si>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</si>
  <si>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</si>
  <si>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</si>
  <si>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</si>
  <si>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</si>
  <si>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</si>
  <si>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</si>
  <si>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</si>
  <si>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</si>
  <si>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</si>
  <si>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</si>
  <si>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</si>
  <si>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</si>
  <si>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</si>
  <si>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</si>
  <si>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</si>
  <si>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</si>
  <si>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</si>
  <si>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</si>
  <si>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</si>
  <si>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</si>
  <si>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</si>
  <si>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</si>
  <si>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</si>
  <si>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</si>
  <si>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</si>
  <si>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</si>
  <si>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</si>
  <si>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</si>
  <si>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</si>
  <si>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</si>
  <si>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</si>
  <si>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</si>
  <si>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</si>
  <si>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</si>
  <si>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</si>
  <si>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</si>
  <si>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</si>
  <si>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</si>
  <si>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</si>
  <si>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</si>
  <si>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</si>
  <si>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</si>
  <si>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</si>
  <si>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</si>
  <si>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</si>
  <si>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</si>
  <si>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</si>
  <si>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</si>
  <si>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</si>
  <si>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</si>
  <si>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</si>
  <si>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</si>
  <si>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</si>
  <si>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</si>
  <si>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</si>
  <si>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</si>
  <si>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</si>
  <si>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</si>
  <si>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</si>
  <si>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</si>
  <si>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</si>
  <si>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</si>
  <si>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</si>
  <si>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</si>
  <si>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</si>
  <si>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</si>
  <si>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</si>
  <si>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</si>
  <si>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</si>
  <si>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</si>
  <si>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</si>
  <si>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</si>
  <si>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</si>
  <si>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</si>
  <si>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</si>
  <si>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</si>
  <si>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</si>
  <si>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</si>
  <si>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</si>
  <si>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</si>
  <si>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</si>
  <si>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</si>
  <si>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</si>
  <si>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</si>
  <si>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</si>
  <si>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</si>
  <si>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</si>
  <si>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</si>
  <si>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</si>
  <si>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</si>
  <si>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</si>
  <si>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</si>
  <si>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</si>
  <si>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</si>
  <si>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</si>
  <si>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</si>
  <si>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</si>
  <si>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</si>
  <si>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</si>
  <si>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</si>
  <si>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</si>
  <si>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</si>
  <si>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</si>
  <si>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</si>
  <si>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</si>
  <si>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</si>
  <si>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</si>
  <si>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</si>
  <si>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</si>
  <si>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</si>
  <si>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</si>
  <si>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</si>
  <si>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</si>
  <si>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</si>
  <si>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</si>
  <si>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</si>
  <si>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</si>
  <si>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</si>
  <si>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</si>
  <si>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</si>
  <si>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</si>
  <si>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</si>
  <si>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</si>
  <si>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</si>
  <si>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</si>
  <si>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</si>
  <si>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</si>
  <si>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</si>
  <si>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</si>
  <si>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</si>
  <si>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</si>
  <si>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</si>
  <si>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</si>
  <si>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</si>
  <si>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</si>
  <si>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</si>
  <si>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</si>
  <si>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</si>
  <si>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</si>
  <si>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</si>
  <si>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</si>
  <si>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</si>
  <si>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</si>
  <si>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</si>
  <si>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</si>
  <si>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</si>
  <si>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</si>
  <si>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</si>
  <si>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</si>
  <si>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</si>
  <si>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</si>
  <si>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</si>
  <si>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</si>
  <si>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</si>
  <si>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</si>
  <si>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</si>
  <si>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</si>
  <si>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</si>
  <si>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</si>
  <si>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</si>
  <si>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</si>
  <si>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</si>
  <si>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</si>
  <si>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</si>
  <si>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</si>
  <si>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</si>
  <si>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</si>
  <si>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</si>
  <si>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</si>
  <si>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</si>
  <si>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</si>
  <si>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</si>
  <si>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</si>
  <si>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</si>
  <si>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</si>
  <si>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</si>
  <si>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</si>
  <si>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</si>
  <si>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</si>
  <si>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</si>
  <si>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</si>
  <si>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</si>
  <si>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</si>
  <si>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</si>
  <si>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</si>
  <si>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</si>
  <si>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</si>
  <si>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</si>
  <si>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</si>
  <si>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</si>
  <si>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</si>
  <si>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</si>
  <si>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</si>
  <si>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</si>
  <si>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</si>
  <si>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</si>
  <si>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</si>
  <si>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</si>
  <si>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</si>
  <si>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</si>
  <si>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</si>
  <si>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</si>
  <si>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</si>
  <si>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</si>
  <si>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</si>
  <si>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</si>
  <si>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</si>
  <si>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</si>
  <si>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</si>
  <si>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</si>
  <si>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</si>
  <si>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</si>
  <si>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</si>
  <si>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</si>
  <si>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</si>
  <si>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</si>
  <si>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</si>
  <si>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</si>
  <si>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</si>
  <si>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</si>
  <si>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</si>
  <si>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</si>
  <si>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</si>
  <si>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</si>
  <si>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</si>
  <si>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</si>
  <si>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</si>
  <si>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</si>
  <si>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</si>
  <si>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</si>
  <si>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</si>
  <si>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</si>
  <si>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</si>
  <si>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</si>
  <si>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</si>
  <si>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</si>
  <si>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</si>
  <si>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</si>
  <si>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</si>
  <si>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</si>
  <si>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</si>
  <si>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</si>
  <si>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</si>
  <si>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</si>
  <si>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</si>
  <si>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</si>
  <si>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</si>
  <si>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</si>
  <si>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</si>
  <si>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</si>
  <si>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</si>
  <si>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</si>
  <si>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</si>
  <si>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</si>
  <si>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</si>
  <si>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</si>
  <si>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</si>
  <si>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</si>
  <si>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</si>
  <si>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</si>
  <si>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</si>
  <si>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</si>
  <si>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</si>
  <si>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</si>
  <si>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</si>
  <si>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</si>
  <si>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</si>
  <si>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</si>
  <si>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</si>
  <si>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</si>
  <si>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</si>
  <si>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</si>
  <si>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</si>
  <si>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</si>
  <si>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</si>
  <si>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</si>
  <si>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</si>
  <si>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</si>
  <si>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</si>
  <si>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</si>
  <si>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</si>
  <si>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</si>
  <si>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</si>
  <si>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</si>
  <si>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</si>
  <si>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</si>
  <si>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</si>
  <si>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</si>
  <si>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</si>
  <si>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</si>
  <si>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</si>
  <si>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</si>
  <si>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</si>
  <si>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</si>
  <si>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</si>
  <si>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</si>
  <si>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</si>
  <si>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</si>
  <si>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</si>
  <si>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</si>
  <si>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</si>
  <si>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</si>
  <si>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</si>
  <si>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</si>
  <si>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</si>
  <si>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</si>
  <si>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</si>
  <si>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</si>
  <si>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</si>
  <si>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</si>
  <si>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</si>
  <si>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</si>
  <si>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</si>
  <si>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</si>
  <si>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</si>
  <si>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</si>
  <si>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</si>
  <si>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</si>
  <si>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</si>
  <si>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</si>
  <si>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</si>
  <si>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</si>
  <si>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</si>
  <si>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</si>
  <si>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</si>
  <si>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</si>
  <si>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</si>
  <si>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</si>
  <si>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</si>
  <si>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</si>
  <si>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</si>
  <si>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</si>
  <si>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</si>
  <si>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</si>
  <si>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</si>
  <si>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</si>
  <si>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</si>
  <si>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</si>
  <si>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</si>
  <si>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</si>
  <si>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</si>
  <si>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</si>
  <si>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</si>
  <si>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</si>
  <si>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</si>
  <si>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</si>
  <si>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</si>
  <si>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</si>
  <si>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</si>
  <si>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</si>
  <si>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</si>
  <si>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</si>
  <si>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</si>
  <si>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</si>
  <si>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</si>
  <si>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</si>
  <si>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</si>
  <si>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</si>
  <si>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</si>
  <si>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</si>
  <si>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</si>
  <si>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</si>
  <si>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</si>
  <si>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</si>
  <si>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</si>
  <si>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</si>
  <si>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</si>
  <si>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</si>
  <si>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</si>
  <si>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</si>
  <si>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</si>
  <si>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</si>
  <si>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</si>
  <si>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</si>
  <si>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</si>
  <si>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</si>
  <si>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</si>
  <si>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</si>
  <si>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</si>
  <si>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</si>
  <si>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</si>
  <si>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</si>
  <si>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</si>
  <si>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</si>
  <si>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</si>
  <si>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</si>
  <si>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</si>
  <si>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</si>
  <si>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</si>
  <si>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</si>
  <si>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</si>
  <si>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</si>
  <si>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</si>
  <si>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</si>
  <si>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</si>
  <si>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</si>
  <si>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</si>
  <si>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</si>
  <si>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</si>
  <si>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</si>
  <si>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</si>
  <si>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</si>
  <si>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</si>
  <si>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</si>
  <si>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</si>
  <si>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</si>
  <si>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</si>
  <si>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</si>
  <si>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</si>
  <si>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</si>
  <si>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</si>
  <si>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</si>
  <si>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</si>
  <si>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</si>
  <si>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</si>
  <si>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</si>
  <si>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</si>
  <si>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</si>
  <si>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</si>
  <si>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</si>
  <si>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</si>
  <si>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</si>
  <si>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</si>
  <si>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</si>
  <si>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</si>
  <si>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</si>
  <si>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</si>
  <si>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</si>
  <si>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</si>
  <si>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</si>
  <si>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</si>
  <si>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</si>
  <si>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</si>
  <si>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</si>
  <si>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</si>
  <si>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</si>
  <si>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</si>
  <si>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</si>
  <si>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</si>
  <si>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</si>
  <si>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</si>
  <si>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</si>
  <si>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</si>
  <si>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</si>
  <si>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</si>
  <si>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</si>
  <si>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</si>
  <si>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</si>
  <si>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</si>
  <si>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</si>
  <si>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</si>
  <si>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</si>
  <si>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</si>
  <si>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</si>
  <si>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</si>
  <si>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</si>
  <si>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</si>
  <si>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</si>
  <si>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</si>
  <si>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</si>
  <si>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</si>
  <si>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</si>
  <si>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</si>
  <si>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</si>
  <si>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</si>
  <si>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</si>
  <si>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</si>
  <si>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</si>
  <si>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</si>
  <si>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</si>
  <si>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</si>
  <si>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</si>
  <si>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</si>
  <si>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</si>
  <si>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</si>
  <si>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</si>
  <si>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</si>
  <si>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</si>
  <si>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</si>
  <si>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</si>
  <si>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</si>
  <si>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</si>
  <si>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</si>
  <si>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</si>
  <si>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</si>
  <si>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</si>
  <si>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</si>
  <si>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</si>
  <si>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</si>
  <si>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</si>
  <si>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</si>
  <si>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</si>
  <si>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</si>
  <si>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</si>
  <si>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</si>
  <si>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</si>
  <si>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</si>
  <si>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</si>
  <si>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</si>
  <si>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</si>
  <si>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</si>
  <si>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</si>
  <si>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</si>
  <si>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</si>
  <si>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</si>
  <si>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</si>
  <si>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</si>
  <si>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</si>
  <si>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</si>
  <si>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</si>
  <si>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</si>
  <si>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</si>
  <si>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</si>
  <si>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</si>
  <si>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</si>
  <si>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</si>
  <si>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</si>
  <si>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</si>
  <si>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</si>
  <si>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</si>
  <si>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</si>
  <si>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</si>
  <si>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</si>
  <si>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</si>
  <si>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</si>
  <si>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</si>
  <si>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</si>
  <si>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</si>
  <si>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</si>
  <si>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</si>
  <si>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</si>
  <si>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</si>
  <si>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</si>
  <si>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</si>
  <si>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</si>
  <si>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</si>
  <si>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</si>
  <si>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</si>
  <si>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</si>
  <si>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</si>
  <si>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</si>
  <si>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</si>
  <si>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</si>
  <si>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</si>
  <si>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</si>
  <si>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</si>
  <si>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</si>
  <si>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</si>
  <si>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</si>
  <si>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</si>
  <si>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</si>
  <si>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</si>
  <si>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</si>
  <si>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</si>
  <si>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</si>
  <si>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</si>
  <si>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</si>
  <si>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</si>
  <si>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</si>
  <si>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</si>
  <si>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</si>
  <si>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</si>
  <si>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</si>
  <si>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</si>
  <si>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</si>
  <si>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</si>
  <si>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</si>
  <si>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</si>
  <si>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</si>
  <si>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</si>
  <si>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</si>
  <si>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</si>
  <si>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</si>
  <si>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</si>
  <si>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</si>
  <si>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</si>
  <si>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</si>
  <si>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</si>
  <si>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</si>
  <si>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</si>
  <si>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</si>
  <si>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</si>
  <si>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</si>
  <si>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</si>
  <si>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</si>
  <si>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</si>
  <si>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</si>
  <si>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</si>
  <si>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</si>
  <si>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</si>
  <si>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</si>
  <si>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</si>
  <si>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</si>
  <si>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</si>
  <si>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</si>
  <si>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</si>
  <si>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</si>
  <si>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</si>
  <si>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</si>
  <si>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</si>
  <si>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</si>
  <si>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</si>
  <si>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</si>
  <si>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</si>
  <si>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</si>
  <si>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</si>
  <si>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</si>
  <si>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</si>
  <si>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</si>
  <si>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</si>
  <si>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</si>
  <si>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</si>
  <si>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</si>
  <si>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</si>
  <si>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</si>
  <si>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</si>
  <si>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</si>
  <si>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</si>
  <si>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</si>
  <si>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</si>
  <si>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</si>
  <si>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</si>
  <si>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</si>
  <si>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</si>
  <si>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</si>
  <si>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</si>
  <si>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</si>
  <si>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</si>
  <si>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</si>
  <si>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</si>
  <si>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</si>
  <si>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</si>
  <si>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</si>
  <si>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</si>
  <si>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</si>
  <si>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</si>
  <si>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</si>
  <si>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</si>
  <si>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</si>
  <si>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</si>
  <si>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</si>
  <si>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</si>
  <si>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</si>
  <si>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</si>
  <si>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</si>
  <si>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</si>
  <si>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</si>
  <si>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</si>
  <si>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</si>
  <si>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</si>
  <si>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</si>
  <si>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</si>
  <si>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</si>
  <si>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</si>
  <si>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</si>
  <si>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</si>
  <si>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</si>
  <si>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</si>
  <si>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</si>
  <si>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</si>
  <si>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</si>
  <si>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</si>
  <si>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</si>
  <si>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</si>
  <si>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</si>
  <si>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</si>
  <si>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</si>
  <si>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</si>
  <si>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</si>
  <si>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</si>
  <si>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</si>
  <si>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</si>
  <si>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</si>
  <si>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</si>
  <si>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</si>
  <si>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</si>
  <si>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</si>
  <si>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</si>
  <si>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</si>
  <si>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</si>
  <si>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</si>
  <si>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</si>
  <si>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</si>
  <si>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</si>
  <si>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</si>
  <si>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</si>
  <si>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</si>
  <si>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</si>
  <si>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</si>
  <si>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</si>
  <si>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</si>
  <si>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</si>
  <si>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</si>
  <si>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</si>
  <si>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</si>
  <si>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</si>
  <si>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</si>
  <si>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</si>
  <si>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</si>
  <si>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</si>
  <si>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</si>
  <si>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</si>
  <si>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</si>
  <si>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</si>
  <si>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</si>
  <si>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</si>
  <si>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</si>
  <si>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</si>
  <si>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</si>
  <si>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</si>
  <si>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</si>
  <si>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</si>
  <si>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</si>
  <si>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</si>
  <si>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</si>
  <si>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</si>
  <si>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</si>
  <si>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</si>
  <si>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</si>
  <si>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</si>
  <si>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</si>
  <si>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</si>
  <si>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</si>
  <si>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</si>
  <si>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</si>
  <si>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</si>
  <si>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</si>
  <si>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</si>
  <si>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</si>
  <si>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</si>
  <si>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</si>
  <si>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</si>
  <si>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</si>
  <si>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</si>
  <si>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</si>
  <si>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</si>
  <si>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</si>
  <si>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</si>
  <si>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</si>
  <si>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</si>
  <si>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</si>
  <si>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</si>
  <si>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</si>
  <si>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</si>
  <si>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</si>
  <si>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</si>
  <si>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</si>
  <si>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</si>
  <si>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</si>
  <si>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</si>
  <si>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</si>
  <si>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</si>
  <si>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</si>
  <si>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</si>
  <si>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</si>
  <si>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</si>
  <si>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</si>
  <si>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</si>
  <si>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</si>
  <si>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</si>
  <si>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</si>
  <si>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</si>
  <si>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</si>
  <si>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</si>
  <si>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</si>
  <si>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</si>
  <si>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</si>
  <si>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</si>
  <si>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</si>
  <si>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</si>
  <si>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</si>
  <si>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</si>
  <si>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</si>
  <si>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</si>
  <si>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</si>
  <si>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</si>
  <si>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</si>
  <si>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</si>
  <si>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</si>
  <si>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</si>
  <si>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</si>
  <si>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</si>
  <si>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</si>
  <si>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</si>
  <si>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</si>
  <si>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</si>
  <si>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</si>
  <si>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</si>
  <si>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</si>
  <si>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</si>
  <si>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</si>
  <si>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</si>
  <si>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</si>
  <si>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</si>
  <si>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</si>
  <si>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</si>
  <si>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</si>
  <si>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</si>
  <si>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</si>
  <si>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</si>
  <si>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</si>
  <si>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</si>
  <si>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</si>
  <si>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</si>
  <si>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</si>
  <si>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</si>
  <si>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</si>
  <si>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</si>
  <si>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</si>
  <si>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</si>
  <si>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</si>
  <si>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</si>
  <si>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</si>
  <si>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</si>
  <si>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</si>
  <si>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</si>
  <si>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</si>
  <si>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</si>
  <si>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</si>
  <si>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</si>
  <si>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</si>
  <si>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</si>
  <si>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</si>
  <si>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</si>
  <si>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</si>
  <si>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</si>
  <si>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</si>
  <si>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</si>
  <si>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</si>
  <si>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</si>
  <si>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</si>
  <si>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</si>
  <si>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</si>
  <si>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</si>
  <si>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</si>
  <si>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</si>
  <si>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</si>
  <si>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</si>
  <si>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</si>
  <si>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</si>
  <si>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</si>
  <si>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</si>
  <si>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</si>
  <si>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</si>
  <si>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</si>
  <si>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</si>
  <si>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</si>
  <si>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</si>
  <si>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</si>
  <si>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</si>
  <si>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</si>
  <si>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</si>
  <si>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</si>
  <si>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</si>
  <si>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</si>
  <si>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</si>
  <si>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</si>
  <si>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</si>
  <si>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</si>
  <si>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</si>
  <si>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</si>
  <si>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</si>
  <si>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</si>
  <si>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</si>
  <si>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</si>
  <si>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</si>
  <si>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</si>
  <si>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</si>
  <si>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</si>
  <si>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</si>
  <si>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</si>
  <si>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</si>
  <si>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</si>
  <si>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</si>
  <si>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</si>
  <si>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</si>
  <si>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</si>
  <si>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</si>
  <si>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</si>
  <si>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</si>
  <si>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</si>
  <si>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</si>
  <si>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</si>
  <si>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</si>
  <si>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</si>
  <si>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</si>
  <si>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</si>
  <si>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</si>
  <si>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</si>
  <si>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</si>
  <si>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</si>
  <si>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</si>
  <si>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</si>
  <si>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</si>
  <si>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</si>
  <si>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</si>
  <si>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</si>
  <si>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</si>
  <si>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</si>
  <si>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</si>
  <si>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</si>
  <si>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</si>
  <si>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</si>
  <si>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</si>
  <si>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</si>
  <si>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</si>
  <si>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</si>
  <si>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</si>
  <si>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</si>
  <si>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</si>
  <si>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</si>
  <si>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</si>
  <si>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</si>
  <si>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</si>
  <si>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</si>
  <si>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</si>
  <si>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</si>
  <si>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</si>
  <si>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</si>
  <si>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</si>
  <si>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</si>
  <si>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</si>
  <si>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</si>
  <si>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</si>
  <si>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</si>
  <si>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</si>
  <si>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</si>
  <si>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</si>
  <si>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</si>
  <si>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</si>
  <si>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</si>
  <si>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</si>
  <si>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</si>
  <si>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</si>
  <si>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</si>
  <si>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</si>
  <si>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</si>
  <si>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</si>
  <si>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</si>
  <si>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</si>
  <si>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</si>
  <si>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</si>
  <si>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</si>
  <si>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</si>
  <si>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</si>
  <si>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</si>
  <si>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</si>
  <si>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</si>
  <si>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</si>
  <si>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</si>
  <si>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</si>
  <si>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</si>
  <si>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</si>
  <si>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</si>
  <si>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</si>
  <si>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</si>
  <si>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</si>
  <si>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</si>
  <si>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</si>
  <si>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</si>
  <si>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</si>
  <si>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</si>
  <si>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</si>
  <si>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</si>
  <si>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</si>
  <si>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</si>
  <si>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</si>
  <si>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</si>
  <si>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</si>
  <si>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</si>
  <si>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</si>
  <si>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</si>
  <si>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</si>
  <si>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</si>
  <si>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</si>
  <si>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</si>
  <si>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</si>
  <si>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</si>
  <si>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</si>
  <si>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</si>
  <si>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</si>
  <si>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</si>
  <si>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</si>
  <si>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</si>
  <si>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</si>
  <si>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</si>
  <si>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</si>
  <si>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</si>
  <si>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</si>
  <si>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</si>
  <si>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</si>
  <si>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</si>
  <si>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</si>
  <si>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</si>
  <si>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</si>
  <si>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</si>
  <si>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</si>
  <si>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</si>
  <si>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</si>
  <si>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</si>
  <si>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</si>
  <si>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</si>
  <si>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</si>
  <si>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</si>
  <si>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</si>
  <si>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</si>
  <si>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</si>
  <si>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</si>
  <si>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</si>
  <si>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</si>
  <si>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</si>
  <si>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</si>
  <si>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</si>
  <si>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</si>
  <si>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</si>
  <si>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</si>
  <si>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</si>
  <si>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</si>
  <si>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</si>
  <si>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</si>
  <si>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</si>
  <si>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</si>
  <si>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</si>
  <si>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</si>
  <si>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</si>
  <si>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</si>
  <si>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</si>
  <si>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</si>
  <si>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</si>
  <si>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</si>
  <si>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</si>
  <si>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</si>
  <si>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</si>
  <si>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</si>
  <si>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</si>
  <si>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</si>
  <si>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</si>
  <si>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</si>
  <si>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</si>
  <si>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</si>
  <si>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</si>
  <si>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</si>
  <si>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</si>
  <si>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</si>
  <si>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</si>
  <si>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</si>
  <si>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</si>
  <si>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</si>
  <si>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</si>
  <si>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</si>
  <si>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</si>
  <si>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</si>
  <si>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</si>
  <si>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</si>
  <si>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</si>
  <si>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</si>
  <si>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</si>
  <si>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</si>
  <si>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</si>
  <si>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</si>
  <si>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</si>
  <si>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</si>
  <si>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</si>
  <si>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</si>
  <si>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</si>
  <si>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</si>
  <si>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</si>
  <si>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</si>
  <si>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</si>
  <si>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</si>
  <si>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</si>
  <si>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</si>
  <si>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</si>
  <si>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</si>
  <si>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</si>
  <si>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</si>
  <si>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</si>
  <si>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</si>
  <si>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</si>
  <si>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</si>
  <si>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</si>
  <si>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</si>
  <si>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</si>
  <si>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</si>
  <si>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</si>
  <si>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</si>
  <si>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</si>
  <si>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</si>
  <si>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</si>
  <si>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</si>
  <si>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</si>
  <si>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</si>
  <si>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</si>
  <si>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</si>
  <si>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</si>
  <si>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</si>
  <si>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</si>
  <si>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</si>
  <si>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</si>
  <si>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</si>
  <si>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</si>
  <si>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</si>
  <si>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</si>
  <si>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</si>
  <si>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</si>
  <si>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</si>
  <si>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</si>
  <si>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</si>
  <si>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</si>
  <si>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</si>
  <si>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</si>
  <si>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</si>
  <si>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</si>
  <si>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</si>
  <si>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</si>
  <si>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</si>
  <si>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</si>
  <si>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</si>
  <si>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</si>
  <si>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</si>
  <si>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</si>
  <si>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</si>
  <si>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</si>
  <si>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</si>
  <si>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</si>
  <si>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</si>
  <si>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</si>
  <si>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</si>
  <si>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</si>
  <si>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</si>
  <si>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</si>
  <si>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</si>
  <si>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</si>
  <si>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</si>
  <si>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</si>
  <si>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</si>
  <si>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</si>
  <si>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</si>
  <si>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</si>
  <si>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</si>
  <si>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</si>
  <si>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</si>
  <si>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</si>
  <si>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</si>
  <si>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</si>
  <si>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</si>
  <si>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</si>
  <si>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</si>
  <si>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</si>
  <si>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</si>
  <si>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</si>
  <si>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</si>
  <si>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</si>
  <si>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</si>
  <si>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</si>
  <si>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</si>
  <si>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</si>
  <si>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</si>
  <si>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</si>
  <si>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</si>
  <si>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</si>
  <si>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</si>
  <si>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</si>
  <si>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</si>
  <si>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</si>
  <si>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</si>
  <si>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</si>
  <si>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</si>
  <si>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</si>
  <si>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</si>
  <si>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</si>
  <si>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</si>
  <si>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</si>
  <si>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</si>
  <si>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</si>
  <si>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</si>
  <si>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</si>
  <si>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</si>
  <si>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</si>
  <si>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</si>
  <si>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</si>
  <si>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</si>
  <si>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</si>
  <si>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</si>
  <si>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</si>
  <si>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</si>
  <si>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</si>
  <si>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</si>
  <si>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</si>
  <si>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</si>
  <si>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</si>
  <si>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</si>
  <si>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</si>
  <si>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</si>
  <si>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</si>
  <si>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</si>
  <si>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</si>
  <si>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</si>
  <si>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</si>
  <si>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</si>
  <si>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</si>
  <si>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</si>
  <si>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</si>
  <si>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</si>
  <si>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</si>
  <si>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</si>
  <si>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</si>
  <si>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</si>
  <si>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</si>
  <si>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</si>
  <si>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</si>
  <si>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</si>
  <si>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</si>
  <si>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</si>
  <si>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</si>
  <si>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</si>
  <si>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</si>
  <si>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</si>
  <si>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</si>
  <si>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</si>
  <si>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</si>
  <si>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</si>
  <si>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</si>
  <si>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</si>
  <si>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</si>
  <si>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</si>
  <si>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</si>
  <si>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</si>
  <si>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</si>
  <si>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</si>
  <si>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</si>
  <si>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</si>
  <si>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</si>
  <si>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</si>
  <si>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</si>
  <si>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</si>
  <si>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</si>
  <si>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</si>
  <si>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</si>
  <si>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</si>
  <si>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</si>
  <si>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</si>
  <si>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</si>
  <si>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</si>
  <si>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</si>
  <si>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</si>
  <si>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</si>
  <si>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</si>
  <si>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</si>
  <si>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</si>
  <si>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</si>
  <si>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</si>
  <si>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</si>
  <si>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</si>
  <si>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</si>
  <si>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</si>
  <si>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</si>
  <si>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</si>
  <si>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</si>
  <si>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</si>
  <si>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</si>
  <si>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</si>
  <si>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</si>
  <si>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</si>
  <si>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</si>
  <si>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</si>
  <si>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</si>
  <si>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</si>
  <si>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</si>
  <si>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</si>
  <si>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</si>
  <si>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</si>
  <si>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</si>
  <si>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</si>
  <si>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</si>
  <si>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</si>
  <si>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</si>
  <si>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</si>
  <si>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</si>
  <si>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</si>
  <si>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</si>
  <si>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</si>
  <si>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</si>
  <si>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</si>
  <si>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</si>
  <si>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</si>
  <si>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</si>
  <si>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</si>
  <si>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</si>
  <si>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</si>
  <si>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</si>
  <si>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</si>
  <si>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</si>
  <si>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</si>
  <si>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</si>
  <si>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</si>
  <si>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</si>
  <si>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</si>
  <si>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</si>
  <si>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</si>
  <si>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</si>
  <si>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</si>
  <si>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</si>
  <si>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</si>
  <si>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</si>
  <si>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</si>
  <si>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</si>
  <si>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</si>
  <si>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</si>
  <si>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</si>
  <si>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</si>
  <si>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</si>
  <si>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</si>
  <si>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</si>
  <si>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</si>
  <si>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</si>
  <si>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</si>
  <si>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</si>
  <si>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</si>
  <si>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</si>
  <si>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</si>
  <si>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</si>
  <si>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</si>
  <si>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</si>
  <si>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</si>
  <si>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</si>
  <si>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</si>
  <si>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</si>
  <si>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</si>
  <si>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</si>
  <si>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</si>
  <si>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</si>
  <si>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</si>
  <si>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</si>
  <si>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</si>
  <si>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</si>
  <si>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</si>
  <si>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</si>
  <si>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</si>
  <si>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</si>
  <si>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</si>
  <si>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</si>
  <si>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</si>
  <si>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</si>
  <si>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</si>
  <si>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</si>
  <si>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</si>
  <si>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</si>
  <si>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</si>
  <si>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</si>
  <si>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</si>
  <si>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</si>
  <si>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</si>
  <si>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</si>
  <si>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</si>
  <si>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</si>
  <si>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</si>
  <si>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</si>
  <si>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</si>
  <si>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</si>
  <si>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</si>
  <si>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</si>
  <si>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</si>
  <si>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</si>
  <si>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</si>
  <si>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</si>
  <si>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</si>
  <si>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</si>
  <si>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</si>
  <si>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</si>
  <si>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</si>
  <si>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</si>
  <si>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</si>
  <si>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</si>
  <si>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</si>
  <si>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</si>
  <si>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</si>
  <si>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</si>
  <si>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</si>
  <si>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</si>
  <si>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</si>
  <si>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</si>
  <si>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</si>
  <si>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</si>
  <si>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</si>
  <si>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</si>
  <si>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</si>
  <si>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</si>
  <si>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</si>
  <si>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</si>
  <si>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</si>
  <si>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</si>
  <si>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</si>
  <si>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</si>
  <si>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</si>
  <si>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</si>
  <si>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</si>
  <si>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</si>
  <si>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</si>
  <si>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</si>
  <si>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</si>
  <si>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</si>
  <si>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</si>
  <si>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</si>
  <si>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</si>
  <si>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</si>
  <si>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</si>
  <si>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</si>
  <si>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</si>
  <si>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</si>
  <si>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</si>
  <si>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</si>
  <si>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</si>
  <si>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</si>
  <si>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</si>
  <si>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</si>
  <si>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</si>
  <si>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</si>
  <si>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</si>
  <si>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</si>
  <si>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</si>
  <si>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</si>
  <si>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</si>
  <si>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</si>
  <si>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</si>
  <si>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</si>
  <si>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</si>
  <si>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</si>
  <si>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</si>
  <si>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</si>
  <si>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</si>
  <si>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</si>
  <si>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</si>
  <si>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</si>
  <si>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</si>
  <si>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</si>
  <si>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</si>
  <si>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</si>
  <si>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</si>
  <si>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</si>
  <si>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</si>
  <si>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</si>
  <si>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</si>
  <si>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</si>
  <si>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</si>
  <si>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</si>
  <si>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</si>
  <si>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</si>
  <si>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</si>
  <si>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</si>
  <si>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</si>
  <si>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</si>
  <si>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</si>
  <si>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</si>
  <si>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</si>
  <si>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</si>
  <si>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</si>
  <si>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</si>
  <si>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</si>
  <si>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</si>
  <si>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</si>
  <si>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</si>
  <si>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</si>
  <si>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</si>
  <si>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</si>
  <si>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</si>
  <si>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</si>
  <si>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</si>
  <si>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</si>
  <si>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</si>
  <si>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</si>
  <si>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</si>
  <si>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</si>
  <si>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</si>
  <si>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</si>
  <si>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</si>
  <si>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</si>
  <si>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</si>
  <si>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</si>
  <si>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</si>
  <si>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</si>
  <si>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</si>
  <si>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</si>
  <si>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</si>
  <si>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</si>
  <si>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</si>
  <si>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</si>
  <si>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</si>
  <si>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</si>
  <si>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</si>
  <si>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</si>
  <si>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</si>
  <si>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</si>
  <si>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</si>
  <si>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</si>
  <si>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</si>
  <si>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</si>
  <si>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</si>
  <si>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</si>
  <si>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</si>
  <si>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</si>
  <si>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</si>
  <si>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</si>
  <si>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</si>
  <si>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</si>
  <si>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</si>
  <si>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</si>
  <si>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</si>
  <si>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</si>
  <si>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</si>
  <si>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</si>
  <si>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</si>
  <si>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</si>
  <si>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</si>
  <si>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</si>
  <si>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</si>
  <si>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</si>
  <si>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</si>
  <si>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</si>
  <si>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</si>
  <si>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</si>
  <si>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</si>
  <si>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</si>
  <si>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</si>
  <si>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</si>
  <si>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</si>
  <si>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</si>
  <si>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</si>
  <si>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</si>
  <si>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</si>
  <si>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</si>
  <si>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</si>
  <si>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</si>
  <si>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</si>
  <si>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</si>
  <si>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</si>
  <si>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</si>
  <si>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</si>
  <si>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</si>
  <si>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</si>
  <si>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</si>
  <si>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</si>
  <si>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</si>
  <si>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</si>
  <si>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</si>
  <si>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</si>
  <si>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</si>
  <si>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</si>
  <si>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</si>
  <si>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</si>
  <si>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</si>
  <si>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</si>
  <si>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</si>
  <si>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</si>
  <si>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</si>
  <si>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</si>
  <si>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</si>
  <si>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</si>
  <si>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</si>
  <si>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</si>
  <si>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</si>
  <si>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</si>
  <si>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</si>
  <si>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</si>
  <si>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</si>
  <si>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</si>
  <si>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</si>
  <si>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</si>
  <si>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</si>
  <si>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</si>
  <si>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</si>
  <si>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</si>
  <si>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</si>
  <si>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</si>
  <si>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</si>
  <si>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</si>
  <si>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</si>
  <si>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</si>
  <si>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</si>
  <si>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</si>
  <si>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</si>
  <si>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</si>
  <si>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</si>
  <si>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</si>
  <si>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</si>
  <si>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</si>
  <si>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</si>
  <si>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</si>
  <si>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</si>
  <si>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</si>
  <si>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</si>
  <si>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</si>
  <si>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</si>
  <si>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</si>
  <si>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</si>
  <si>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</si>
  <si>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</si>
  <si>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</si>
  <si>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</si>
  <si>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</si>
  <si>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</si>
  <si>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</si>
  <si>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</si>
  <si>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</si>
  <si>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</si>
  <si>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</si>
  <si>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</si>
  <si>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</si>
  <si>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</si>
  <si>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</si>
  <si>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</si>
  <si>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</si>
  <si>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</si>
  <si>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</si>
  <si>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</si>
  <si>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</si>
  <si>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</si>
  <si>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</si>
  <si>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</si>
  <si>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</si>
  <si>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</si>
  <si>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</si>
  <si>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</si>
  <si>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</si>
  <si>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</si>
  <si>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</si>
  <si>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</si>
  <si>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</si>
  <si>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</si>
  <si>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</si>
  <si>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</si>
  <si>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</si>
  <si>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</si>
  <si>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</si>
  <si>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</si>
  <si>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</si>
  <si>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</si>
  <si>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</si>
  <si>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</si>
  <si>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</si>
  <si>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</si>
  <si>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</si>
  <si>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</si>
  <si>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</si>
  <si>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</si>
  <si>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</si>
  <si>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</si>
  <si>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</si>
  <si>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</si>
  <si>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</si>
  <si>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</si>
  <si>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</si>
  <si>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</si>
  <si>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</si>
  <si>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</si>
  <si>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</si>
  <si>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</si>
  <si>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</si>
  <si>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</si>
  <si>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</si>
  <si>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</si>
  <si>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</si>
  <si>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</si>
  <si>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</si>
  <si>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</si>
  <si>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</si>
  <si>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</si>
  <si>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</si>
  <si>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</si>
  <si>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</si>
  <si>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</si>
  <si>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</si>
  <si>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</si>
  <si>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</si>
  <si>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</si>
  <si>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</si>
  <si>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</si>
  <si>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</si>
  <si>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</si>
  <si>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</si>
  <si>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</si>
  <si>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</si>
  <si>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</si>
  <si>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</si>
  <si>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</si>
  <si>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</si>
  <si>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</si>
  <si>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</si>
  <si>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</si>
  <si>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</si>
  <si>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</si>
  <si>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</si>
  <si>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</si>
  <si>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</si>
  <si>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</si>
  <si>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</si>
  <si>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</si>
  <si>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</si>
  <si>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</si>
  <si>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</si>
  <si>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</si>
  <si>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</si>
  <si>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</si>
  <si>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</si>
  <si>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</si>
  <si>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</si>
  <si>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</si>
  <si>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</si>
  <si>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</si>
  <si>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</si>
  <si>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</si>
  <si>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</si>
  <si>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</si>
  <si>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</si>
  <si>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</si>
  <si>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</si>
  <si>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</si>
  <si>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</si>
  <si>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</si>
  <si>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</si>
  <si>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</si>
  <si>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</si>
  <si>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</si>
  <si>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</si>
  <si>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</si>
  <si>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</si>
  <si>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</si>
  <si>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</si>
  <si>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</si>
  <si>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</si>
  <si>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</si>
  <si>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</si>
  <si>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</si>
  <si>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</si>
  <si>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</si>
  <si>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</si>
  <si>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</si>
  <si>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</si>
  <si>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</si>
  <si>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</si>
  <si>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</si>
  <si>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</si>
  <si>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</si>
  <si>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</si>
  <si>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</si>
  <si>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</si>
  <si>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</si>
  <si>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</si>
  <si>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</si>
  <si>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</si>
  <si>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</si>
  <si>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</si>
  <si>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</si>
  <si>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</si>
  <si>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</si>
  <si>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</si>
  <si>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</si>
  <si>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</si>
  <si>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</si>
  <si>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</si>
  <si>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</si>
  <si>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</si>
  <si>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</si>
  <si>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</si>
  <si>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</si>
  <si>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</si>
  <si>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</si>
  <si>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</si>
  <si>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</si>
  <si>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</si>
  <si>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</si>
  <si>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</si>
  <si>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</si>
  <si>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</si>
  <si>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</si>
  <si>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</si>
  <si>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</si>
  <si>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</si>
  <si>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</si>
  <si>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</si>
  <si>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</si>
  <si>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</si>
  <si>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</si>
  <si>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</si>
  <si>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</si>
  <si>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</si>
  <si>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</si>
  <si>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</si>
  <si>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</si>
  <si>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</si>
  <si>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</si>
  <si>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</si>
  <si>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</si>
  <si>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</si>
  <si>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</si>
  <si>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</si>
  <si>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</si>
  <si>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</si>
  <si>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</si>
  <si>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</si>
  <si>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</si>
  <si>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</si>
  <si>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</si>
  <si>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</si>
  <si>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</si>
  <si>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</si>
  <si>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</si>
  <si>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</si>
  <si>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</si>
  <si>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</si>
  <si>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</si>
  <si>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</si>
  <si>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</si>
  <si>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</si>
  <si>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</si>
  <si>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</si>
  <si>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</si>
  <si>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</si>
  <si>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</si>
  <si>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</si>
  <si>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</si>
  <si>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</si>
  <si>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</si>
  <si>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</si>
  <si>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</si>
  <si>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</si>
  <si>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</si>
  <si>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</si>
  <si>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</si>
  <si>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</si>
  <si>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</si>
  <si>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</si>
  <si>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</si>
  <si>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</si>
  <si>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</si>
  <si>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</si>
  <si>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</si>
  <si>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</si>
  <si>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</si>
  <si>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</si>
  <si>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</si>
  <si>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</si>
  <si>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</si>
  <si>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</si>
  <si>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</si>
  <si>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</si>
  <si>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</si>
  <si>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</si>
  <si>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</si>
  <si>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</si>
  <si>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</si>
  <si>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</si>
  <si>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</si>
  <si>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</si>
  <si>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</si>
  <si>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</si>
  <si>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</si>
  <si>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</si>
  <si>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</si>
  <si>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</si>
  <si>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</si>
  <si>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</si>
  <si>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</si>
  <si>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</si>
  <si>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</si>
  <si>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</si>
  <si>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</si>
  <si>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</si>
  <si>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</si>
  <si>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</si>
  <si>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</si>
  <si>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</si>
  <si>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</si>
  <si>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</si>
  <si>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</si>
  <si>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</si>
  <si>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</si>
  <si>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</si>
  <si>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</si>
  <si>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</si>
  <si>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</si>
  <si>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</si>
  <si>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</si>
  <si>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</si>
  <si>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</si>
  <si>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</si>
  <si>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</si>
  <si>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</si>
  <si>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</si>
  <si>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</si>
  <si>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</si>
  <si>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</si>
  <si>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</si>
  <si>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</si>
  <si>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</si>
  <si>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</si>
  <si>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</si>
  <si>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</si>
  <si>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</si>
  <si>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</si>
  <si>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</si>
  <si>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</si>
  <si>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</si>
  <si>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</si>
  <si>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</si>
  <si>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</si>
  <si>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</si>
  <si>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</si>
  <si>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</si>
  <si>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</si>
  <si>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</si>
  <si>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</si>
  <si>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</si>
  <si>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</si>
  <si>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</si>
  <si>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</si>
  <si>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</si>
  <si>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</si>
  <si>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</si>
  <si>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</si>
  <si>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</si>
  <si>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</si>
  <si>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</si>
  <si>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</si>
  <si>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</si>
  <si>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</si>
  <si>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</si>
  <si>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</si>
  <si>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</si>
  <si>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</si>
  <si>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</si>
  <si>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</si>
  <si>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</si>
  <si>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</si>
  <si>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</si>
  <si>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</si>
  <si>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</si>
  <si>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</si>
  <si>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</si>
  <si>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</si>
  <si>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</si>
  <si>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</si>
  <si>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</si>
  <si>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</si>
  <si>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</si>
  <si>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</si>
  <si>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</si>
  <si>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</si>
  <si>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</si>
  <si>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</si>
  <si>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</si>
  <si>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</si>
  <si>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</si>
  <si>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</si>
  <si>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</si>
  <si>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</si>
  <si>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</si>
  <si>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</si>
  <si>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</si>
  <si>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</si>
  <si>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</si>
  <si>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</si>
  <si>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</si>
  <si>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</si>
  <si>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</si>
  <si>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</si>
  <si>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</si>
  <si>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</si>
  <si>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</si>
  <si>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</si>
  <si>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</si>
  <si>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</si>
  <si>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</si>
  <si>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</si>
  <si>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</si>
  <si>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</si>
  <si>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</si>
  <si>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</si>
  <si>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</si>
  <si>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</si>
  <si>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</si>
  <si>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</si>
  <si>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</si>
  <si>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</si>
  <si>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</si>
  <si>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</si>
  <si>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</si>
  <si>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</si>
  <si>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</si>
  <si>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</si>
  <si>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</si>
  <si>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</si>
  <si>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</si>
  <si>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</si>
  <si>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</si>
  <si>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</si>
  <si>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</si>
  <si>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</si>
  <si>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</si>
  <si>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</si>
  <si>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</si>
  <si>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</si>
  <si>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</si>
  <si>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</si>
  <si>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</si>
  <si>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</si>
  <si>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</si>
  <si>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</si>
  <si>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</si>
  <si>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</si>
  <si>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</si>
  <si>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</si>
  <si>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</si>
  <si>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</si>
  <si>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</si>
  <si>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</si>
  <si>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</si>
  <si>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</si>
  <si>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</si>
  <si>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</si>
  <si>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</si>
  <si>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</si>
  <si>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</si>
  <si>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</si>
  <si>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</si>
  <si>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</si>
  <si>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</si>
  <si>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</si>
  <si>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</si>
  <si>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</si>
  <si>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</si>
  <si>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</si>
  <si>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</si>
  <si>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</si>
  <si>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</si>
  <si>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</si>
  <si>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</si>
  <si>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</si>
  <si>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</si>
  <si>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</si>
  <si>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</si>
  <si>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</si>
  <si>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</si>
  <si>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</si>
  <si>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</si>
  <si>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</si>
  <si>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</si>
  <si>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</si>
  <si>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</si>
  <si>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</si>
  <si>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</si>
  <si>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</si>
  <si>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</si>
  <si>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</si>
  <si>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</si>
  <si>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</si>
  <si>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</si>
  <si>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</si>
  <si>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</si>
  <si>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</si>
  <si>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</si>
  <si>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</si>
  <si>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</si>
  <si>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</si>
  <si>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</si>
  <si>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</si>
  <si>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</si>
  <si>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</si>
  <si>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</si>
  <si>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</si>
  <si>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</si>
  <si>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</si>
  <si>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</si>
  <si>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</si>
  <si>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</si>
  <si>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</si>
  <si>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</si>
  <si>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</si>
  <si>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</si>
  <si>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</si>
  <si>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</si>
  <si>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</si>
  <si>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</si>
  <si>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</si>
  <si>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</si>
  <si>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</si>
  <si>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</si>
  <si>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</si>
  <si>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</si>
  <si>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</si>
  <si>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</si>
  <si>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</si>
  <si>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</si>
  <si>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</si>
  <si>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</si>
  <si>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</si>
  <si>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</si>
  <si>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</si>
  <si>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</si>
  <si>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</si>
  <si>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</si>
  <si>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</si>
  <si>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</si>
  <si>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</si>
  <si>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</si>
  <si>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</si>
  <si>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</si>
  <si>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</si>
  <si>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</si>
  <si>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</si>
  <si>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</si>
  <si>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</si>
  <si>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</si>
  <si>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</si>
  <si>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</si>
  <si>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</si>
  <si>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</si>
  <si>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</si>
  <si>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</si>
  <si>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</si>
  <si>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</si>
  <si>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</si>
  <si>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</si>
  <si>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</si>
  <si>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</si>
  <si>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</si>
  <si>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</si>
  <si>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</si>
  <si>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</si>
  <si>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</si>
  <si>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</si>
  <si>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</si>
  <si>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</si>
  <si>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</si>
  <si>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</si>
  <si>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</si>
  <si>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</si>
  <si>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</si>
  <si>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</si>
  <si>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</si>
  <si>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</si>
  <si>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</si>
  <si>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</si>
  <si>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</si>
  <si>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</si>
  <si>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</si>
  <si>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</si>
  <si>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</si>
  <si>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</si>
  <si>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</si>
  <si>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</si>
  <si>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</si>
  <si>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</si>
  <si>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</si>
  <si>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</si>
  <si>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</si>
  <si>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</si>
  <si>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</si>
  <si>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</si>
  <si>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</si>
  <si>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</si>
  <si>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</si>
  <si>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</si>
  <si>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</si>
  <si>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</si>
  <si>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</si>
  <si>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</si>
  <si>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</si>
  <si>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</si>
  <si>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</si>
  <si>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</si>
  <si>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</si>
  <si>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</si>
  <si>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</si>
  <si>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</si>
  <si>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</si>
  <si>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</si>
  <si>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</si>
  <si>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</si>
  <si>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</si>
  <si>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</si>
  <si>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</si>
  <si>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</si>
  <si>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</si>
  <si>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</si>
  <si>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</si>
  <si>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</si>
  <si>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</si>
  <si>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</si>
  <si>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</si>
  <si>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</si>
  <si>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</si>
  <si>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</si>
  <si>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</si>
  <si>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</si>
  <si>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</si>
  <si>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</si>
  <si>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</si>
  <si>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</si>
  <si>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</si>
  <si>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</si>
  <si>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</si>
  <si>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</si>
  <si>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</si>
  <si>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</si>
  <si>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</si>
  <si>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</si>
  <si>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</si>
  <si>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</si>
  <si>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</si>
  <si>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</si>
  <si>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</si>
  <si>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</si>
  <si>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</si>
  <si>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</si>
  <si>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</si>
  <si>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</si>
  <si>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</si>
  <si>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</si>
  <si>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</si>
  <si>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</si>
  <si>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</si>
  <si>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</si>
  <si>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</si>
  <si>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</si>
  <si>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</si>
  <si>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</si>
  <si>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</si>
  <si>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</si>
  <si>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</si>
  <si>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</si>
  <si>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</si>
  <si>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</si>
  <si>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</si>
  <si>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</si>
  <si>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</si>
  <si>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</si>
  <si>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</si>
  <si>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</si>
  <si>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</si>
  <si>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</si>
  <si>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</si>
  <si>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</si>
  <si>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</si>
  <si>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</si>
  <si>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</si>
  <si>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</si>
  <si>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</si>
  <si>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</si>
  <si>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</si>
  <si>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</si>
  <si>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</si>
  <si>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</si>
  <si>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</si>
  <si>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</si>
  <si>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</si>
  <si>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</si>
  <si>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</si>
  <si>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</si>
  <si>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</si>
  <si>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</si>
  <si>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</si>
  <si>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</si>
  <si>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</si>
  <si>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</si>
  <si>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</si>
  <si>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</si>
  <si>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</si>
  <si>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</si>
  <si>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</si>
  <si>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</si>
  <si>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</si>
  <si>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</si>
  <si>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</si>
  <si>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</si>
  <si>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</si>
  <si>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</si>
  <si>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</si>
  <si>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</si>
  <si>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</si>
  <si>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</si>
  <si>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</si>
  <si>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</si>
  <si>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</si>
  <si>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</si>
  <si>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</si>
  <si>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</si>
  <si>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</si>
  <si>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</si>
  <si>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</si>
  <si>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</si>
  <si>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</si>
  <si>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</si>
  <si>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</si>
  <si>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</si>
  <si>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</si>
  <si>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</si>
  <si>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</si>
  <si>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</si>
  <si>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</si>
  <si>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</si>
  <si>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</si>
  <si>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</si>
  <si>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</si>
  <si>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</si>
  <si>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</si>
  <si>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</si>
  <si>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</si>
  <si>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</si>
  <si>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</si>
  <si>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</si>
  <si>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</si>
  <si>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</si>
  <si>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</si>
  <si>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</si>
  <si>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</si>
  <si>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</si>
  <si>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</si>
  <si>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</si>
  <si>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</si>
  <si>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</si>
  <si>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</si>
  <si>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</si>
  <si>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</si>
  <si>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</si>
  <si>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</si>
  <si>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</si>
  <si>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</si>
  <si>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</si>
  <si>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</si>
  <si>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</si>
  <si>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</si>
  <si>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</si>
  <si>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</si>
  <si>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</si>
  <si>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</si>
  <si>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</si>
  <si>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</si>
  <si>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</si>
  <si>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</si>
  <si>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</si>
  <si>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</si>
  <si>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</si>
  <si>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</si>
  <si>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</si>
  <si>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</si>
  <si>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</si>
  <si>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</si>
  <si>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</si>
  <si>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</si>
  <si>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</si>
  <si>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</si>
  <si>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</si>
  <si>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</si>
  <si>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</si>
  <si>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</si>
  <si>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</si>
  <si>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</si>
  <si>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</si>
  <si>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</si>
  <si>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</si>
  <si>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</si>
  <si>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</si>
  <si>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</si>
  <si>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</si>
  <si>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</si>
  <si>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</si>
  <si>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</si>
  <si>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</si>
  <si>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</si>
  <si>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</si>
  <si>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</si>
  <si>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</si>
  <si>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</si>
  <si>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</si>
  <si>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</si>
  <si>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</si>
  <si>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</si>
  <si>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</si>
  <si>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</si>
  <si>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</si>
  <si>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</si>
  <si>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</si>
  <si>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</si>
  <si>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</si>
  <si>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</si>
  <si>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</si>
  <si>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</si>
  <si>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</si>
  <si>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</si>
  <si>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</si>
  <si>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</si>
  <si>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</si>
  <si>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</si>
  <si>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</si>
  <si>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</si>
  <si>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</si>
  <si>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</si>
  <si>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</si>
  <si>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</si>
  <si>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</si>
  <si>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</si>
  <si>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</si>
  <si>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</si>
  <si>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</si>
  <si>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</si>
  <si>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</si>
  <si>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</si>
  <si>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</si>
  <si>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</si>
  <si>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</si>
  <si>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</si>
  <si>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</si>
  <si>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</si>
  <si>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</si>
  <si>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</si>
  <si>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</si>
  <si>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</si>
  <si>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</si>
  <si>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</si>
  <si>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</si>
  <si>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</si>
  <si>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</si>
  <si>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</si>
  <si>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</si>
  <si>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</si>
  <si>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</si>
  <si>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</si>
  <si>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</si>
  <si>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</si>
  <si>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</si>
  <si>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</si>
  <si>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</si>
  <si>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</si>
  <si>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</si>
  <si>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</si>
  <si>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</si>
  <si>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</si>
  <si>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</si>
  <si>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</si>
  <si>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</si>
  <si>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</si>
  <si>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</si>
  <si>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</si>
  <si>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</si>
  <si>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</si>
  <si>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</si>
  <si>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</si>
  <si>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</si>
  <si>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</si>
  <si>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</si>
  <si>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</si>
  <si>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</si>
  <si>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</si>
  <si>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</si>
  <si>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</si>
  <si>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</si>
  <si>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</si>
  <si>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</si>
  <si>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</si>
  <si>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</si>
  <si>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</si>
  <si>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</si>
  <si>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</si>
  <si>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</si>
  <si>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</si>
  <si>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</si>
  <si>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</si>
  <si>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</si>
  <si>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</si>
  <si>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</si>
  <si>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</si>
  <si>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</si>
  <si>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</si>
  <si>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</si>
  <si>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</si>
  <si>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</si>
  <si>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</si>
  <si>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</si>
  <si>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</si>
  <si>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</si>
  <si>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</si>
  <si>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</si>
  <si>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</si>
  <si>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</si>
  <si>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</si>
  <si>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</si>
  <si>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</si>
  <si>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</si>
  <si>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</si>
  <si>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</si>
  <si>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</si>
  <si>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</si>
  <si>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</si>
  <si>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</si>
  <si>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</si>
  <si>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</si>
  <si>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</si>
  <si>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</si>
  <si>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</si>
  <si>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</si>
  <si>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</si>
  <si>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</si>
  <si>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</si>
  <si>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</si>
  <si>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</si>
  <si>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</si>
  <si>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</si>
  <si>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</si>
  <si>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</si>
  <si>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</si>
  <si>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</si>
  <si>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</si>
  <si>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</si>
  <si>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</si>
  <si>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</si>
  <si>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</si>
  <si>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</si>
  <si>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</si>
  <si>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</si>
  <si>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</si>
  <si>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</si>
  <si>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</si>
  <si>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</si>
  <si>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</si>
  <si>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</si>
  <si>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</si>
  <si>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</si>
  <si>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</si>
  <si>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</si>
  <si>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</si>
  <si>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</si>
  <si>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</si>
  <si>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</si>
  <si>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</si>
  <si>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</si>
  <si>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</si>
  <si>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</si>
  <si>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</si>
  <si>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</si>
  <si>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</si>
  <si>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</si>
  <si>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</si>
  <si>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</si>
  <si>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</si>
  <si>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</si>
  <si>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</si>
  <si>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</si>
  <si>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</si>
  <si>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</si>
  <si>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</si>
  <si>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</si>
  <si>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</si>
  <si>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</si>
  <si>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</si>
  <si>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</si>
  <si>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</si>
  <si>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</si>
  <si>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</si>
  <si>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</si>
  <si>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</si>
  <si>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</si>
  <si>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</si>
  <si>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</si>
  <si>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</si>
  <si>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</si>
  <si>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</si>
  <si>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</si>
  <si>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</si>
  <si>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</si>
  <si>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</si>
  <si>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</si>
  <si>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</si>
  <si>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</si>
  <si>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</si>
  <si>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</si>
  <si>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</si>
  <si>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</si>
  <si>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</si>
  <si>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</si>
  <si>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</si>
  <si>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</si>
  <si>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</si>
  <si>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</si>
  <si>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</si>
  <si>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</si>
  <si>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</si>
  <si>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</si>
  <si>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</si>
  <si>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</si>
  <si>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</si>
  <si>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</si>
  <si>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</si>
  <si>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</si>
  <si>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</si>
  <si>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</si>
  <si>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</si>
  <si>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</si>
  <si>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</si>
  <si>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</si>
  <si>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</si>
  <si>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</si>
  <si>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</si>
  <si>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</si>
  <si>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</si>
  <si>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</si>
  <si>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</si>
  <si>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</si>
  <si>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</si>
  <si>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</si>
  <si>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</si>
  <si>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</si>
  <si>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</si>
  <si>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</si>
  <si>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</si>
  <si>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</si>
  <si>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</si>
  <si>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</si>
  <si>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</si>
  <si>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</si>
  <si>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</si>
  <si>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</si>
  <si>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</si>
  <si>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</si>
  <si>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</si>
  <si>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</si>
  <si>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</si>
  <si>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</si>
  <si>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</si>
  <si>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</si>
  <si>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</si>
  <si>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</si>
  <si>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</si>
  <si>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</si>
  <si>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</si>
  <si>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</si>
  <si>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</si>
  <si>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</si>
  <si>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</si>
  <si>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</si>
  <si>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</si>
  <si>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</si>
  <si>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</si>
  <si>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</si>
  <si>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</si>
  <si>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</si>
  <si>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</si>
  <si>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</si>
  <si>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</si>
  <si>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</si>
  <si>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</si>
  <si>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</si>
  <si>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</si>
  <si>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</si>
  <si>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</si>
  <si>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</si>
  <si>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</si>
  <si>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</si>
  <si>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</si>
  <si>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</si>
  <si>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</si>
  <si>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</si>
  <si>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</si>
  <si>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</si>
  <si>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</si>
  <si>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</si>
  <si>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</si>
  <si>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</si>
  <si>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</si>
  <si>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</si>
  <si>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</si>
  <si>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</si>
  <si>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</si>
  <si>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</si>
  <si>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</si>
  <si>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</si>
  <si>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</si>
  <si>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</si>
  <si>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</si>
  <si>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</si>
  <si>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</si>
  <si>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</si>
  <si>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</si>
  <si>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</si>
  <si>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</si>
  <si>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</si>
  <si>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</si>
  <si>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</si>
  <si>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</si>
  <si>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</si>
  <si>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</si>
  <si>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</si>
  <si>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</si>
  <si>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</si>
  <si>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</si>
  <si>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</si>
  <si>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</si>
  <si>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</si>
  <si>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</si>
  <si>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</si>
  <si>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</si>
  <si>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</si>
  <si>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</si>
  <si>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</si>
  <si>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</si>
  <si>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</si>
  <si>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</si>
  <si>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</si>
  <si>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</si>
  <si>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</si>
  <si>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</si>
  <si>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</si>
  <si>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</si>
  <si>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</si>
  <si>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</si>
  <si>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</si>
  <si>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</si>
  <si>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</si>
  <si>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</si>
  <si>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</si>
  <si>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</si>
  <si>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</si>
  <si>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</si>
  <si>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</si>
  <si>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</si>
  <si>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</si>
  <si>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</si>
  <si>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</si>
  <si>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</si>
  <si>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</si>
  <si>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</si>
  <si>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</si>
  <si>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</si>
  <si>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</si>
  <si>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</si>
  <si>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</si>
  <si>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</si>
  <si>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</si>
  <si>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</si>
  <si>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</si>
  <si>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</si>
  <si>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</si>
  <si>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</si>
  <si>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</si>
  <si>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</si>
  <si>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</si>
  <si>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</si>
  <si>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</si>
  <si>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</si>
  <si>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</si>
  <si>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</si>
  <si>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</si>
  <si>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</si>
  <si>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</si>
  <si>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</si>
  <si>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</si>
  <si>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</si>
  <si>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</si>
  <si>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</si>
  <si>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</si>
  <si>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</si>
  <si>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</si>
  <si>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</si>
  <si>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</si>
  <si>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</si>
  <si>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</si>
  <si>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</si>
  <si>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</si>
  <si>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</si>
  <si>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</si>
  <si>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</si>
  <si>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</si>
  <si>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</si>
  <si>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</si>
  <si>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</si>
  <si>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</si>
  <si>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</si>
  <si>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</si>
  <si>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</si>
  <si>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</si>
  <si>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</si>
  <si>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</si>
  <si>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</si>
  <si>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</si>
  <si>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</si>
  <si>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</si>
  <si>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</si>
  <si>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</si>
  <si>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</si>
  <si>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</si>
  <si>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</si>
  <si>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</si>
  <si>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</si>
  <si>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</si>
  <si>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</si>
  <si>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</si>
  <si>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</si>
  <si>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</si>
  <si>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</si>
  <si>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</si>
  <si>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</si>
  <si>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</si>
  <si>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</si>
  <si>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</si>
  <si>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</si>
  <si>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</si>
  <si>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</si>
  <si>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</si>
  <si>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</si>
  <si>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</si>
  <si>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</si>
  <si>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</si>
  <si>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</si>
  <si>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</si>
  <si>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</si>
  <si>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</si>
  <si>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</si>
  <si>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</si>
  <si>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</si>
  <si>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</si>
  <si>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</si>
  <si>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</si>
  <si>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</si>
  <si>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</si>
  <si>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</si>
  <si>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</si>
  <si>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</si>
  <si>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</si>
  <si>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</si>
  <si>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</si>
  <si>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</si>
  <si>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</si>
  <si>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</si>
  <si>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</si>
  <si>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</si>
  <si>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</si>
  <si>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</si>
  <si>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</si>
  <si>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</si>
  <si>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</si>
  <si>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</si>
  <si>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</si>
  <si>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</si>
  <si>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</si>
  <si>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</si>
  <si>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</si>
  <si>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</si>
  <si>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</si>
  <si>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</si>
  <si>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</si>
  <si>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</si>
  <si>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</si>
  <si>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</si>
  <si>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</si>
  <si>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</si>
  <si>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</si>
  <si>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</si>
  <si>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</si>
  <si>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</si>
  <si>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</si>
  <si>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</si>
  <si>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</si>
  <si>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</si>
  <si>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</si>
  <si>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</si>
  <si>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</si>
  <si>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</si>
  <si>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</si>
  <si>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</si>
  <si>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</si>
  <si>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</si>
  <si>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</si>
  <si>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</si>
  <si>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</si>
  <si>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</si>
  <si>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</si>
  <si>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</si>
  <si>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</si>
  <si>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</si>
  <si>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</si>
  <si>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</si>
  <si>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</si>
  <si>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</si>
  <si>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</si>
  <si>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</si>
  <si>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</si>
  <si>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</si>
  <si>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</si>
  <si>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</si>
  <si>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</si>
  <si>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</si>
  <si>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</si>
  <si>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</si>
  <si>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</si>
  <si>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</si>
  <si>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</si>
  <si>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</si>
  <si>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</si>
  <si>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</si>
  <si>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</si>
  <si>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</si>
  <si>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</si>
  <si>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</si>
  <si>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</si>
  <si>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</si>
  <si>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</si>
  <si>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</si>
  <si>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</si>
  <si>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</si>
  <si>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</si>
  <si>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</si>
  <si>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</si>
  <si>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</si>
  <si>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</si>
  <si>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</si>
  <si>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</si>
  <si>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</si>
  <si>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</si>
  <si>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</si>
  <si>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</si>
  <si>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</si>
  <si>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</si>
  <si>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</si>
  <si>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</si>
  <si>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</si>
  <si>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</si>
  <si>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</si>
  <si>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</si>
  <si>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</si>
  <si>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</si>
  <si>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</si>
  <si>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</si>
  <si>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</si>
  <si>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</si>
  <si>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</si>
  <si>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</si>
  <si>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</si>
  <si>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</si>
  <si>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</si>
  <si>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</si>
  <si>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</si>
  <si>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</si>
  <si>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</si>
  <si>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</si>
  <si>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</si>
  <si>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</si>
  <si>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</si>
  <si>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</si>
  <si>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</si>
  <si>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</si>
  <si>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</si>
  <si>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</si>
  <si>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</si>
  <si>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</si>
  <si>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</si>
  <si>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</si>
  <si>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</si>
  <si>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</si>
  <si>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</si>
  <si>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</si>
  <si>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</si>
  <si>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</si>
  <si>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</si>
  <si>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</si>
  <si>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</si>
  <si>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</si>
  <si>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</si>
  <si>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</si>
  <si>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</si>
  <si>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</si>
  <si>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</si>
  <si>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</si>
  <si>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</si>
  <si>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</si>
  <si>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</si>
  <si>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</si>
  <si>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</si>
  <si>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</si>
  <si>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</si>
  <si>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</si>
  <si>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</si>
  <si>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</si>
  <si>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</si>
  <si>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</si>
  <si>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</si>
  <si>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</si>
  <si>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</si>
  <si>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</si>
  <si>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</si>
  <si>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</si>
  <si>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</si>
  <si>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</si>
  <si>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</si>
  <si>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</si>
  <si>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</si>
  <si>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</si>
  <si>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</si>
  <si>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</si>
  <si>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</si>
  <si>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</si>
  <si>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</si>
  <si>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</si>
  <si>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</si>
  <si>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</si>
  <si>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</si>
  <si>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</si>
  <si>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</si>
  <si>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</si>
  <si>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</si>
  <si>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</si>
  <si>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</si>
  <si>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</si>
  <si>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</si>
  <si>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</si>
  <si>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</si>
  <si>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</si>
  <si>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</si>
  <si>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</si>
  <si>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</si>
  <si>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</si>
  <si>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</si>
  <si>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</si>
  <si>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</si>
  <si>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</si>
  <si>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</si>
  <si>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</si>
  <si>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</si>
  <si>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</si>
  <si>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</si>
  <si>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</si>
  <si>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</si>
  <si>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</si>
  <si>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</si>
  <si>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</si>
  <si>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</si>
  <si>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</si>
  <si>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</si>
  <si>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</si>
  <si>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</si>
  <si>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</si>
  <si>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</si>
  <si>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</si>
  <si>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</si>
  <si>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</si>
  <si>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</si>
  <si>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</si>
  <si>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</si>
  <si>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</si>
  <si>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</si>
  <si>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</si>
  <si>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</si>
  <si>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</si>
  <si>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</si>
  <si>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</si>
  <si>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</si>
  <si>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</si>
  <si>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</si>
  <si>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</si>
  <si>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</si>
  <si>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</si>
  <si>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</si>
  <si>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</si>
  <si>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</si>
  <si>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</si>
  <si>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</si>
  <si>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</si>
  <si>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</si>
  <si>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</si>
  <si>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</si>
  <si>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</si>
  <si>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</si>
  <si>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</si>
  <si>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</si>
  <si>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</si>
  <si>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</si>
  <si>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</si>
  <si>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</si>
  <si>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</si>
  <si>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</si>
  <si>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</si>
  <si>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</si>
  <si>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</si>
  <si>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</si>
  <si>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</si>
  <si>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</si>
  <si>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</si>
  <si>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</si>
  <si>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</si>
  <si>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</si>
  <si>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</si>
  <si>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</si>
  <si>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</si>
  <si>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</si>
  <si>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</si>
  <si>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</si>
  <si>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</si>
  <si>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</si>
  <si>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</si>
  <si>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</si>
  <si>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</si>
  <si>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</si>
  <si>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</si>
  <si>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</si>
  <si>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</si>
  <si>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</si>
  <si>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</si>
  <si>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</si>
  <si>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</si>
  <si>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</si>
  <si>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</si>
  <si>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</si>
  <si>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</si>
  <si>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</si>
  <si>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</si>
  <si>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</si>
  <si>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</si>
  <si>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</si>
  <si>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</si>
  <si>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</si>
  <si>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</si>
  <si>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</si>
  <si>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</si>
  <si>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</si>
  <si>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</si>
  <si>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</si>
  <si>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</si>
  <si>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</si>
  <si>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</si>
  <si>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</si>
  <si>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</si>
  <si>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</si>
  <si>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</si>
  <si>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</si>
  <si>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</si>
  <si>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</si>
  <si>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</si>
  <si>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</si>
  <si>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</si>
  <si>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</si>
  <si>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</si>
  <si>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</si>
  <si>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</si>
  <si>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</si>
  <si>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</si>
  <si>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</si>
  <si>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</si>
  <si>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</si>
  <si>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</si>
  <si>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</si>
  <si>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</si>
  <si>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</si>
  <si>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</si>
  <si>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</si>
  <si>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</si>
  <si>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</si>
  <si>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</si>
  <si>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</si>
  <si>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</si>
  <si>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</si>
  <si>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</si>
  <si>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</si>
  <si>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</si>
  <si>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</si>
  <si>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</si>
  <si>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</si>
  <si>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</si>
  <si>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</si>
  <si>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</si>
  <si>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</si>
  <si>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</si>
  <si>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</si>
  <si>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</si>
  <si>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</si>
  <si>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</si>
  <si>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</si>
  <si>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</si>
  <si>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</si>
  <si>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</si>
  <si>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</si>
  <si>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</si>
  <si>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</si>
  <si>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</si>
  <si>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</si>
  <si>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</si>
  <si>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</si>
  <si>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</si>
  <si>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</si>
  <si>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</si>
  <si>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</si>
  <si>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</si>
  <si>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</si>
  <si>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</si>
  <si>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</si>
  <si>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</si>
  <si>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</si>
  <si>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</si>
  <si>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</si>
  <si>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</si>
  <si>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</si>
  <si>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</si>
  <si>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</si>
  <si>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</si>
  <si>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</si>
  <si>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</si>
  <si>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</si>
  <si>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</si>
  <si>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</si>
  <si>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</si>
  <si>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</si>
  <si>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</si>
  <si>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</si>
  <si>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</si>
  <si>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</si>
  <si>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</si>
  <si>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</si>
  <si>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</si>
  <si>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</si>
  <si>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</si>
  <si>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</si>
  <si>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</si>
  <si>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</si>
  <si>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</si>
  <si>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</si>
  <si>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</si>
  <si>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</si>
  <si>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</si>
  <si>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</si>
  <si>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</si>
  <si>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</si>
  <si>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</si>
  <si>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</si>
  <si>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</si>
  <si>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</si>
  <si>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</si>
  <si>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</si>
  <si>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</si>
  <si>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</si>
  <si>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</si>
  <si>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</si>
  <si>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</si>
  <si>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</si>
  <si>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</si>
  <si>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</si>
  <si>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</si>
  <si>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</si>
  <si>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</si>
  <si>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</si>
  <si>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</si>
  <si>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</si>
  <si>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</si>
  <si>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</si>
  <si>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</si>
  <si>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</si>
  <si>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</si>
  <si>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</si>
  <si>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</si>
  <si>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</si>
  <si>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</si>
  <si>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</si>
  <si>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</si>
  <si>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</si>
  <si>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</si>
  <si>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</si>
  <si>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</si>
  <si>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</si>
  <si>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</si>
  <si>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</si>
  <si>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</si>
  <si>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</si>
  <si>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</si>
  <si>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</si>
  <si>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</si>
  <si>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</si>
  <si>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</si>
  <si>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</si>
  <si>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</si>
  <si>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</si>
  <si>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</si>
  <si>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</si>
  <si>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</si>
  <si>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</si>
  <si>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</si>
  <si>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</si>
  <si>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</si>
  <si>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</si>
  <si>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</si>
  <si>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</si>
  <si>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</si>
  <si>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</si>
  <si>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</si>
  <si>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</si>
  <si>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</si>
  <si>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</si>
  <si>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</si>
  <si>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</si>
  <si>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</si>
  <si>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</si>
  <si>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</si>
  <si>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</si>
  <si>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</si>
  <si>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</si>
  <si>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</si>
  <si>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</si>
  <si>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</si>
  <si>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</si>
  <si>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</si>
  <si>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</si>
  <si>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</si>
  <si>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</si>
  <si>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</si>
  <si>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</si>
  <si>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</si>
  <si>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</si>
  <si>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</si>
  <si>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</si>
  <si>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</si>
  <si>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</si>
  <si>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</si>
  <si>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</si>
  <si>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</si>
  <si>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</si>
  <si>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</si>
  <si>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</si>
  <si>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</si>
  <si>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</si>
  <si>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</si>
  <si>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</si>
  <si>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</si>
  <si>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</si>
  <si>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</si>
  <si>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</si>
  <si>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</si>
  <si>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</si>
  <si>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</si>
  <si>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</si>
  <si>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</si>
  <si>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</si>
  <si>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</si>
  <si>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</si>
  <si>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</si>
  <si>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</si>
  <si>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</si>
  <si>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</si>
  <si>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</si>
  <si>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</si>
  <si>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</si>
  <si>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</si>
  <si>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</si>
  <si>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</si>
  <si>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</si>
  <si>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</si>
  <si>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</si>
  <si>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</si>
  <si>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</si>
  <si>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</si>
  <si>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</si>
  <si>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</si>
  <si>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</si>
  <si>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</si>
  <si>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</si>
  <si>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</si>
  <si>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</si>
  <si>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</si>
  <si>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</si>
  <si>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</si>
  <si>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</si>
  <si>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</si>
  <si>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</si>
  <si>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</si>
  <si>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</si>
  <si>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</si>
  <si>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</si>
  <si>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</si>
  <si>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</si>
  <si>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</si>
  <si>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</si>
  <si>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</si>
  <si>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</si>
  <si>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</si>
  <si>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</si>
  <si>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</si>
  <si>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</si>
  <si>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</si>
  <si>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</si>
  <si>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</si>
  <si>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</si>
  <si>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</si>
  <si>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</si>
  <si>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</si>
  <si>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</si>
  <si>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</si>
  <si>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</si>
  <si>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</si>
  <si>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</si>
  <si>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</si>
  <si>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</si>
  <si>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</si>
  <si>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</si>
  <si>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</si>
  <si>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</si>
  <si>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</si>
  <si>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</si>
  <si>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</si>
  <si>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</si>
  <si>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</si>
  <si>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</si>
  <si>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</si>
  <si>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</si>
  <si>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</si>
  <si>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</si>
  <si>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</si>
  <si>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</si>
  <si>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</si>
  <si>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</si>
  <si>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</si>
  <si>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</si>
  <si>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</si>
  <si>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</si>
  <si>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</si>
  <si>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</si>
  <si>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</si>
  <si>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</si>
  <si>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</si>
  <si>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</si>
  <si>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</si>
  <si>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</si>
  <si>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</si>
  <si>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</si>
  <si>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</si>
  <si>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</si>
  <si>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</si>
  <si>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</si>
  <si>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</si>
  <si>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</si>
  <si>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</si>
  <si>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</si>
  <si>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</si>
  <si>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</si>
  <si>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</si>
  <si>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</si>
  <si>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</si>
  <si>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</si>
  <si>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</si>
  <si>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</si>
  <si>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</si>
  <si>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</si>
  <si>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</si>
  <si>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</si>
  <si>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</si>
  <si>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</si>
  <si>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</si>
  <si>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</si>
  <si>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</si>
  <si>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</si>
  <si>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</si>
  <si>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</si>
  <si>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</si>
  <si>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</si>
  <si>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</si>
  <si>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</si>
  <si>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</si>
  <si>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</si>
  <si>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</si>
  <si>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</si>
  <si>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</si>
  <si>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</si>
  <si>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</si>
  <si>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</si>
  <si>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</si>
  <si>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</si>
  <si>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</si>
  <si>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</si>
  <si>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</si>
  <si>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</si>
  <si>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</si>
  <si>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</si>
  <si>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</si>
  <si>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</si>
  <si>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</si>
  <si>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</si>
  <si>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</si>
  <si>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</si>
  <si>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</si>
  <si>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</si>
  <si>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</si>
  <si>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</si>
  <si>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</si>
  <si>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</si>
  <si>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</si>
  <si>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</si>
  <si>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</si>
  <si>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</si>
  <si>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</si>
  <si>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</si>
  <si>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</si>
  <si>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</si>
  <si>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</si>
  <si>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</si>
  <si>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</si>
  <si>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</si>
  <si>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</si>
  <si>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</si>
  <si>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</si>
  <si>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</si>
  <si>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</si>
  <si>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</si>
  <si>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</si>
  <si>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</si>
  <si>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</si>
  <si>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</si>
  <si>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</si>
  <si>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</si>
  <si>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</si>
  <si>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</si>
  <si>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</si>
  <si>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</si>
  <si>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</si>
  <si>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</si>
  <si>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</si>
  <si>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</si>
  <si>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</si>
  <si>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</si>
  <si>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</si>
  <si>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</si>
  <si>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</si>
  <si>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</si>
  <si>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</si>
  <si>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</si>
  <si>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</si>
  <si>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</si>
  <si>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</si>
  <si>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</si>
  <si>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</si>
  <si>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</si>
  <si>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</si>
  <si>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</si>
  <si>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</si>
  <si>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</si>
  <si>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</si>
  <si>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</si>
  <si>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</si>
  <si>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</si>
  <si>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</si>
  <si>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</si>
  <si>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</si>
  <si>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</si>
  <si>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</si>
  <si>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</si>
  <si>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</si>
  <si>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</si>
  <si>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</si>
  <si>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</si>
  <si>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</si>
  <si>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</si>
  <si>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</si>
  <si>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</si>
  <si>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</si>
  <si>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</si>
  <si>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</si>
  <si>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</si>
  <si>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</si>
  <si>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</si>
  <si>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</si>
  <si>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</si>
  <si>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</si>
  <si>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</si>
  <si>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</si>
  <si>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</si>
  <si>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</si>
  <si>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</si>
  <si>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</si>
  <si>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</si>
  <si>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</si>
  <si>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</si>
  <si>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</si>
  <si>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</si>
  <si>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</si>
  <si>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</si>
  <si>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</si>
  <si>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</si>
  <si>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</si>
  <si>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</si>
  <si>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</si>
  <si>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</si>
  <si>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</si>
  <si>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</si>
  <si>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</si>
  <si>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</si>
  <si>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</si>
  <si>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</si>
  <si>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</si>
  <si>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</si>
  <si>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</si>
  <si>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</si>
  <si>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</si>
  <si>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</si>
  <si>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</si>
  <si>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</si>
  <si>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</si>
  <si>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</si>
  <si>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</si>
  <si>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</si>
  <si>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</si>
  <si>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</si>
  <si>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</si>
  <si>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</si>
  <si>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</si>
  <si>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</si>
  <si>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</si>
  <si>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</si>
  <si>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</si>
  <si>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</si>
  <si>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</si>
  <si>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</si>
  <si>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</si>
  <si>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</si>
  <si>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</si>
  <si>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</si>
  <si>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</si>
  <si>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</si>
  <si>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</si>
  <si>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</si>
  <si>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</si>
  <si>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</si>
  <si>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</si>
  <si>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</si>
  <si>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</si>
  <si>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</si>
  <si>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</si>
  <si>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</si>
  <si>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</si>
  <si>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</si>
  <si>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</si>
  <si>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</si>
  <si>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</si>
  <si>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</si>
  <si>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</si>
  <si>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</si>
  <si>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</si>
  <si>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</si>
  <si>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</si>
  <si>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</si>
  <si>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</si>
  <si>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</si>
  <si>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</si>
  <si>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</si>
  <si>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</si>
  <si>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</si>
  <si>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</si>
  <si>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</si>
  <si>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</si>
  <si>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</si>
  <si>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</si>
  <si>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</si>
  <si>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</si>
  <si>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</si>
  <si>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</si>
  <si>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</si>
  <si>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</si>
  <si>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</si>
  <si>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</si>
  <si>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</si>
  <si>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</si>
  <si>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</si>
  <si>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</si>
  <si>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</si>
  <si>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</si>
  <si>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</si>
  <si>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</si>
  <si>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</si>
  <si>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</si>
  <si>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</si>
  <si>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</si>
  <si>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</si>
  <si>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</si>
  <si>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</si>
  <si>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</si>
  <si>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</si>
  <si>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</si>
  <si>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</si>
  <si>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</si>
  <si>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</si>
  <si>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</si>
  <si>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</si>
  <si>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</si>
  <si>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</si>
  <si>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</si>
  <si>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</si>
  <si>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</si>
  <si>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</si>
  <si>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</si>
  <si>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</si>
  <si>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</si>
  <si>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</si>
  <si>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</si>
  <si>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</si>
  <si>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</si>
  <si>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</si>
  <si>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</si>
  <si>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</si>
  <si>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</si>
  <si>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</si>
  <si>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</si>
  <si>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</si>
  <si>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</si>
  <si>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</si>
  <si>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</si>
  <si>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</si>
  <si>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</si>
  <si>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</si>
  <si>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</si>
  <si>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</si>
  <si>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</si>
  <si>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</si>
  <si>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</si>
  <si>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</si>
  <si>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</si>
  <si>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</si>
  <si>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</si>
  <si>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</si>
  <si>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</si>
  <si>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</si>
  <si>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</si>
  <si>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</si>
  <si>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</si>
  <si>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</si>
  <si>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</si>
  <si>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</si>
  <si>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</si>
  <si>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</si>
  <si>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</si>
  <si>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</si>
  <si>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</si>
  <si>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</si>
  <si>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</si>
  <si>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</si>
  <si>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</si>
  <si>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</si>
  <si>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</si>
  <si>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</si>
  <si>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</si>
  <si>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</si>
  <si>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</si>
  <si>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</si>
  <si>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</si>
  <si>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</si>
  <si>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</si>
  <si>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</si>
  <si>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</si>
  <si>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</si>
  <si>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</si>
  <si>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</si>
  <si>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</si>
  <si>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</si>
  <si>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</si>
  <si>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</si>
  <si>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</si>
  <si>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</si>
  <si>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</si>
  <si>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</si>
  <si>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</si>
  <si>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</si>
  <si>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</si>
  <si>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</si>
  <si>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</si>
  <si>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</si>
  <si>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</si>
  <si>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</si>
  <si>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</si>
  <si>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</si>
  <si>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</si>
  <si>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</si>
  <si>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</si>
  <si>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</si>
  <si>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</si>
  <si>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</si>
  <si>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</si>
  <si>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</si>
  <si>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</si>
  <si>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</si>
  <si>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</si>
  <si>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</si>
  <si>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</si>
  <si>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</si>
  <si>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</si>
  <si>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</si>
  <si>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</si>
  <si>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</si>
  <si>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</si>
  <si>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</si>
  <si>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</si>
  <si>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</si>
  <si>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</si>
  <si>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</si>
  <si>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</si>
  <si>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</si>
  <si>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</si>
  <si>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</si>
  <si>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</si>
  <si>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</si>
  <si>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</si>
  <si>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</si>
  <si>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</si>
  <si>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</si>
  <si>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</si>
  <si>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</si>
  <si>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</si>
  <si>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</si>
  <si>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</si>
  <si>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</si>
  <si>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</si>
  <si>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</si>
  <si>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</si>
  <si>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</si>
  <si>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</si>
  <si>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</si>
  <si>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</si>
  <si>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</si>
  <si>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</si>
  <si>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</si>
  <si>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</si>
  <si>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</si>
  <si>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</si>
  <si>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</si>
  <si>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</si>
  <si>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</si>
  <si>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</si>
  <si>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</si>
  <si>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</si>
  <si>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</si>
  <si>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</si>
  <si>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</si>
  <si>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</si>
  <si>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</si>
  <si>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</si>
  <si>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</si>
  <si>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</si>
  <si>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</si>
  <si>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</si>
  <si>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</si>
  <si>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</si>
  <si>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</si>
  <si>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</si>
  <si>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</si>
  <si>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</si>
  <si>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</si>
  <si>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</si>
  <si>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</si>
  <si>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</si>
  <si>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</si>
  <si>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</si>
  <si>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</si>
  <si>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</si>
  <si>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</si>
  <si>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</si>
  <si>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</si>
  <si>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</si>
  <si>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</si>
  <si>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</si>
  <si>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</si>
  <si>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</si>
  <si>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</si>
  <si>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</si>
  <si>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</si>
  <si>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</si>
  <si>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</si>
  <si>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</si>
  <si>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</si>
  <si>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</si>
  <si>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</si>
  <si>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</si>
  <si>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</si>
  <si>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</si>
  <si>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</si>
  <si>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</si>
  <si>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</si>
  <si>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</si>
  <si>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</si>
  <si>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</si>
  <si>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</si>
  <si>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</si>
  <si>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</si>
  <si>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</si>
  <si>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</si>
  <si>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</si>
  <si>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</si>
  <si>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</si>
  <si>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</si>
  <si>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</si>
  <si>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</si>
  <si>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</si>
  <si>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</si>
  <si>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</si>
  <si>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</si>
  <si>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</si>
  <si>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</si>
  <si>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</si>
  <si>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</si>
  <si>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</si>
  <si>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</si>
  <si>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</si>
  <si>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</si>
  <si>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</si>
  <si>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</si>
  <si>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</si>
  <si>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</si>
  <si>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</si>
  <si>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</si>
  <si>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</si>
  <si>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</si>
  <si>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</si>
  <si>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</si>
  <si>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</si>
  <si>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</si>
  <si>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</si>
  <si>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</si>
  <si>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</si>
  <si>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</si>
  <si>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</si>
  <si>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</si>
  <si>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</si>
  <si>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</si>
  <si>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</si>
  <si>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</si>
  <si>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</si>
  <si>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</si>
  <si>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</si>
  <si>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</si>
  <si>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</si>
  <si>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</si>
  <si>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</si>
  <si>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</si>
  <si>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</si>
  <si>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</si>
  <si>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</si>
  <si>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</si>
  <si>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</si>
  <si>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</si>
  <si>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</si>
  <si>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</si>
  <si>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</si>
  <si>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</si>
  <si>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</si>
  <si>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</si>
  <si>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</si>
  <si>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</si>
  <si>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</si>
  <si>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</si>
  <si>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</si>
  <si>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</si>
  <si>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</si>
  <si>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</si>
  <si>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</si>
  <si>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</si>
  <si>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</si>
  <si>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</si>
  <si>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</si>
  <si>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</si>
  <si>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</si>
  <si>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</si>
  <si>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</si>
  <si>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</si>
  <si>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</si>
  <si>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</si>
  <si>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</si>
  <si>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</si>
  <si>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</si>
  <si>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</si>
  <si>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</si>
  <si>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</si>
  <si>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</si>
  <si>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</si>
  <si>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</si>
  <si>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</si>
  <si>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</si>
  <si>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</si>
  <si>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</si>
  <si>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</si>
  <si>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</si>
  <si>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</si>
  <si>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</si>
  <si>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</si>
  <si>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</si>
  <si>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</si>
  <si>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</si>
  <si>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</si>
  <si>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</si>
  <si>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</si>
  <si>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</si>
  <si>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</si>
  <si>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</si>
  <si>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</si>
  <si>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</si>
  <si>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</si>
  <si>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</si>
  <si>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</si>
  <si>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</si>
  <si>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</si>
  <si>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</si>
  <si>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</si>
  <si>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</si>
  <si>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</si>
  <si>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</si>
  <si>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</si>
  <si>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</si>
  <si>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</si>
  <si>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</si>
  <si>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</si>
  <si>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</si>
  <si>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</si>
  <si>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</si>
  <si>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</si>
  <si>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</si>
  <si>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</si>
  <si>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</si>
  <si>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</si>
  <si>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</si>
  <si>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</si>
  <si>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</si>
  <si>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</si>
  <si>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</si>
  <si>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</si>
  <si>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</si>
  <si>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</si>
  <si>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</si>
  <si>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</si>
  <si>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</si>
  <si>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</si>
  <si>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</si>
  <si>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</si>
  <si>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</si>
  <si>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</si>
  <si>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</si>
  <si>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</si>
  <si>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</si>
  <si>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</si>
  <si>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</si>
  <si>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</si>
  <si>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</si>
  <si>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</si>
  <si>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</si>
  <si>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</si>
  <si>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</si>
  <si>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</si>
  <si>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</si>
  <si>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</si>
  <si>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</si>
  <si>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</si>
  <si>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</si>
  <si>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</si>
  <si>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</si>
  <si>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</si>
  <si>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</si>
  <si>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</si>
  <si>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</si>
  <si>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</si>
  <si>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</si>
  <si>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</si>
  <si>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</si>
  <si>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</si>
  <si>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</si>
  <si>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</si>
  <si>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</si>
  <si>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</si>
  <si>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</si>
  <si>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</si>
  <si>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</si>
  <si>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</si>
  <si>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</si>
  <si>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</si>
  <si>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</si>
  <si>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</si>
  <si>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</si>
  <si>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</si>
  <si>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</si>
  <si>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</si>
  <si>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</si>
  <si>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</si>
  <si>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</si>
  <si>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</si>
  <si>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</si>
  <si>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</si>
  <si>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</si>
  <si>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</si>
  <si>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</si>
  <si>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</si>
  <si>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</si>
  <si>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</si>
  <si>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</si>
  <si>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</si>
  <si>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</si>
  <si>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</si>
  <si>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</si>
  <si>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</si>
  <si>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</si>
  <si>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</si>
  <si>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</si>
  <si>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</si>
  <si>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</si>
  <si>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</si>
  <si>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</si>
  <si>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</si>
  <si>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</si>
  <si>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</si>
  <si>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</si>
  <si>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</si>
  <si>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</si>
  <si>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</si>
  <si>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</si>
  <si>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</si>
  <si>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</si>
  <si>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</si>
  <si>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</si>
  <si>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</si>
  <si>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</si>
  <si>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</si>
  <si>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</si>
  <si>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</si>
  <si>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</si>
  <si>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</si>
  <si>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</si>
  <si>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</si>
  <si>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</si>
  <si>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</si>
  <si>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</si>
  <si>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</si>
  <si>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</si>
  <si>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</si>
  <si>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</si>
  <si>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</si>
  <si>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</si>
  <si>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</si>
  <si>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</si>
  <si>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</si>
  <si>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</si>
  <si>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</si>
  <si>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</si>
  <si>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</si>
  <si>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</si>
  <si>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</si>
  <si>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</si>
  <si>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</si>
  <si>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</si>
  <si>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</si>
  <si>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</si>
  <si>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</si>
  <si>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</si>
  <si>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</si>
  <si>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</si>
  <si>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</si>
  <si>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</si>
  <si>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</si>
  <si>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</si>
  <si>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</si>
  <si>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</si>
  <si>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</si>
  <si>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</si>
  <si>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</si>
  <si>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</si>
  <si>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</si>
  <si>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</si>
  <si>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</si>
  <si>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</si>
  <si>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</si>
  <si>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</si>
  <si>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</si>
  <si>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</si>
  <si>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</si>
  <si>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</si>
  <si>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</si>
  <si>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</si>
  <si>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</si>
  <si>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</si>
  <si>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</si>
  <si>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</si>
  <si>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</si>
  <si>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</si>
  <si>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</si>
  <si>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</si>
  <si>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</si>
  <si>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</si>
  <si>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</si>
  <si>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</si>
  <si>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</si>
  <si>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</si>
  <si>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</si>
  <si>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</si>
  <si>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</si>
  <si>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</si>
  <si>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</si>
  <si>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</si>
  <si>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</si>
  <si>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</si>
  <si>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</si>
  <si>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</si>
  <si>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</si>
  <si>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</si>
  <si>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</si>
  <si>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</si>
  <si>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</si>
  <si>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</si>
  <si>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</si>
  <si>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</si>
  <si>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</si>
  <si>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</si>
  <si>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</si>
  <si>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</si>
  <si>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</si>
  <si>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</si>
  <si>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</si>
  <si>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</si>
  <si>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</si>
  <si>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</si>
  <si>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</si>
  <si>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</si>
  <si>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</si>
  <si>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</si>
  <si>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</si>
  <si>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</si>
  <si>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</si>
  <si>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</si>
  <si>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</si>
  <si>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</si>
  <si>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</si>
  <si>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</si>
  <si>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</si>
  <si>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</si>
  <si>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</si>
  <si>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</si>
  <si>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</si>
  <si>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</si>
  <si>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</si>
  <si>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</si>
  <si>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</si>
  <si>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</si>
  <si>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</si>
  <si>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</si>
  <si>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</si>
  <si>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</si>
  <si>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</si>
  <si>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</si>
  <si>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</si>
  <si>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</si>
  <si>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</si>
  <si>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</si>
  <si>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</si>
  <si>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</si>
  <si>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</si>
  <si>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</si>
  <si>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</si>
  <si>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</si>
  <si>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</si>
  <si>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</si>
  <si>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</si>
  <si>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</si>
  <si>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</si>
  <si>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</si>
  <si>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</si>
  <si>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</si>
  <si>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</si>
  <si>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</si>
  <si>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</si>
  <si>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</si>
  <si>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</si>
  <si>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</si>
  <si>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</si>
  <si>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</si>
  <si>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</si>
  <si>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</si>
  <si>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</si>
  <si>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</si>
  <si>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</si>
  <si>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</si>
  <si>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</si>
  <si>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</si>
  <si>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</si>
  <si>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</si>
  <si>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</si>
  <si>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</si>
  <si>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</si>
  <si>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</si>
  <si>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</si>
  <si>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</si>
  <si>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</si>
  <si>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</si>
  <si>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</si>
  <si>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</si>
  <si>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</si>
  <si>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</si>
  <si>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</si>
  <si>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</si>
  <si>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</si>
  <si>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</si>
  <si>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</si>
  <si>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</si>
  <si>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</si>
  <si>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</si>
  <si>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</si>
  <si>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</si>
  <si>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</si>
  <si>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</si>
  <si>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</si>
  <si>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</si>
  <si>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</si>
  <si>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</si>
  <si>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</si>
  <si>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</si>
  <si>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</si>
  <si>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</si>
  <si>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</si>
  <si>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</si>
  <si>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</si>
  <si>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</si>
  <si>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</si>
  <si>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</si>
  <si>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</si>
  <si>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</si>
  <si>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</si>
  <si>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</si>
  <si>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</si>
  <si>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</si>
  <si>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</si>
  <si>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</si>
  <si>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</si>
  <si>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</si>
  <si>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</si>
  <si>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</si>
  <si>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</si>
  <si>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</si>
  <si>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</si>
  <si>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</si>
  <si>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</si>
  <si>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</si>
  <si>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</si>
  <si>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</si>
  <si>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</si>
  <si>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</si>
  <si>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</si>
  <si>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</si>
  <si>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</si>
  <si>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</si>
  <si>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</si>
  <si>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</si>
  <si>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</si>
  <si>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</si>
  <si>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</si>
  <si>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</si>
  <si>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</si>
  <si>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</si>
  <si>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</si>
  <si>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</si>
  <si>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</si>
  <si>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</si>
  <si>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</si>
  <si>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</si>
  <si>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</si>
  <si>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</si>
  <si>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</si>
  <si>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</si>
  <si>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</si>
  <si>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</si>
  <si>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</si>
  <si>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</si>
  <si>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</si>
  <si>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</si>
  <si>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</si>
  <si>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</si>
  <si>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</si>
  <si>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</si>
  <si>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</si>
  <si>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</si>
  <si>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</si>
  <si>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</si>
  <si>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</si>
  <si>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</si>
  <si>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</si>
  <si>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</si>
  <si>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</si>
  <si>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</si>
  <si>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</si>
  <si>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</si>
  <si>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</si>
  <si>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</si>
  <si>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</si>
  <si>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</si>
  <si>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</si>
  <si>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</si>
  <si>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</si>
  <si>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</si>
  <si>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</si>
  <si>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</si>
  <si>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</si>
  <si>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</si>
  <si>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</si>
  <si>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</si>
  <si>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</si>
  <si>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</si>
  <si>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</si>
  <si>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</si>
  <si>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</si>
  <si>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</si>
  <si>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</si>
  <si>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</si>
  <si>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</si>
  <si>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</si>
  <si>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</si>
  <si>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</si>
  <si>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</si>
  <si>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</si>
  <si>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</si>
  <si>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</si>
  <si>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</si>
  <si>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</si>
  <si>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</si>
  <si>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</si>
  <si>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</si>
  <si>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</si>
  <si>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</si>
  <si>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</si>
  <si>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</si>
  <si>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</si>
  <si>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</si>
  <si>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</si>
  <si>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</si>
  <si>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</si>
  <si>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</si>
  <si>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</si>
  <si>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</si>
  <si>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</si>
  <si>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</si>
  <si>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</si>
  <si>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</si>
  <si>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</si>
  <si>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</si>
  <si>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</si>
  <si>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</si>
  <si>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</si>
  <si>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</si>
  <si>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</si>
  <si>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</si>
  <si>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</si>
  <si>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</si>
  <si>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</si>
  <si>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</si>
  <si>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</si>
  <si>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</si>
  <si>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</si>
  <si>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</si>
  <si>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</si>
  <si>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</si>
  <si>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</si>
  <si>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</si>
  <si>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</si>
  <si>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</si>
  <si>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</si>
  <si>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</si>
  <si>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</si>
  <si>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</si>
  <si>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</si>
  <si>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</si>
  <si>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</si>
  <si>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</si>
  <si>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</si>
  <si>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</si>
  <si>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</si>
  <si>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</si>
  <si>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</si>
  <si>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</si>
  <si>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</si>
  <si>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</si>
  <si>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</si>
  <si>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</si>
  <si>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</si>
  <si>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</si>
  <si>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</si>
  <si>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</si>
  <si>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</si>
  <si>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</si>
  <si>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</si>
  <si>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</si>
  <si>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</si>
  <si>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</si>
  <si>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</si>
  <si>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</si>
  <si>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</si>
  <si>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</si>
  <si>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</si>
  <si>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</si>
  <si>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</si>
  <si>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</si>
  <si>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</si>
  <si>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</si>
  <si>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</si>
  <si>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</si>
  <si>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</si>
  <si>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</si>
  <si>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</si>
  <si>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</si>
  <si>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</si>
  <si>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</si>
  <si>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</si>
  <si>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</si>
  <si>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</si>
  <si>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</si>
  <si>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</si>
  <si>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</si>
  <si>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</si>
  <si>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</si>
  <si>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</si>
  <si>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</si>
  <si>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</si>
  <si>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</si>
  <si>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</si>
  <si>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</si>
  <si>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</si>
  <si>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</si>
  <si>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</si>
  <si>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</si>
  <si>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</si>
  <si>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</si>
  <si>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</si>
  <si>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</si>
  <si>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</si>
  <si>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</si>
  <si>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</si>
  <si>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</si>
  <si>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</si>
  <si>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</si>
  <si>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</si>
  <si>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</si>
  <si>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</si>
  <si>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</si>
  <si>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</si>
  <si>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</si>
  <si>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</si>
  <si>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</si>
  <si>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</si>
  <si>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</si>
  <si>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</si>
  <si>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</si>
  <si>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</si>
  <si>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</si>
  <si>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</si>
  <si>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</si>
  <si>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</si>
  <si>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</si>
  <si>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</si>
  <si>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</si>
  <si>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</si>
  <si>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</si>
  <si>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</si>
  <si>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</si>
  <si>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</si>
  <si>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</si>
  <si>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</si>
  <si>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</si>
  <si>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</si>
  <si>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</si>
  <si>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</si>
  <si>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</si>
  <si>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</si>
  <si>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</si>
  <si>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</si>
  <si>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</si>
  <si>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</si>
  <si>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</si>
  <si>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</si>
  <si>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</si>
  <si>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</si>
  <si>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</si>
  <si>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</si>
  <si>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</si>
  <si>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</si>
  <si>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</si>
  <si>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</si>
  <si>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</si>
  <si>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</si>
  <si>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</si>
  <si>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</si>
  <si>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</si>
  <si>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</si>
  <si>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</si>
  <si>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</si>
  <si>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</si>
  <si>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</si>
  <si>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</si>
  <si>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</si>
  <si>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</si>
  <si>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</si>
  <si>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</si>
  <si>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</si>
  <si>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</si>
  <si>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</si>
  <si>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</si>
  <si>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</si>
  <si>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</si>
  <si>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</si>
  <si>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</si>
  <si>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</si>
  <si>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</si>
  <si>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</si>
  <si>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</si>
  <si>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</si>
  <si>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</si>
  <si>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</si>
  <si>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</si>
  <si>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</si>
  <si>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</si>
  <si>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</si>
  <si>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</si>
  <si>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</si>
  <si>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</si>
  <si>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</si>
  <si>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</si>
  <si>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</si>
  <si>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</si>
  <si>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</si>
  <si>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</si>
  <si>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</si>
  <si>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</si>
  <si>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</si>
  <si>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</si>
  <si>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</si>
  <si>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</si>
  <si>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</si>
  <si>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</si>
  <si>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</si>
  <si>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</si>
  <si>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</si>
  <si>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</si>
  <si>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</si>
  <si>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</si>
  <si>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</si>
  <si>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</si>
  <si>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</si>
  <si>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</si>
  <si>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</si>
  <si>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</si>
  <si>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</si>
  <si>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</si>
  <si>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</si>
  <si>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</si>
  <si>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</si>
  <si>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</si>
  <si>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</si>
  <si>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</si>
  <si>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</si>
  <si>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</si>
  <si>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</si>
  <si>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</si>
  <si>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</si>
  <si>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</si>
  <si>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</si>
  <si>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</si>
  <si>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</si>
  <si>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</si>
  <si>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</si>
  <si>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</si>
  <si>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</si>
  <si>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</si>
  <si>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</si>
  <si>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</si>
  <si>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</si>
  <si>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</si>
  <si>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</si>
  <si>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</si>
  <si>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</si>
  <si>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</si>
  <si>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</si>
  <si>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</si>
  <si>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</si>
  <si>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</si>
  <si>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</si>
  <si>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</si>
  <si>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</si>
  <si>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</si>
  <si>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</si>
  <si>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</si>
  <si>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</si>
  <si>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</si>
  <si>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</si>
  <si>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</si>
  <si>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</si>
  <si>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</si>
  <si>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</si>
  <si>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</si>
  <si>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</si>
  <si>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</si>
  <si>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</si>
  <si>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</si>
  <si>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</si>
  <si>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</si>
  <si>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</si>
  <si>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</si>
  <si>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</si>
  <si>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</si>
  <si>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</si>
  <si>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</si>
  <si>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</si>
  <si>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</si>
  <si>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</si>
  <si>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</si>
  <si>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</si>
  <si>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</si>
  <si>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</si>
  <si>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</si>
  <si>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</si>
  <si>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</si>
  <si>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</si>
  <si>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</si>
  <si>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</si>
  <si>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</si>
  <si>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</si>
  <si>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</si>
  <si>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</si>
  <si>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</si>
  <si>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</si>
  <si>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</si>
  <si>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</si>
  <si>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</si>
  <si>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</si>
  <si>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</si>
  <si>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</si>
  <si>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</si>
  <si>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</si>
  <si>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</si>
  <si>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</si>
  <si>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</si>
  <si>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</si>
  <si>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</si>
  <si>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</si>
  <si>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</si>
  <si>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</si>
  <si>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</si>
  <si>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</si>
  <si>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</si>
  <si>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</si>
  <si>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</si>
  <si>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</si>
  <si>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</si>
  <si>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</si>
  <si>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</si>
  <si>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</si>
  <si>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</si>
  <si>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</si>
  <si>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</si>
  <si>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</si>
  <si>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</si>
  <si>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</si>
  <si>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</si>
  <si>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</si>
  <si>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</si>
  <si>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</si>
  <si>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</si>
  <si>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</si>
  <si>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</si>
  <si>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</si>
  <si>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</si>
  <si>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</si>
  <si>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</si>
  <si>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</si>
  <si>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</si>
  <si>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</si>
  <si>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</si>
  <si>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</si>
  <si>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</si>
  <si>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</si>
  <si>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</si>
  <si>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</si>
  <si>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</si>
  <si>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</si>
  <si>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</si>
  <si>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</si>
  <si>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</si>
  <si>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</si>
  <si>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</si>
  <si>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</si>
  <si>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</si>
  <si>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</si>
  <si>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</si>
  <si>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</si>
  <si>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</si>
  <si>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</si>
  <si>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</si>
  <si>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</si>
  <si>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</si>
  <si>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</si>
  <si>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</si>
  <si>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</si>
  <si>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</si>
  <si>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</si>
  <si>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</si>
  <si>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</si>
  <si>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</si>
  <si>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</si>
  <si>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</si>
  <si>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</si>
  <si>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</si>
  <si>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</si>
  <si>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</si>
  <si>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</si>
  <si>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</si>
  <si>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</si>
  <si>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</si>
  <si>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</si>
  <si>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</si>
  <si>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</si>
  <si>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</si>
  <si>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</si>
  <si>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</si>
  <si>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</si>
  <si>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</si>
  <si>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</si>
  <si>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</si>
  <si>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</si>
  <si>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</si>
  <si>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</si>
  <si>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</si>
  <si>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</si>
  <si>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</si>
  <si>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</si>
  <si>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</si>
  <si>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</si>
  <si>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</si>
  <si>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</si>
  <si>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</si>
  <si>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</si>
  <si>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</si>
  <si>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</si>
  <si>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</si>
  <si>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</si>
  <si>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</si>
  <si>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</si>
  <si>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</si>
  <si>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</si>
  <si>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</si>
  <si>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</si>
  <si>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</si>
  <si>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</si>
  <si>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</si>
  <si>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</si>
  <si>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</si>
  <si>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</si>
  <si>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</si>
  <si>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</si>
  <si>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</si>
  <si>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</si>
  <si>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</si>
  <si>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</si>
  <si>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</si>
  <si>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</si>
  <si>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</si>
  <si>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</si>
  <si>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</si>
  <si>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</si>
  <si>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</si>
  <si>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</si>
  <si>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</si>
  <si>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</si>
  <si>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</si>
  <si>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</si>
  <si>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</si>
  <si>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</si>
  <si>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</si>
  <si>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</si>
  <si>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</si>
  <si>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</si>
  <si>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</si>
  <si>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</si>
  <si>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</si>
  <si>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</si>
  <si>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</si>
  <si>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</si>
  <si>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</si>
  <si>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</si>
  <si>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</si>
  <si>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</si>
  <si>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</si>
  <si>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</si>
  <si>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</si>
  <si>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</si>
  <si>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</si>
  <si>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</si>
  <si>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</si>
  <si>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</si>
  <si>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</si>
  <si>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</si>
  <si>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</si>
  <si>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</si>
  <si>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</si>
  <si>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</si>
  <si>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</si>
  <si>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</si>
  <si>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</si>
  <si>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</si>
  <si>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</si>
  <si>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</si>
  <si>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</si>
  <si>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</si>
  <si>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</si>
  <si>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</si>
  <si>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</si>
  <si>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</si>
  <si>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</si>
  <si>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</si>
  <si>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</si>
  <si>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</si>
  <si>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</si>
  <si>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</si>
  <si>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</si>
  <si>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</si>
  <si>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</si>
  <si>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</si>
  <si>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</si>
  <si>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</si>
  <si>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</si>
  <si>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</si>
  <si>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</si>
  <si>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</si>
  <si>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</si>
  <si>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</si>
  <si>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</si>
  <si>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</si>
  <si>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</si>
  <si>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</si>
  <si>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</si>
  <si>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</si>
  <si>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</si>
  <si>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</si>
  <si>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</si>
  <si>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</si>
  <si>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</si>
  <si>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</si>
  <si>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</si>
  <si>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</si>
  <si>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</si>
  <si>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</si>
  <si>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</si>
  <si>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</si>
  <si>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</si>
  <si>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</si>
  <si>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</si>
  <si>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</si>
  <si>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</si>
  <si>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</si>
  <si>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</si>
  <si>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</si>
  <si>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</si>
  <si>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</si>
  <si>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</si>
  <si>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</si>
  <si>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</si>
  <si>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</si>
  <si>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</si>
  <si>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</si>
  <si>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</si>
  <si>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</si>
  <si>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</si>
  <si>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</si>
  <si>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</si>
  <si>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</si>
  <si>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</si>
  <si>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</si>
  <si>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</si>
  <si>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</si>
  <si>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</si>
  <si>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</si>
  <si>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</si>
  <si>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</si>
  <si>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</si>
  <si>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</si>
  <si>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</si>
  <si>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</si>
  <si>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</si>
  <si>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</si>
  <si>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</si>
  <si>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</si>
  <si>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</si>
  <si>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</si>
  <si>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</si>
  <si>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</si>
  <si>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</si>
  <si>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</si>
  <si>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</si>
  <si>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</si>
  <si>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</si>
  <si>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</si>
  <si>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</si>
  <si>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</si>
  <si>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</si>
  <si>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</si>
  <si>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</si>
  <si>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</si>
  <si>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</si>
  <si>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</si>
  <si>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</si>
  <si>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</si>
  <si>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</si>
  <si>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</si>
  <si>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</si>
  <si>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</si>
  <si>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</si>
  <si>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</si>
  <si>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</si>
  <si>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</si>
  <si>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</si>
  <si>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</si>
  <si>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</si>
  <si>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</si>
  <si>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</si>
  <si>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</si>
  <si>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</si>
  <si>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</si>
  <si>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</si>
  <si>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</si>
  <si>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</si>
  <si>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</si>
  <si>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</si>
  <si>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</si>
  <si>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</si>
  <si>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</si>
  <si>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</si>
  <si>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</si>
  <si>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</si>
  <si>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</si>
  <si>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</si>
  <si>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</si>
  <si>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</si>
  <si>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</si>
  <si>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</si>
  <si>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</si>
  <si>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</si>
  <si>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</si>
  <si>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</si>
  <si>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</si>
  <si>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</si>
  <si>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</si>
  <si>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</si>
  <si>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</si>
  <si>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</si>
  <si>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</si>
  <si>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</si>
  <si>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</si>
  <si>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</si>
  <si>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</si>
  <si>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</si>
  <si>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</si>
  <si>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</si>
  <si>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</si>
  <si>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</si>
  <si>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</si>
  <si>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</si>
  <si>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</si>
  <si>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</si>
  <si>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</si>
  <si>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</si>
  <si>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</si>
  <si>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</si>
  <si>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</si>
  <si>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</si>
  <si>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</si>
  <si>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</si>
  <si>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</si>
  <si>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</si>
  <si>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</si>
  <si>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</si>
  <si>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</si>
  <si>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</si>
  <si>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</si>
  <si>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</si>
  <si>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</si>
  <si>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</si>
  <si>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</si>
  <si>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</si>
  <si>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</si>
  <si>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</si>
  <si>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</si>
  <si>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</si>
  <si>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</si>
  <si>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</si>
  <si>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</si>
  <si>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</si>
  <si>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</si>
  <si>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</si>
  <si>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</si>
  <si>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</si>
  <si>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</si>
  <si>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</si>
  <si>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</si>
  <si>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</si>
  <si>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</si>
  <si>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</si>
  <si>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</si>
  <si>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</si>
  <si>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</si>
  <si>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</si>
  <si>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</si>
  <si>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</si>
  <si>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</si>
  <si>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</si>
  <si>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</si>
  <si>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</si>
  <si>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</si>
  <si>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</si>
  <si>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</si>
  <si>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</si>
  <si>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</si>
  <si>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</si>
  <si>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</si>
  <si>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</si>
  <si>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</si>
  <si>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</si>
  <si>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</si>
  <si>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</si>
  <si>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</si>
  <si>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</si>
  <si>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</si>
  <si>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</si>
  <si>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</si>
  <si>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</si>
  <si>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</si>
  <si>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</si>
  <si>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</si>
  <si>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</si>
  <si>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</si>
  <si>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</si>
  <si>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</si>
  <si>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</si>
  <si>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</si>
  <si>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</si>
  <si>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</si>
  <si>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</si>
  <si>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</si>
  <si>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</si>
  <si>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</si>
  <si>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</si>
  <si>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</si>
  <si>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</si>
  <si>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</si>
  <si>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</si>
  <si>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</si>
  <si>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</si>
  <si>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</si>
  <si>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</si>
  <si>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</si>
  <si>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</si>
  <si>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</si>
  <si>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</si>
  <si>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</si>
  <si>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</si>
  <si>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</si>
  <si>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</si>
  <si>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</si>
  <si>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</si>
  <si>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</si>
  <si>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</si>
  <si>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</si>
  <si>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</si>
  <si>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</si>
  <si>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</si>
  <si>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</si>
  <si>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</si>
  <si>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</si>
  <si>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</si>
  <si>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</si>
  <si>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</si>
  <si>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</si>
  <si>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</si>
  <si>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</si>
  <si>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</si>
  <si>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</si>
  <si>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</si>
  <si>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</si>
  <si>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</si>
  <si>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</si>
  <si>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</si>
  <si>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</si>
  <si>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</si>
  <si>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</si>
  <si>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</si>
  <si>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</si>
  <si>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</si>
  <si>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</si>
  <si>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</si>
  <si>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</si>
  <si>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</si>
  <si>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</si>
  <si>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</si>
  <si>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</si>
  <si>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</si>
  <si>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</si>
  <si>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</si>
  <si>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</si>
  <si>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</si>
  <si>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</si>
  <si>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</si>
  <si>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</si>
  <si>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</si>
  <si>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</si>
  <si>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</si>
  <si>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</si>
  <si>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</si>
  <si>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</si>
  <si>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</si>
  <si>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</si>
  <si>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</si>
  <si>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</si>
  <si>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</si>
  <si>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</si>
  <si>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</si>
  <si>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</si>
  <si>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</si>
  <si>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</si>
  <si>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</si>
  <si>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</si>
  <si>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</si>
  <si>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</si>
  <si>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</si>
  <si>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</si>
  <si>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</si>
  <si>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</si>
  <si>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</si>
  <si>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</si>
  <si>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</si>
  <si>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</si>
  <si>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</si>
  <si>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</si>
  <si>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</si>
  <si>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</si>
  <si>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</si>
  <si>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</si>
  <si>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</si>
  <si>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</si>
  <si>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</si>
  <si>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</si>
  <si>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</si>
  <si>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</si>
  <si>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</si>
  <si>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</si>
  <si>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</si>
  <si>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</si>
  <si>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</si>
  <si>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</si>
  <si>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</si>
  <si>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</si>
  <si>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</si>
  <si>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</si>
  <si>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</si>
  <si>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</si>
  <si>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</si>
  <si>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</si>
  <si>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</si>
  <si>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</si>
  <si>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</si>
  <si>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</si>
  <si>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</si>
  <si>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</si>
  <si>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</si>
  <si>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</si>
  <si>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</si>
  <si>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</si>
  <si>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</si>
  <si>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</si>
  <si>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</si>
  <si>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</si>
  <si>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</si>
  <si>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</si>
  <si>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</si>
  <si>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</si>
  <si>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</si>
  <si>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</si>
  <si>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</si>
  <si>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</si>
  <si>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</si>
  <si>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</si>
  <si>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</si>
  <si>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</si>
  <si>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</si>
  <si>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</si>
  <si>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</si>
  <si>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</si>
  <si>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</si>
  <si>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</si>
  <si>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</si>
  <si>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</si>
  <si>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</si>
  <si>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</si>
  <si>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</si>
  <si>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</si>
  <si>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</si>
  <si>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</si>
  <si>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</si>
  <si>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</si>
  <si>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</si>
  <si>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</si>
  <si>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</si>
  <si>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</si>
  <si>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</si>
  <si>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</si>
  <si>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</si>
  <si>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</si>
  <si>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</si>
  <si>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</si>
  <si>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</si>
  <si>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</si>
  <si>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</si>
  <si>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</si>
  <si>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</si>
  <si>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</si>
  <si>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</si>
  <si>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</si>
  <si>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</si>
  <si>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</si>
  <si>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</si>
  <si>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</si>
  <si>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</si>
  <si>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</si>
  <si>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</si>
  <si>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</si>
  <si>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</si>
  <si>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</si>
  <si>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</si>
  <si>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</si>
  <si>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</si>
  <si>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</si>
  <si>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</si>
  <si>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</si>
  <si>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</si>
  <si>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</si>
  <si>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</si>
  <si>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</si>
  <si>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</si>
  <si>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</si>
  <si>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</si>
  <si>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</si>
  <si>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</si>
  <si>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</si>
  <si>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</si>
  <si>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</si>
  <si>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</si>
  <si>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</si>
  <si>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</si>
  <si>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</si>
  <si>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</si>
  <si>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</si>
  <si>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</si>
  <si>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</si>
  <si>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</si>
  <si>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</si>
  <si>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</si>
  <si>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</si>
  <si>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</si>
  <si>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</si>
  <si>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</si>
  <si>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</si>
  <si>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</si>
  <si>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</si>
  <si>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</si>
  <si>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</si>
  <si>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</si>
  <si>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</si>
  <si>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</si>
  <si>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</si>
  <si>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</si>
  <si>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</si>
  <si>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</si>
  <si>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</si>
  <si>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</si>
  <si>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</si>
  <si>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</si>
  <si>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</si>
  <si>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</si>
  <si>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</si>
  <si>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</si>
  <si>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</si>
  <si>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</si>
  <si>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</si>
  <si>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</si>
  <si>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</si>
  <si>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</si>
  <si>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</si>
  <si>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</si>
  <si>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</si>
  <si>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</si>
  <si>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</si>
  <si>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</si>
  <si>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</si>
  <si>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</si>
  <si>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</si>
  <si>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</si>
  <si>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</si>
  <si>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</si>
  <si>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</si>
  <si>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</si>
  <si>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</si>
  <si>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</si>
  <si>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</si>
  <si>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</si>
  <si>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</si>
  <si>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</si>
  <si>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</si>
  <si>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</si>
  <si>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</si>
  <si>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</si>
  <si>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</si>
  <si>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</si>
  <si>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</si>
  <si>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</si>
  <si>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</si>
  <si>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</si>
  <si>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</si>
  <si>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</si>
  <si>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</si>
  <si>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</si>
  <si>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</si>
  <si>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</si>
  <si>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</si>
  <si>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</si>
  <si>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</si>
  <si>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</si>
  <si>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</si>
  <si>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</si>
  <si>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</si>
  <si>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</si>
  <si>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</si>
  <si>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</si>
  <si>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</si>
  <si>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</si>
  <si>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</si>
  <si>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</si>
  <si>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</si>
  <si>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</si>
  <si>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</si>
  <si>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</si>
  <si>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</si>
  <si>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</si>
  <si>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</si>
  <si>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</si>
  <si>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</si>
  <si>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</si>
  <si>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</si>
  <si>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</si>
  <si>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</si>
  <si>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</si>
  <si>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</si>
  <si>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</si>
  <si>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</si>
  <si>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</si>
  <si>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</si>
  <si>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</si>
  <si>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</si>
  <si>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</si>
  <si>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</si>
  <si>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</si>
  <si>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</si>
  <si>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</si>
  <si>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</si>
  <si>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</si>
  <si>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</si>
  <si>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</si>
  <si>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</si>
  <si>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</si>
  <si>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</si>
  <si>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</si>
  <si>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</si>
  <si>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</si>
  <si>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</si>
  <si>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</si>
  <si>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</si>
  <si>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</si>
  <si>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</si>
  <si>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</si>
  <si>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</si>
  <si>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</si>
  <si>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</si>
  <si>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</si>
  <si>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</si>
  <si>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</si>
  <si>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</si>
  <si>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</si>
  <si>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</si>
  <si>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</si>
  <si>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</si>
  <si>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</si>
  <si>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</si>
  <si>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</si>
  <si>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</si>
  <si>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</si>
  <si>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</si>
  <si>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</si>
  <si>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</si>
  <si>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</si>
  <si>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</si>
  <si>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</si>
  <si>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</si>
  <si>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</si>
  <si>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</si>
  <si>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</si>
  <si>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</si>
  <si>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</si>
  <si>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</si>
  <si>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</si>
  <si>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</si>
  <si>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</si>
  <si>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</si>
  <si>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</si>
  <si>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</si>
  <si>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</si>
  <si>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</si>
  <si>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</si>
  <si>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</si>
  <si>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</si>
  <si>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</si>
  <si>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</si>
  <si>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</si>
  <si>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</si>
  <si>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</si>
  <si>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</si>
  <si>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</si>
  <si>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</si>
  <si>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</si>
  <si>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</si>
  <si>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</si>
  <si>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</si>
  <si>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</si>
  <si>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</si>
  <si>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</si>
  <si>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</si>
  <si>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</si>
  <si>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</si>
  <si>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</si>
  <si>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</si>
  <si>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</si>
  <si>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</si>
  <si>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</si>
  <si>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</si>
  <si>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</si>
  <si>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</si>
  <si>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</si>
  <si>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</si>
  <si>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</si>
  <si>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</si>
  <si>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</si>
  <si>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</si>
  <si>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</si>
  <si>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</si>
  <si>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</si>
  <si>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</si>
  <si>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</si>
  <si>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</si>
  <si>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</si>
  <si>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</si>
  <si>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</si>
  <si>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</si>
  <si>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</si>
  <si>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</si>
  <si>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</si>
  <si>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</si>
  <si>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</si>
  <si>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</si>
  <si>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</si>
  <si>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</si>
  <si>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</si>
  <si>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</si>
  <si>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</si>
  <si>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</si>
  <si>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</si>
  <si>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</si>
  <si>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</si>
  <si>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</si>
  <si>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</si>
  <si>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</si>
  <si>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</si>
  <si>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</si>
  <si>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</si>
  <si>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</si>
  <si>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</si>
  <si>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</si>
  <si>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</si>
  <si>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</si>
  <si>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</si>
  <si>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</si>
  <si>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</si>
  <si>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</si>
  <si>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</si>
  <si>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</si>
  <si>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</si>
  <si>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</si>
  <si>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</si>
  <si>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</si>
  <si>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</si>
  <si>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</si>
  <si>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</si>
  <si>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</si>
  <si>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</si>
  <si>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</si>
  <si>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</si>
  <si>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</si>
  <si>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</si>
  <si>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</si>
  <si>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</si>
  <si>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</si>
  <si>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</si>
  <si>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</si>
  <si>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</si>
  <si>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</si>
  <si>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</si>
  <si>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</si>
  <si>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</si>
  <si>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</si>
  <si>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</si>
  <si>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</si>
  <si>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</si>
  <si>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</si>
  <si>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</si>
  <si>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</si>
  <si>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</si>
  <si>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</si>
  <si>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</si>
  <si>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</si>
  <si>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</si>
  <si>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</si>
  <si>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</si>
  <si>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</si>
  <si>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</si>
  <si>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</si>
  <si>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</si>
  <si>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</si>
  <si>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</si>
  <si>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</si>
  <si>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</si>
  <si>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</si>
  <si>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</si>
  <si>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</si>
  <si>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</si>
  <si>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</si>
  <si>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</si>
  <si>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</si>
  <si>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</si>
  <si>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</si>
  <si>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</si>
  <si>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</si>
  <si>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</si>
  <si>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</si>
  <si>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</si>
  <si>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</si>
  <si>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</si>
  <si>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</si>
  <si>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</si>
  <si>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</si>
  <si>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</si>
  <si>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</si>
  <si>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</si>
  <si>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</si>
  <si>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</si>
  <si>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</si>
  <si>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</si>
  <si>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</si>
  <si>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</si>
  <si>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</si>
  <si>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</si>
  <si>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</si>
  <si>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</si>
  <si>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</si>
  <si>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</si>
  <si>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</si>
  <si>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</si>
  <si>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</si>
  <si>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</si>
  <si>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</si>
  <si>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</si>
  <si>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</si>
  <si>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</si>
  <si>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</si>
  <si>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</si>
  <si>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</si>
  <si>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</si>
  <si>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</si>
  <si>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</si>
  <si>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</si>
  <si>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</si>
  <si>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</si>
  <si>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</si>
  <si>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</si>
  <si>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</si>
  <si>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</si>
  <si>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</si>
  <si>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</si>
  <si>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</si>
  <si>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</si>
  <si>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</si>
  <si>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</si>
  <si>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</si>
  <si>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</si>
  <si>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</si>
  <si>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</si>
  <si>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</si>
  <si>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</si>
  <si>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</si>
  <si>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</si>
  <si>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</si>
  <si>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</si>
  <si>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</si>
  <si>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</si>
  <si>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</si>
  <si>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</si>
  <si>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</si>
  <si>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</si>
  <si>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</si>
  <si>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</si>
  <si>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</si>
  <si>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</si>
  <si>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</si>
  <si>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</si>
  <si>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</si>
  <si>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</si>
  <si>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</si>
  <si>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</si>
  <si>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</si>
  <si>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</si>
  <si>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</si>
  <si>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</si>
  <si>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</si>
  <si>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</si>
  <si>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</si>
  <si>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</si>
  <si>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</si>
  <si>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</si>
  <si>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</si>
  <si>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</si>
  <si>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</si>
  <si>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</si>
  <si>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</si>
  <si>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</si>
  <si>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</si>
  <si>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</si>
  <si>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</si>
  <si>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</si>
  <si>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</si>
  <si>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</si>
  <si>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</si>
  <si>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</si>
  <si>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</si>
  <si>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</si>
  <si>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</si>
  <si>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</si>
  <si>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</si>
  <si>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</si>
  <si>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</si>
  <si>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</si>
  <si>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</si>
  <si>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</si>
  <si>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</si>
  <si>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</si>
  <si>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</si>
  <si>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</si>
  <si>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</si>
  <si>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</si>
  <si>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</si>
  <si>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</si>
  <si>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</si>
  <si>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</si>
  <si>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</si>
  <si>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</si>
  <si>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</si>
  <si>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</si>
  <si>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</si>
  <si>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</si>
  <si>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</si>
  <si>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</si>
  <si>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</si>
  <si>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</si>
  <si>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</si>
  <si>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</si>
  <si>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</si>
  <si>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</si>
  <si>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</si>
  <si>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</si>
  <si>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</si>
  <si>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</si>
  <si>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</si>
  <si>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</si>
  <si>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</si>
  <si>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</si>
  <si>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</si>
  <si>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</si>
  <si>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</si>
  <si>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</si>
  <si>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</si>
  <si>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</si>
  <si>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</si>
  <si>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</si>
  <si>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</si>
  <si>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</si>
  <si>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</si>
  <si>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</si>
  <si>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</si>
  <si>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</si>
  <si>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</si>
  <si>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</si>
  <si>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</si>
  <si>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</si>
  <si>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</si>
  <si>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</si>
  <si>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</si>
  <si>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</si>
  <si>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</si>
  <si>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</si>
  <si>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</si>
  <si>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</si>
  <si>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</si>
  <si>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</si>
  <si>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</si>
  <si>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</si>
  <si>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</si>
  <si>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</si>
  <si>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</si>
  <si>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</si>
  <si>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</si>
  <si>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</si>
  <si>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</si>
  <si>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</si>
  <si>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</si>
  <si>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</si>
  <si>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</si>
  <si>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</si>
  <si>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</si>
  <si>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</si>
  <si>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</si>
  <si>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</si>
  <si>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</si>
  <si>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</si>
  <si>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</si>
  <si>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</si>
  <si>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</si>
  <si>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</si>
  <si>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</si>
  <si>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</si>
  <si>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</si>
  <si>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</si>
  <si>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</si>
  <si>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</si>
  <si>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</si>
  <si>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</si>
  <si>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</si>
  <si>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</si>
  <si>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</si>
  <si>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</si>
  <si>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</si>
  <si>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</si>
  <si>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</si>
  <si>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</si>
  <si>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</si>
  <si>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</si>
  <si>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</si>
  <si>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</si>
  <si>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</si>
  <si>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</si>
  <si>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</si>
  <si>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</si>
  <si>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</si>
  <si>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</si>
  <si>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</si>
  <si>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</si>
  <si>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</si>
  <si>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</si>
  <si>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</si>
  <si>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</si>
  <si>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</si>
  <si>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</si>
  <si>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</si>
  <si>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</si>
  <si>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</si>
  <si>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</si>
  <si>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</si>
  <si>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</si>
  <si>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</si>
  <si>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</si>
  <si>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</si>
  <si>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</si>
  <si>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</si>
  <si>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</si>
  <si>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</si>
  <si>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</si>
  <si>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</si>
  <si>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</si>
  <si>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</si>
  <si>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</si>
  <si>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</si>
  <si>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</si>
  <si>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</si>
  <si>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</si>
  <si>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</si>
  <si>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</si>
  <si>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</si>
  <si>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</si>
  <si>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</si>
  <si>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</si>
  <si>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</si>
  <si>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</si>
  <si>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</si>
  <si>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</si>
  <si>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</si>
  <si>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</si>
  <si>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</si>
  <si>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</si>
  <si>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</si>
  <si>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</si>
  <si>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</si>
  <si>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</si>
  <si>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</si>
  <si>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</si>
  <si>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</si>
  <si>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</si>
  <si>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</si>
  <si>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</si>
  <si>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</si>
  <si>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</si>
  <si>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</si>
  <si>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</si>
  <si>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</si>
  <si>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</si>
  <si>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</si>
  <si>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</si>
  <si>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</si>
  <si>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</si>
  <si>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</si>
  <si>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</si>
  <si>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</si>
  <si>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</si>
  <si>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</si>
  <si>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</si>
  <si>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</si>
  <si>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</si>
  <si>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</si>
  <si>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</si>
  <si>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</si>
  <si>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</si>
  <si>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</si>
  <si>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</si>
  <si>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</si>
  <si>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</si>
  <si>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</si>
  <si>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</si>
  <si>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</si>
  <si>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</si>
  <si>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</si>
  <si>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</si>
  <si>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</si>
  <si>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</si>
  <si>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</si>
  <si>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</si>
  <si>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</si>
  <si>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</si>
  <si>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</si>
  <si>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</si>
  <si>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</si>
  <si>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</si>
  <si>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</si>
  <si>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</si>
  <si>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</si>
  <si>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</si>
  <si>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</si>
  <si>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</si>
  <si>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</si>
  <si>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</si>
  <si>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</si>
  <si>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</si>
  <si>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</si>
  <si>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</si>
  <si>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</si>
  <si>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</si>
  <si>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</si>
  <si>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</si>
  <si>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</si>
  <si>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</si>
  <si>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</si>
  <si>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</si>
  <si>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</si>
  <si>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</si>
  <si>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</si>
  <si>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</si>
  <si>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</si>
  <si>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</si>
  <si>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</si>
  <si>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</si>
  <si>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</si>
  <si>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</si>
  <si>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</si>
  <si>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</si>
  <si>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</si>
  <si>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</si>
  <si>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</si>
  <si>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</si>
  <si>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</si>
  <si>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</si>
  <si>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</si>
  <si>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</si>
  <si>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</si>
  <si>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</si>
  <si>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</si>
  <si>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</si>
  <si>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</si>
  <si>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</si>
  <si>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</si>
  <si>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</si>
  <si>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</si>
  <si>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</si>
  <si>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</si>
  <si>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</si>
  <si>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</si>
  <si>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</si>
  <si>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</si>
  <si>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</si>
  <si>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</si>
  <si>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</si>
  <si>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</si>
  <si>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</si>
  <si>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</si>
  <si>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</si>
  <si>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</si>
  <si>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</si>
  <si>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</si>
  <si>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</si>
  <si>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</si>
  <si>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</si>
  <si>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</si>
  <si>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</si>
  <si>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</si>
  <si>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</si>
  <si>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</si>
  <si>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</si>
  <si>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</si>
  <si>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</si>
  <si>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</si>
  <si>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</si>
  <si>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</si>
  <si>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</si>
  <si>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</si>
  <si>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</si>
  <si>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</si>
  <si>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</si>
  <si>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</si>
  <si>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</si>
  <si>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</si>
  <si>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</si>
  <si>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</si>
  <si>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</si>
  <si>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</si>
  <si>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</si>
  <si>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</si>
  <si>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</si>
  <si>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</si>
  <si>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</si>
  <si>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</si>
  <si>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</si>
  <si>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</si>
  <si>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</si>
  <si>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</si>
  <si>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</si>
  <si>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</si>
  <si>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</si>
  <si>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</si>
  <si>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</si>
  <si>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</si>
  <si>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</si>
  <si>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</si>
  <si>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</si>
  <si>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</si>
  <si>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</si>
  <si>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</si>
  <si>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</si>
  <si>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</si>
  <si>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</si>
  <si>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</si>
  <si>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</si>
  <si>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</si>
  <si>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</si>
  <si>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</si>
  <si>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</si>
  <si>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</si>
  <si>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</si>
  <si>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</si>
  <si>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</si>
  <si>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</si>
  <si>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</si>
  <si>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</si>
  <si>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</si>
  <si>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</si>
  <si>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</si>
  <si>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</si>
  <si>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</si>
  <si>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</si>
  <si>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</si>
  <si>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</si>
  <si>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</si>
  <si>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</si>
  <si>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</si>
  <si>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</si>
  <si>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</si>
  <si>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</si>
  <si>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</si>
  <si>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</si>
  <si>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</si>
  <si>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</si>
  <si>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</si>
  <si>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</si>
  <si>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</si>
  <si>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</si>
  <si>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</si>
  <si>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</si>
  <si>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</si>
  <si>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</si>
  <si>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</si>
  <si>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</si>
  <si>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</si>
  <si>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</si>
  <si>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</si>
  <si>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</si>
  <si>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</si>
  <si>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</si>
  <si>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</si>
  <si>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</si>
  <si>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</si>
  <si>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</si>
  <si>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</si>
  <si>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</si>
  <si>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</si>
  <si>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</si>
  <si>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</si>
  <si>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</si>
  <si>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</si>
  <si>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</si>
  <si>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</si>
  <si>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</si>
  <si>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</si>
  <si>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</si>
  <si>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</si>
  <si>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</si>
  <si>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</si>
  <si>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</si>
  <si>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</si>
  <si>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</si>
  <si>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</si>
  <si>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</si>
  <si>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</si>
  <si>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</si>
  <si>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</si>
  <si>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</si>
  <si>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</si>
  <si>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</si>
  <si>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</si>
  <si>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</si>
  <si>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</si>
  <si>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</si>
  <si>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</si>
  <si>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</si>
  <si>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</si>
  <si>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</si>
  <si>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</si>
  <si>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</si>
  <si>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</si>
  <si>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</si>
  <si>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</si>
  <si>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</si>
  <si>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</si>
  <si>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</si>
  <si>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</si>
  <si>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</si>
  <si>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</si>
  <si>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</si>
  <si>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</si>
  <si>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</si>
  <si>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</si>
  <si>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</si>
  <si>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</si>
  <si>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</si>
  <si>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</si>
  <si>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</si>
  <si>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</si>
  <si>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</si>
  <si>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</si>
  <si>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</si>
  <si>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</si>
  <si>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</si>
  <si>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</si>
  <si>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</si>
  <si>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</si>
  <si>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</si>
  <si>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</si>
  <si>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</si>
  <si>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</si>
  <si>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</si>
  <si>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</si>
  <si>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</si>
  <si>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</si>
  <si>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</si>
  <si>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</si>
  <si>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</si>
  <si>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</si>
  <si>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</si>
  <si>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</si>
  <si>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</si>
  <si>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</si>
  <si>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</si>
  <si>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</si>
  <si>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</si>
  <si>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</si>
  <si>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</si>
  <si>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</si>
  <si>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</si>
  <si>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</si>
  <si>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</si>
  <si>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</si>
  <si>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</si>
  <si>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</si>
  <si>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</si>
  <si>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</si>
  <si>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</si>
  <si>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</si>
  <si>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</si>
  <si>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</si>
  <si>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</si>
  <si>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</si>
  <si>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</si>
  <si>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</si>
  <si>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</si>
  <si>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</si>
  <si>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</si>
  <si>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</si>
  <si>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</si>
  <si>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</si>
  <si>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</si>
  <si>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</si>
  <si>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</si>
  <si>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</si>
  <si>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</si>
  <si>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</si>
  <si>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</si>
  <si>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</si>
  <si>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</si>
  <si>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</si>
  <si>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</si>
  <si>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</si>
  <si>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</si>
  <si>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</si>
  <si>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</si>
  <si>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</si>
  <si>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</si>
  <si>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</si>
  <si>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</si>
  <si>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</si>
  <si>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</si>
  <si>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</si>
  <si>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</si>
  <si>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</si>
  <si>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</si>
  <si>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</si>
  <si>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</si>
  <si>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</si>
  <si>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</si>
  <si>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</si>
  <si>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</si>
  <si>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</si>
  <si>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</si>
  <si>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</si>
  <si>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</si>
  <si>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</si>
  <si>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</si>
  <si>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</si>
  <si>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</si>
  <si>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</si>
  <si>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</si>
  <si>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</si>
  <si>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</si>
  <si>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</si>
  <si>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</si>
  <si>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</si>
  <si>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</si>
  <si>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</si>
  <si>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</si>
  <si>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</si>
  <si>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</si>
  <si>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</si>
  <si>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</si>
  <si>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</si>
  <si>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</si>
  <si>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</si>
  <si>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</si>
  <si>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</si>
  <si>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</si>
  <si>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</si>
  <si>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</si>
  <si>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</si>
  <si>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</si>
  <si>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</si>
  <si>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</si>
  <si>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</si>
  <si>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</si>
  <si>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</si>
  <si>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</si>
  <si>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</si>
  <si>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</si>
  <si>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</si>
  <si>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</si>
  <si>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</si>
  <si>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</si>
  <si>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</si>
  <si>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</si>
  <si>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</si>
  <si>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</si>
  <si>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</si>
  <si>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</si>
  <si>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</si>
  <si>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</si>
  <si>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</si>
  <si>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</si>
  <si>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</si>
  <si>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</si>
  <si>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</si>
  <si>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</si>
  <si>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</si>
  <si>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</si>
  <si>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</si>
  <si>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</si>
  <si>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</si>
  <si>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</si>
  <si>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</si>
  <si>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</si>
  <si>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</si>
  <si>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</si>
  <si>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</si>
  <si>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</si>
  <si>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</si>
  <si>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</si>
  <si>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</si>
  <si>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</si>
  <si>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</si>
  <si>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</si>
  <si>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</si>
  <si>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</si>
  <si>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</si>
  <si>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</si>
  <si>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</si>
  <si>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</si>
  <si>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</si>
  <si>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</si>
  <si>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</si>
  <si>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</si>
  <si>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</si>
  <si>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</si>
  <si>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</si>
  <si>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</si>
  <si>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</si>
  <si>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</si>
  <si>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</si>
  <si>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</si>
  <si>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</si>
  <si>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</si>
  <si>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</si>
  <si>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</si>
  <si>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</si>
  <si>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</si>
  <si>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</si>
  <si>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</si>
  <si>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</si>
  <si>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</si>
  <si>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</si>
  <si>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</si>
  <si>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</si>
  <si>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</si>
  <si>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</si>
  <si>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</si>
  <si>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</si>
  <si>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</si>
  <si>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</si>
  <si>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</si>
  <si>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</si>
  <si>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</si>
  <si>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</si>
  <si>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</si>
  <si>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</si>
  <si>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</si>
  <si>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</si>
  <si>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</si>
  <si>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</si>
  <si>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</si>
  <si>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</si>
  <si>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</si>
  <si>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</si>
  <si>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</si>
  <si>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</si>
  <si>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</si>
  <si>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</si>
  <si>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</si>
  <si>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</si>
  <si>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</si>
  <si>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</si>
  <si>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</si>
  <si>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</si>
  <si>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</si>
  <si>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</si>
  <si>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</si>
  <si>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</si>
  <si>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</si>
  <si>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</si>
  <si>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</si>
  <si>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</si>
  <si>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</si>
  <si>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</si>
  <si>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</si>
  <si>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</si>
  <si>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</si>
  <si>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</si>
  <si>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</si>
  <si>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</si>
  <si>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</si>
  <si>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</si>
  <si>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</si>
  <si>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</si>
  <si>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</si>
  <si>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</si>
  <si>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</si>
  <si>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</si>
  <si>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</si>
  <si>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</si>
  <si>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</si>
  <si>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</si>
  <si>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</si>
  <si>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</si>
  <si>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</si>
  <si>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</si>
  <si>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</si>
  <si>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</si>
  <si>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</si>
  <si>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</si>
  <si>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</si>
  <si>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</si>
  <si>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</si>
  <si>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</si>
  <si>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</si>
  <si>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</si>
  <si>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</si>
  <si>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</si>
  <si>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</si>
  <si>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</si>
  <si>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</si>
  <si>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</si>
  <si>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</si>
  <si>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</si>
  <si>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</si>
  <si>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</si>
  <si>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</si>
  <si>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</si>
  <si>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</si>
  <si>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</si>
  <si>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</si>
  <si>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</si>
  <si>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</si>
  <si>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</si>
  <si>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</si>
  <si>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</si>
  <si>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</si>
  <si>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</si>
  <si>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</si>
  <si>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</si>
  <si>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</si>
  <si>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</si>
  <si>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</si>
  <si>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</si>
  <si>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</si>
  <si>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</si>
  <si>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</si>
  <si>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</si>
  <si>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</si>
  <si>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</si>
  <si>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</si>
  <si>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</si>
  <si>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</si>
  <si>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</si>
  <si>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</si>
  <si>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</si>
  <si>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</si>
  <si>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</si>
  <si>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</si>
  <si>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</si>
  <si>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</si>
  <si>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</si>
  <si>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</si>
  <si>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</si>
  <si>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</si>
  <si>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</si>
  <si>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</si>
  <si>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</si>
  <si>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</si>
  <si>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</si>
  <si>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</si>
  <si>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</si>
  <si>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</si>
  <si>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</si>
  <si>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</si>
  <si>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</si>
  <si>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</si>
  <si>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</si>
  <si>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</si>
  <si>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</si>
  <si>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</si>
  <si>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</si>
  <si>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</si>
  <si>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</si>
  <si>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</si>
  <si>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</si>
  <si>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</si>
  <si>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</si>
  <si>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</si>
  <si>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</si>
  <si>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</si>
  <si>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</si>
  <si>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</si>
  <si>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</si>
  <si>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</si>
  <si>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</si>
  <si>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</si>
  <si>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</si>
  <si>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</si>
  <si>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</si>
  <si>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</si>
  <si>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</si>
  <si>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</si>
  <si>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</si>
  <si>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</si>
  <si>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</si>
  <si>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</si>
  <si>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</si>
  <si>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</si>
  <si>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</si>
  <si>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</si>
  <si>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</si>
  <si>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</si>
  <si>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</si>
  <si>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</si>
  <si>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</si>
  <si>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</si>
  <si>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</si>
  <si>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</si>
  <si>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</si>
  <si>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</si>
  <si>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</si>
  <si>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</si>
  <si>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</si>
  <si>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</si>
  <si>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</si>
  <si>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</si>
  <si>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</si>
  <si>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</si>
  <si>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</si>
  <si>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</si>
  <si>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</si>
  <si>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</si>
  <si>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</si>
  <si>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</si>
  <si>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</si>
  <si>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</si>
  <si>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</si>
  <si>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</si>
  <si>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</si>
  <si>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</si>
  <si>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</si>
  <si>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</si>
  <si>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</si>
  <si>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</si>
  <si>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</si>
  <si>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</si>
  <si>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</si>
  <si>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</si>
  <si>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</si>
  <si>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</si>
  <si>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</si>
  <si>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</si>
  <si>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</si>
  <si>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</si>
  <si>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</si>
  <si>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</si>
  <si>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</si>
  <si>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</si>
  <si>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</si>
  <si>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</si>
  <si>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</si>
  <si>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</si>
  <si>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</si>
  <si>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</si>
  <si>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</si>
  <si>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</si>
  <si>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</si>
  <si>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</si>
  <si>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</si>
  <si>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</si>
  <si>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</si>
  <si>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</si>
  <si>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</si>
  <si>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</si>
  <si>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</si>
  <si>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</si>
  <si>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</si>
  <si>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</si>
  <si>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</si>
  <si>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</si>
  <si>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</si>
  <si>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</si>
  <si>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</si>
  <si>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</si>
  <si>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</si>
  <si>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</si>
  <si>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</si>
  <si>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</si>
  <si>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</si>
  <si>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</si>
  <si>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</si>
  <si>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</si>
  <si>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</si>
  <si>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</si>
  <si>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</si>
  <si>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</si>
  <si>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</si>
  <si>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</si>
  <si>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</si>
  <si>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</si>
  <si>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</si>
  <si>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</si>
  <si>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</si>
  <si>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</si>
  <si>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</si>
  <si>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</si>
  <si>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</si>
  <si>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</si>
  <si>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</si>
  <si>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</si>
  <si>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</si>
  <si>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</si>
  <si>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</si>
  <si>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</si>
  <si>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</si>
  <si>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</si>
  <si>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</si>
  <si>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</si>
  <si>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</si>
  <si>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</si>
  <si>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</si>
  <si>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</si>
  <si>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</si>
  <si>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</si>
  <si>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</si>
  <si>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</si>
  <si>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</si>
  <si>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</si>
  <si>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</si>
  <si>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</si>
  <si>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</si>
  <si>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</si>
  <si>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</si>
  <si>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</si>
  <si>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</si>
  <si>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</si>
  <si>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</si>
  <si>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</si>
  <si>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</si>
  <si>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</si>
  <si>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</si>
  <si>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</si>
  <si>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</si>
  <si>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</si>
  <si>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</si>
  <si>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</si>
  <si>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</si>
  <si>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</si>
  <si>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</si>
  <si>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</si>
  <si>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</si>
  <si>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</si>
  <si>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</si>
  <si>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</si>
  <si>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</si>
  <si>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</si>
  <si>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</si>
  <si>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</si>
  <si>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</si>
  <si>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</si>
  <si>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</si>
  <si>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</si>
  <si>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</si>
  <si>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</si>
  <si>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</si>
  <si>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</si>
  <si>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</si>
  <si>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</si>
  <si>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</si>
  <si>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</si>
  <si>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</si>
  <si>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</si>
  <si>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</si>
  <si>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</si>
  <si>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</si>
  <si>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</si>
  <si>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</si>
  <si>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</si>
  <si>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</si>
  <si>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</si>
  <si>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</si>
  <si>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</si>
  <si>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</si>
  <si>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</si>
  <si>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</si>
  <si>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</si>
  <si>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</si>
  <si>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</si>
  <si>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</si>
  <si>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</si>
  <si>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</si>
  <si>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</si>
  <si>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</si>
  <si>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</si>
  <si>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</si>
  <si>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</si>
  <si>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</si>
  <si>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</si>
  <si>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</si>
  <si>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</si>
  <si>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</si>
  <si>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</si>
  <si>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</si>
  <si>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</si>
  <si>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</si>
  <si>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</si>
  <si>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</si>
  <si>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</si>
  <si>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</si>
  <si>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</si>
  <si>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</si>
  <si>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</si>
  <si>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</si>
  <si>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</si>
  <si>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</si>
  <si>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</si>
  <si>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</si>
  <si>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</si>
  <si>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</si>
  <si>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</si>
  <si>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</si>
  <si>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</si>
  <si>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</si>
  <si>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</si>
  <si>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</si>
  <si>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</si>
  <si>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</si>
  <si>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</si>
  <si>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</si>
  <si>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</si>
  <si>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</si>
  <si>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</si>
  <si>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</si>
  <si>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</si>
  <si>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</si>
  <si>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</si>
  <si>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</si>
  <si>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</si>
  <si>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</si>
  <si>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</si>
  <si>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</si>
  <si>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</si>
  <si>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</si>
  <si>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</si>
  <si>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</si>
  <si>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</si>
  <si>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</si>
  <si>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</si>
  <si>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</si>
  <si>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</si>
  <si>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</si>
  <si>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</si>
  <si>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</si>
  <si>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</si>
  <si>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</si>
  <si>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</si>
  <si>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</si>
  <si>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</si>
  <si>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</si>
  <si>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</si>
  <si>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</si>
  <si>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</si>
  <si>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</si>
  <si>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</si>
  <si>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</si>
  <si>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</si>
  <si>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</si>
  <si>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</si>
  <si>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</si>
  <si>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</si>
  <si>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</si>
  <si>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</si>
  <si>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</si>
  <si>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</si>
  <si>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</si>
  <si>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</si>
  <si>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</si>
  <si>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</si>
  <si>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</si>
  <si>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</si>
  <si>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</si>
  <si>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</si>
  <si>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</si>
  <si>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</si>
  <si>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</si>
  <si>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</si>
  <si>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</si>
  <si>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</si>
  <si>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</si>
  <si>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</si>
  <si>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</si>
  <si>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</si>
  <si>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</si>
  <si>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</si>
  <si>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</si>
  <si>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</si>
  <si>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</si>
  <si>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</si>
  <si>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</si>
  <si>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</si>
  <si>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</si>
  <si>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</si>
  <si>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</si>
  <si>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</si>
  <si>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</si>
  <si>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</si>
  <si>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</si>
  <si>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</si>
  <si>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</si>
  <si>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</si>
  <si>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</si>
  <si>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</si>
  <si>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</si>
  <si>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</si>
  <si>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</si>
  <si>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</si>
  <si>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</si>
  <si>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</si>
  <si>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</si>
  <si>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</si>
  <si>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</si>
  <si>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</si>
  <si>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</si>
  <si>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</si>
  <si>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</si>
  <si>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</si>
  <si>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</si>
  <si>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</si>
  <si>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</si>
  <si>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</si>
  <si>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</si>
  <si>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</si>
  <si>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</si>
  <si>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</si>
  <si>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</si>
  <si>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</si>
  <si>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</si>
  <si>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</si>
  <si>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</si>
  <si>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</si>
  <si>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</si>
  <si>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</si>
  <si>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</si>
  <si>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</si>
  <si>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</si>
  <si>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</si>
  <si>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</si>
  <si>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</si>
  <si>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</si>
  <si>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</si>
  <si>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</si>
  <si>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</si>
  <si>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</si>
  <si>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</si>
  <si>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</si>
  <si>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</si>
  <si>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</si>
  <si>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</si>
  <si>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</si>
  <si>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</si>
  <si>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</si>
  <si>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</si>
  <si>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</si>
  <si>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</si>
  <si>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</si>
  <si>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</si>
  <si>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</si>
  <si>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</si>
  <si>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</si>
  <si>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</si>
  <si>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</si>
  <si>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</si>
  <si>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</si>
  <si>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</si>
  <si>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</si>
  <si>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</si>
  <si>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</si>
  <si>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</si>
  <si>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</si>
  <si>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</si>
  <si>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</si>
  <si>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</si>
  <si>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</si>
  <si>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</si>
  <si>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</si>
  <si>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</si>
  <si>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</si>
  <si>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</si>
  <si>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</si>
  <si>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</si>
  <si>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</si>
  <si>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</si>
  <si>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</si>
  <si>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</si>
  <si>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</si>
  <si>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</si>
  <si>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</si>
  <si>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</si>
  <si>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</si>
  <si>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</si>
  <si>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</si>
  <si>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</si>
  <si>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</si>
  <si>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</si>
  <si>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</si>
  <si>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</si>
  <si>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</si>
  <si>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</si>
  <si>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</si>
  <si>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</si>
  <si>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</si>
  <si>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</si>
  <si>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</si>
  <si>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</si>
  <si>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</si>
  <si>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</si>
  <si>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</si>
  <si>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</si>
  <si>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</si>
  <si>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</si>
  <si>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</si>
  <si>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</si>
  <si>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</si>
  <si>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</si>
  <si>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</si>
  <si>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</si>
  <si>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</si>
  <si>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</si>
  <si>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</si>
  <si>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</si>
  <si>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</si>
  <si>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</si>
  <si>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</si>
  <si>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</si>
  <si>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</si>
  <si>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</si>
  <si>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</si>
  <si>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</si>
  <si>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</si>
  <si>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</si>
  <si>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</si>
  <si>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</si>
  <si>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</si>
  <si>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</si>
  <si>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</si>
  <si>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</si>
  <si>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</si>
  <si>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</si>
  <si>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</si>
  <si>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</si>
  <si>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</si>
  <si>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</si>
  <si>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</si>
  <si>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</si>
  <si>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</si>
  <si>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</si>
  <si>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</si>
  <si>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</si>
  <si>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</si>
  <si>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</si>
  <si>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</si>
  <si>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</si>
  <si>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</si>
  <si>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</si>
  <si>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</si>
  <si>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</si>
  <si>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</si>
  <si>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</si>
  <si>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</si>
  <si>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</si>
  <si>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Percantage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</si>
  <si>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</si>
  <si>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</si>
  <si>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</si>
  <si>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</si>
  <si>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</si>
  <si>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</si>
  <si>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</si>
  <si>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</si>
  <si>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</si>
  <si>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</si>
  <si>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</si>
  <si>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</si>
  <si>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</si>
  <si>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</si>
  <si>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</si>
  <si>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</si>
  <si>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</si>
  <si>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</si>
  <si>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</si>
  <si>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</si>
  <si>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</si>
  <si>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</si>
  <si>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</si>
  <si>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</si>
  <si>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</si>
  <si>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</si>
  <si>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</si>
  <si>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</si>
  <si>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</si>
  <si>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</si>
  <si>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</si>
  <si>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</si>
  <si>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</si>
  <si>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</si>
  <si>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</si>
  <si>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</si>
  <si>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</si>
  <si>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</si>
  <si>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</si>
  <si>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</si>
  <si>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</si>
  <si>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</si>
  <si>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</si>
  <si>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</si>
  <si>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</si>
  <si>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</si>
  <si>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</si>
  <si>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</si>
  <si>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</si>
  <si>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</si>
  <si>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</si>
  <si>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</si>
  <si>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</si>
  <si>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</si>
  <si>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</si>
  <si>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</si>
  <si>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</si>
  <si>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</si>
  <si>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</si>
  <si>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</si>
  <si>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</si>
  <si>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</si>
  <si>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</si>
  <si>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</si>
  <si>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</si>
  <si>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</si>
  <si>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</si>
  <si>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</si>
  <si>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</si>
  <si>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</si>
  <si>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</si>
  <si>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</si>
  <si>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</si>
  <si>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</si>
  <si>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</si>
  <si>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</si>
  <si>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Avg Donation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</si>
  <si>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</si>
  <si>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</si>
  <si>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</si>
  <si>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</si>
  <si>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</si>
  <si>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</si>
  <si>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</si>
  <si>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Average of goal</t>
  </si>
  <si>
    <t>Average of pledged</t>
  </si>
  <si>
    <t>median goal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</si>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</sst>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&quot;$&quot;* #,##0_);_(&quot;$&quot;* \(#,##0\);_(&quot;$&quot;* &quot;-&quot;??_);_(@_)"/>
    <numFmt numFmtId="166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0" fillId="0" borderId="0" xfId="0" applyNumberFormat="1"/>
    <xf numFmtId="43" fontId="1" fillId="0" borderId="0" xfId="1" applyFont="1" applyAlignment="1">
      <alignment horizontal="center"/>
    </xf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2" borderId="0" xfId="0" applyFill="1"/>
    <xf numFmtId="0" fontId="0" fillId="2" borderId="0" xfId="0" applyFill="1" applyAlignment="1">
      <alignment wrapText="1"/>
    </xf>
    <xf numFmtId="44" fontId="0" fillId="2" borderId="0" xfId="0" applyNumberFormat="1" applyFill="1"/>
    <xf numFmtId="164" fontId="0" fillId="2" borderId="0" xfId="0" applyNumberFormat="1" applyFill="1"/>
    <xf numFmtId="43" fontId="0" fillId="2" borderId="0" xfId="1" applyFont="1" applyFill="1"/>
    <xf numFmtId="14" fontId="0" fillId="2" borderId="0" xfId="0" applyNumberFormat="1" applyFill="1"/>
    <xf numFmtId="0" fontId="3" fillId="0" borderId="0" xfId="0" applyFont="1"/>
    <xf numFmtId="0" fontId="0" fillId="0" borderId="0" xfId="0" applyAlignment="1">
      <alignment vertical="center"/>
    </xf>
    <xf numFmtId="165" fontId="3" fillId="0" borderId="0" xfId="0" applyNumberFormat="1" applyFont="1"/>
    <xf numFmtId="165" fontId="0" fillId="0" borderId="0" xfId="0" applyNumberFormat="1"/>
    <xf numFmtId="166" fontId="0" fillId="0" borderId="0" xfId="1" applyNumberFormat="1" applyFont="1"/>
  </cellXfs>
  <cellStyles count="2">
    <cellStyle name="Comma" xfId="1" builtinId="3"/>
    <cellStyle name="Normal" xfId="0" builtinId="0"/>
  </cellStyles>
  <dxfs count="23">
    <dxf>
      <numFmt numFmtId="166" formatCode="_(* #,##0_);_(* \(#,##0\);_(* &quot;-&quot;??_);_(@_)"/>
    </dxf>
    <dxf>
      <numFmt numFmtId="166" formatCode="_(* #,##0_);_(* \(#,##0\);_(* &quot;-&quot;??_);_(@_)"/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styles" Target="styles.xml"/><Relationship Id="rId26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34" Type="http://schemas.openxmlformats.org/officeDocument/2006/relationships/customXml" Target="../customXml/item1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onnections" Target="connections.xml"/><Relationship Id="rId25" Type="http://schemas.openxmlformats.org/officeDocument/2006/relationships/customXml" Target="../customXml/item3.xml"/><Relationship Id="rId33" Type="http://schemas.openxmlformats.org/officeDocument/2006/relationships/customXml" Target="../customXml/item11.xml"/><Relationship Id="rId38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sheetMetadata" Target="metadata.xml"/><Relationship Id="rId29" Type="http://schemas.openxmlformats.org/officeDocument/2006/relationships/customXml" Target="../customXml/item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24" Type="http://schemas.openxmlformats.org/officeDocument/2006/relationships/customXml" Target="../customXml/item2.xml"/><Relationship Id="rId32" Type="http://schemas.openxmlformats.org/officeDocument/2006/relationships/customXml" Target="../customXml/item10.xml"/><Relationship Id="rId37" Type="http://schemas.openxmlformats.org/officeDocument/2006/relationships/customXml" Target="../customXml/item15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4.xml"/><Relationship Id="rId23" Type="http://schemas.openxmlformats.org/officeDocument/2006/relationships/customXml" Target="../customXml/item1.xml"/><Relationship Id="rId28" Type="http://schemas.openxmlformats.org/officeDocument/2006/relationships/customXml" Target="../customXml/item6.xml"/><Relationship Id="rId36" Type="http://schemas.openxmlformats.org/officeDocument/2006/relationships/customXml" Target="../customXml/item14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31" Type="http://schemas.openxmlformats.org/officeDocument/2006/relationships/customXml" Target="../customXml/item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Relationship Id="rId22" Type="http://schemas.openxmlformats.org/officeDocument/2006/relationships/calcChain" Target="calcChain.xml"/><Relationship Id="rId27" Type="http://schemas.openxmlformats.org/officeDocument/2006/relationships/customXml" Target="../customXml/item5.xml"/><Relationship Id="rId30" Type="http://schemas.openxmlformats.org/officeDocument/2006/relationships/customXml" Target="../customXml/item8.xml"/><Relationship Id="rId35" Type="http://schemas.openxmlformats.org/officeDocument/2006/relationships/customXml" Target="../customXml/item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6715981930830077"/>
          <c:y val="5.14056751083112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9C-438F-9135-E4A0BC3D0E8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9C-438F-9135-E4A0BC3D0E8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9C-438F-9135-E4A0BC3D0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0754424"/>
        <c:axId val="550758032"/>
      </c:barChart>
      <c:catAx>
        <c:axId val="550754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58032"/>
        <c:crosses val="autoZero"/>
        <c:auto val="1"/>
        <c:lblAlgn val="ctr"/>
        <c:lblOffset val="100"/>
        <c:noMultiLvlLbl val="0"/>
      </c:catAx>
      <c:valAx>
        <c:axId val="55075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54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47-4FD3-810B-AB45C9856D2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47-4FD3-810B-AB45C9856D2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47-4FD3-810B-AB45C9856D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8927608"/>
        <c:axId val="548929248"/>
      </c:barChart>
      <c:catAx>
        <c:axId val="548927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929248"/>
        <c:crosses val="autoZero"/>
        <c:auto val="1"/>
        <c:lblAlgn val="ctr"/>
        <c:lblOffset val="100"/>
        <c:noMultiLvlLbl val="0"/>
      </c:catAx>
      <c:valAx>
        <c:axId val="54892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9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Aggregate</a:t>
            </a:r>
            <a:r>
              <a:rPr lang="en-US" baseline="0"/>
              <a:t> Outcomes from 2009-2017 in Calendar Year</a:t>
            </a:r>
            <a:endParaRPr lang="en-US"/>
          </a:p>
        </c:rich>
      </c:tx>
      <c:layout>
        <c:manualLayout>
          <c:xMode val="edge"/>
          <c:yMode val="edge"/>
          <c:x val="0.25503641732283466"/>
          <c:y val="5.646735096969182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865-406A-97F0-640D89D5C1B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865-406A-97F0-640D89D5C1B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865-406A-97F0-640D89D5C1BB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865-406A-97F0-640D89D5C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0308648"/>
        <c:axId val="550309304"/>
      </c:lineChart>
      <c:catAx>
        <c:axId val="550308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309304"/>
        <c:crosses val="autoZero"/>
        <c:auto val="1"/>
        <c:lblAlgn val="ctr"/>
        <c:lblOffset val="100"/>
        <c:noMultiLvlLbl val="0"/>
      </c:catAx>
      <c:valAx>
        <c:axId val="550309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308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7A-45AF-B269-6364C105DA4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7A-45AF-B269-6364C105DA4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7A-45AF-B269-6364C105D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3609504"/>
        <c:axId val="663609832"/>
      </c:lineChart>
      <c:catAx>
        <c:axId val="66360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609832"/>
        <c:crosses val="autoZero"/>
        <c:auto val="1"/>
        <c:lblAlgn val="ctr"/>
        <c:lblOffset val="100"/>
        <c:noMultiLvlLbl val="0"/>
      </c:catAx>
      <c:valAx>
        <c:axId val="663609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60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Box Plot for 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 for GB Musicals</a:t>
          </a:r>
        </a:p>
      </cx:txPr>
    </cx:title>
    <cx:plotArea>
      <cx:plotAreaRegion>
        <cx:series layoutId="boxWhisker" uniqueId="{EA19AB2C-0BA9-41DA-969D-3A4A6810A8D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7BEA8B9-0F01-4150-A095-F6281ABEC93F}">
          <cx:tx>
            <cx:txData>
              <cx:f>_xlchart.v1.2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2E64563-4BE6-4EB5-B5B3-6707B395D834}">
  <sheetPr/>
  <sheetViews>
    <sheetView zoomScale="8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219075</xdr:colOff>
      <xdr:row>15</xdr:row>
      <xdr:rowOff>138112</xdr:rowOff>
    </xdr:from>
    <xdr:to>
      <xdr:col>8</xdr:col>
      <xdr:colOff>200025</xdr:colOff>
      <xdr:row>37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5C0A99-EE9B-4F73-BE08-24028F14D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8</xdr:row>
      <xdr:rowOff>95249</xdr:rowOff>
    </xdr:from>
    <xdr:to>
      <xdr:col>8</xdr:col>
      <xdr:colOff>361950</xdr:colOff>
      <xdr:row>27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465691-0142-4EA5-9420-5B15344170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390525</xdr:colOff>
      <xdr:row>2</xdr:row>
      <xdr:rowOff>180974</xdr:rowOff>
    </xdr:from>
    <xdr:to>
      <xdr:col>16</xdr:col>
      <xdr:colOff>104775</xdr:colOff>
      <xdr:row>22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913B19-AEDF-46F2-837A-874AE47C15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778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0F2721D-D580-4D5E-910D-78A0EA598F6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7D8DB60-E1F2-46B0-AFB8-A753EC741FA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9091" cy="62778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3</xdr:row>
      <xdr:rowOff>133350</xdr:rowOff>
    </xdr:from>
    <xdr:to>
      <xdr:col>15</xdr:col>
      <xdr:colOff>542925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7AF45F-B076-476E-99A4-CF97DA84A8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VIN" refreshedDate="44124.615028703702" createdVersion="6" refreshedVersion="6" minRefreshableVersion="3" recordCount="4114" xr:uid="{7FA47A28-52D5-4F12-A016-42BA0E34777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antage Funded" numFmtId="43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VIN" refreshedDate="44124.62645520833" createdVersion="6" refreshedVersion="6" minRefreshableVersion="3" recordCount="4114" xr:uid="{51B9DC30-B3DD-4908-AFB5-B5DA1C7BE2A9}">
  <cacheSource type="worksheet">
    <worksheetSource ref="A1:T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antage Funded" numFmtId="43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LVIN" refreshedDate="44126.424789699071" backgroundQuery="1" createdVersion="6" refreshedVersion="6" minRefreshableVersion="3" recordCount="0" supportSubquery="1" supportAdvancedDrill="1" xr:uid="{C458CF91-41DC-49B7-A9AF-693B01CA1674}">
  <cacheSource type="external" connectionId="1"/>
  <cacheFields count="7">
    <cacheField name="[Range].[outcomes].[outcomes]" caption="outcomes" numFmtId="0" hierarchy="5" level="1">
      <sharedItems count="2">
        <s v="failed"/>
        <s v="successful"/>
      </sharedItems>
    </cacheField>
    <cacheField name="[Range].[country].[country]" caption="country" numFmtId="0" hierarchy="6" level="1">
      <sharedItems containsSemiMixedTypes="0" containsNonDate="0" containsString="0"/>
    </cacheField>
    <cacheField name="[Range].[Subcategory].[Subcategory]" caption="Subcategory" numFmtId="0" hierarchy="17" level="1">
      <sharedItems count="37">
        <s v="animation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</sharedItems>
    </cacheField>
    <cacheField name="[Measures].[Average of goal]" caption="Average of goal" numFmtId="0" hierarchy="22" level="32767"/>
    <cacheField name="[Measures].[Average of pledged]" caption="Average of pledged" numFmtId="0" hierarchy="23" level="32767"/>
    <cacheField name="[Measures].[median goal]" caption="median goal" numFmtId="0" hierarchy="24" level="32767"/>
    <cacheField name="[Measures].[median pledged]" caption="median pledged" numFmtId="0" hierarchy="25" level="32767"/>
  </cacheFields>
  <cacheHierarchies count="28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outcomes]" caption="outcomes" attribute="1" defaultMemberUniqueName="[Range].[outcomes].[All]" allUniqueName="[Range].[outcomes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category]" caption="Category and Subcategory" attribute="1" defaultMemberUniqueName="[Range].[Category and Subcategory].[All]" allUniqueName="[Range].[Category and Subcategory].[All]" dimensionUniqueName="[Range]" displayFolder="" count="0" memberValueDatatype="130" unbalanced="0"/>
    <cacheHierarchy uniqueName="[Range].[Percantage Funded]" caption="Percantage Funded" attribute="1" defaultMemberUniqueName="[Range].[Percantage Funded].[All]" allUniqueName="[Range].[Percantage Funded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Parent Category]" caption="Parent Category" attribute="1" defaultMemberUniqueName="[Range].[Parent Category].[All]" allUniqueName="[Range].[Parent Category].[All]" dimensionUniqueName="[Range]" displayFolder="" count="0" memberValueDatatype="130" unbalanced="0"/>
    <cacheHierarchy uniqueName="[Range].[Subcategory]" caption="Subcategory" attribute="1" defaultMemberUniqueName="[Range].[Subcategory].[All]" allUniqueName="[Range].[Subcategory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0" memberValueDatatype="7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Measures].[Sum of goal]" caption="Sum of goal" measure="1" displayFolder="" measureGroup="Range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ledged]" caption="Sum of pledged" measure="1" displayFolder="" measureGroup="Range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goal]" caption="Average of goal" measure="1" displayFolder="" measureGroup="Range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pledged]" caption="Average of pledged" measure="1" displayFolder="" measureGroup="Range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edian goal]" caption="median goal" measure="1" displayFolder="" measureGroup="Range" count="0" oneField="1">
      <fieldsUsage count="1">
        <fieldUsage x="5"/>
      </fieldsUsage>
    </cacheHierarchy>
    <cacheHierarchy uniqueName="[Measures].[median pledged]" caption="median pledged" measure="1" displayFolder="" measureGroup="Range" count="0" oneField="1">
      <fieldsUsage count="1">
        <fieldUsage x="6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VIN" refreshedDate="44128.51984375" createdVersion="6" refreshedVersion="6" minRefreshableVersion="3" recordCount="4114" xr:uid="{0B79879C-E3C1-4B76-88DF-CDC78C34036F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antage Funded" numFmtId="43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F10FFA-4C49-4433-90C5-22D07A2BCF2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E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16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showAll="0"/>
  </pivotFields>
  <rowFields count="1">
    <field x="16"/>
  </rowFields>
  <rowItems count="2">
    <i>
      <x v="7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95806C-4074-441B-8060-CA77DE0739E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10FFF9-AFC7-4CAD-BA5F-A321AE10CF2F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7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DEEF12-CB67-4E76-8AF7-F74535DB6718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415015-69F9-4EE4-835B-88B98EE907CC}" name="PivotTable4" cacheId="2" applyNumberFormats="0" applyBorderFormats="0" applyFontFormats="0" applyPatternFormats="0" applyAlignmentFormats="0" applyWidthHeightFormats="1" dataCaption="Values" tag="ea9f60d5-b6c9-408a-8e7e-109098694628" updatedVersion="6" minRefreshableVersion="3" useAutoFormatting="1" itemPrintTitles="1" createdVersion="6" indent="0" compact="0" compactData="0" multipleFieldFilters="0">
  <location ref="A3:F49" firstHeaderRow="0" firstDataRow="1" firstDataCol="2" rowPageCount="1" colPageCount="1"/>
  <pivotFields count="7">
    <pivotField axis="axisRow" compact="0" allDrilled="1" outline="0" subtotalTop="0" showAll="0" defaultSubtotal="0" defaultAttributeDrillState="1">
      <items count="2">
        <item s="1" x="1"/>
        <item s="1" x="0"/>
      </items>
    </pivotField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</pivotFields>
  <rowFields count="2">
    <field x="2"/>
    <field x="0"/>
  </rowFields>
  <rowItems count="46">
    <i>
      <x/>
      <x v="1"/>
    </i>
    <i>
      <x v="1"/>
      <x v="1"/>
    </i>
    <i>
      <x v="2"/>
      <x/>
    </i>
    <i>
      <x v="3"/>
      <x/>
    </i>
    <i>
      <x v="4"/>
      <x v="1"/>
    </i>
    <i>
      <x v="5"/>
      <x/>
    </i>
    <i>
      <x v="6"/>
      <x v="1"/>
    </i>
    <i>
      <x v="7"/>
      <x v="1"/>
    </i>
    <i>
      <x v="8"/>
      <x v="1"/>
    </i>
    <i>
      <x v="9"/>
      <x v="1"/>
    </i>
    <i>
      <x v="10"/>
      <x/>
    </i>
    <i>
      <x v="11"/>
      <x/>
    </i>
    <i r="1">
      <x v="1"/>
    </i>
    <i>
      <x v="12"/>
      <x v="1"/>
    </i>
    <i>
      <x v="13"/>
      <x/>
    </i>
    <i r="1">
      <x v="1"/>
    </i>
    <i>
      <x v="14"/>
      <x/>
    </i>
    <i>
      <x v="15"/>
      <x v="1"/>
    </i>
    <i>
      <x v="16"/>
      <x/>
    </i>
    <i r="1">
      <x v="1"/>
    </i>
    <i>
      <x v="17"/>
      <x v="1"/>
    </i>
    <i>
      <x v="18"/>
      <x/>
    </i>
    <i>
      <x v="19"/>
      <x v="1"/>
    </i>
    <i>
      <x v="20"/>
      <x/>
    </i>
    <i r="1">
      <x v="1"/>
    </i>
    <i>
      <x v="21"/>
      <x v="1"/>
    </i>
    <i>
      <x v="22"/>
      <x/>
    </i>
    <i r="1">
      <x v="1"/>
    </i>
    <i>
      <x v="23"/>
      <x/>
    </i>
    <i>
      <x v="24"/>
      <x/>
    </i>
    <i>
      <x v="25"/>
      <x v="1"/>
    </i>
    <i>
      <x v="26"/>
      <x/>
    </i>
    <i>
      <x v="27"/>
      <x/>
    </i>
    <i>
      <x v="28"/>
      <x/>
    </i>
    <i>
      <x v="29"/>
      <x/>
    </i>
    <i r="1">
      <x v="1"/>
    </i>
    <i>
      <x v="30"/>
      <x/>
    </i>
    <i r="1">
      <x v="1"/>
    </i>
    <i>
      <x v="31"/>
      <x/>
    </i>
    <i>
      <x v="32"/>
      <x/>
    </i>
    <i>
      <x v="33"/>
      <x v="1"/>
    </i>
    <i>
      <x v="34"/>
      <x v="1"/>
    </i>
    <i>
      <x v="35"/>
      <x/>
    </i>
    <i r="1">
      <x v="1"/>
    </i>
    <i>
      <x v="36"/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6" name="[Range].[country].&amp;[US]" cap="US"/>
  </pageFields>
  <dataFields count="4">
    <dataField name="Average of goal" fld="3" subtotal="average" baseField="2" baseItem="0"/>
    <dataField name="Average of pledged" fld="4" subtotal="average" baseField="2" baseItem="0"/>
    <dataField fld="5" subtotal="count" baseField="0" baseItem="0"/>
    <dataField fld="6" subtotal="count" baseField="0" baseItem="0"/>
  </dataFields>
  <formats count="2">
    <format dxfId="1">
      <pivotArea outline="0" collapsedLevelsAreSubtotals="1" fieldPosition="0"/>
    </format>
    <format dxfId="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goal"/>
    <pivotHierarchy dragToData="1" caption="Average of pledged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7"/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Kickstarter!$A$1:$T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8E065-48AE-4FAB-A07D-2DD7BE406999}">
  <dimension ref="A1:E6"/>
  <sheetViews>
    <sheetView topLeftCell="A16" workbookViewId="0">
      <selection activeCell="C43" sqref="C4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8364</v>
      </c>
    </row>
    <row r="3" spans="1:5" x14ac:dyDescent="0.25">
      <c r="A3" s="10" t="s">
        <v>8363</v>
      </c>
      <c r="B3" s="10" t="s">
        <v>8362</v>
      </c>
    </row>
    <row r="4" spans="1:5" x14ac:dyDescent="0.25">
      <c r="A4" s="10" t="s">
        <v>8360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25">
      <c r="A5" s="11" t="s">
        <v>8317</v>
      </c>
      <c r="B5" s="12">
        <v>178</v>
      </c>
      <c r="C5" s="12">
        <v>213</v>
      </c>
      <c r="D5" s="12">
        <v>209</v>
      </c>
      <c r="E5" s="12">
        <v>600</v>
      </c>
    </row>
    <row r="6" spans="1:5" x14ac:dyDescent="0.25">
      <c r="A6" s="11" t="s">
        <v>8361</v>
      </c>
      <c r="B6" s="12">
        <v>178</v>
      </c>
      <c r="C6" s="12">
        <v>213</v>
      </c>
      <c r="D6" s="12">
        <v>209</v>
      </c>
      <c r="E6" s="12">
        <v>600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D7141-7AEC-4B8B-A14A-AA631029BE03}">
  <dimension ref="A1:E7"/>
  <sheetViews>
    <sheetView topLeftCell="A4" workbookViewId="0">
      <selection activeCell="J2" sqref="J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8364</v>
      </c>
    </row>
    <row r="2" spans="1:5" x14ac:dyDescent="0.25">
      <c r="A2" s="10" t="s">
        <v>8358</v>
      </c>
      <c r="B2" t="s">
        <v>8364</v>
      </c>
    </row>
    <row r="4" spans="1:5" x14ac:dyDescent="0.25">
      <c r="A4" s="10" t="s">
        <v>8363</v>
      </c>
      <c r="B4" s="10" t="s">
        <v>8362</v>
      </c>
    </row>
    <row r="5" spans="1:5" x14ac:dyDescent="0.25">
      <c r="A5" s="10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5">
      <c r="A7" s="11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CA539-9111-4B15-B7B0-0D5A147D9C45}">
  <dimension ref="A1:F17"/>
  <sheetViews>
    <sheetView topLeftCell="A4"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8358</v>
      </c>
      <c r="B1" t="s">
        <v>8315</v>
      </c>
    </row>
    <row r="3" spans="1:6" x14ac:dyDescent="0.25">
      <c r="A3" s="10" t="s">
        <v>8363</v>
      </c>
      <c r="B3" s="10" t="s">
        <v>8362</v>
      </c>
    </row>
    <row r="4" spans="1:6" x14ac:dyDescent="0.25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8373</v>
      </c>
      <c r="B5" s="12">
        <v>7</v>
      </c>
      <c r="C5" s="12">
        <v>33</v>
      </c>
      <c r="D5" s="12">
        <v>2</v>
      </c>
      <c r="E5" s="12">
        <v>56</v>
      </c>
      <c r="F5" s="12">
        <v>98</v>
      </c>
    </row>
    <row r="6" spans="1:6" x14ac:dyDescent="0.25">
      <c r="A6" s="15" t="s">
        <v>8374</v>
      </c>
      <c r="B6" s="12">
        <v>3</v>
      </c>
      <c r="C6" s="12">
        <v>39</v>
      </c>
      <c r="D6" s="12">
        <v>8</v>
      </c>
      <c r="E6" s="12">
        <v>71</v>
      </c>
      <c r="F6" s="12">
        <v>121</v>
      </c>
    </row>
    <row r="7" spans="1:6" x14ac:dyDescent="0.25">
      <c r="A7" s="15" t="s">
        <v>8375</v>
      </c>
      <c r="B7" s="12">
        <v>3</v>
      </c>
      <c r="C7" s="12">
        <v>33</v>
      </c>
      <c r="D7" s="12">
        <v>14</v>
      </c>
      <c r="E7" s="12">
        <v>56</v>
      </c>
      <c r="F7" s="12">
        <v>106</v>
      </c>
    </row>
    <row r="8" spans="1:6" x14ac:dyDescent="0.25">
      <c r="A8" s="15" t="s">
        <v>8376</v>
      </c>
      <c r="B8" s="12">
        <v>2</v>
      </c>
      <c r="C8" s="12">
        <v>40</v>
      </c>
      <c r="D8" s="12"/>
      <c r="E8" s="12">
        <v>71</v>
      </c>
      <c r="F8" s="12">
        <v>113</v>
      </c>
    </row>
    <row r="9" spans="1:6" x14ac:dyDescent="0.25">
      <c r="A9" s="15" t="s">
        <v>8367</v>
      </c>
      <c r="B9" s="12">
        <v>3</v>
      </c>
      <c r="C9" s="12">
        <v>52</v>
      </c>
      <c r="D9" s="12"/>
      <c r="E9" s="12">
        <v>111</v>
      </c>
      <c r="F9" s="12">
        <v>166</v>
      </c>
    </row>
    <row r="10" spans="1:6" x14ac:dyDescent="0.25">
      <c r="A10" s="15" t="s">
        <v>8377</v>
      </c>
      <c r="B10" s="12">
        <v>4</v>
      </c>
      <c r="C10" s="12">
        <v>49</v>
      </c>
      <c r="D10" s="12"/>
      <c r="E10" s="12">
        <v>100</v>
      </c>
      <c r="F10" s="12">
        <v>153</v>
      </c>
    </row>
    <row r="11" spans="1:6" x14ac:dyDescent="0.25">
      <c r="A11" s="15" t="s">
        <v>8368</v>
      </c>
      <c r="B11" s="12">
        <v>1</v>
      </c>
      <c r="C11" s="12">
        <v>50</v>
      </c>
      <c r="D11" s="12"/>
      <c r="E11" s="12">
        <v>87</v>
      </c>
      <c r="F11" s="12">
        <v>138</v>
      </c>
    </row>
    <row r="12" spans="1:6" x14ac:dyDescent="0.25">
      <c r="A12" s="15" t="s">
        <v>8369</v>
      </c>
      <c r="B12" s="12">
        <v>4</v>
      </c>
      <c r="C12" s="12">
        <v>47</v>
      </c>
      <c r="D12" s="12"/>
      <c r="E12" s="12">
        <v>72</v>
      </c>
      <c r="F12" s="12">
        <v>123</v>
      </c>
    </row>
    <row r="13" spans="1:6" x14ac:dyDescent="0.25">
      <c r="A13" s="15" t="s">
        <v>8370</v>
      </c>
      <c r="B13" s="12">
        <v>4</v>
      </c>
      <c r="C13" s="12">
        <v>34</v>
      </c>
      <c r="D13" s="12"/>
      <c r="E13" s="12">
        <v>59</v>
      </c>
      <c r="F13" s="12">
        <v>97</v>
      </c>
    </row>
    <row r="14" spans="1:6" x14ac:dyDescent="0.25">
      <c r="A14" s="15" t="s">
        <v>8371</v>
      </c>
      <c r="B14" s="12"/>
      <c r="C14" s="12">
        <v>50</v>
      </c>
      <c r="D14" s="12"/>
      <c r="E14" s="12">
        <v>65</v>
      </c>
      <c r="F14" s="12">
        <v>115</v>
      </c>
    </row>
    <row r="15" spans="1:6" x14ac:dyDescent="0.25">
      <c r="A15" s="15" t="s">
        <v>8372</v>
      </c>
      <c r="B15" s="12">
        <v>3</v>
      </c>
      <c r="C15" s="12">
        <v>31</v>
      </c>
      <c r="D15" s="12"/>
      <c r="E15" s="12">
        <v>54</v>
      </c>
      <c r="F15" s="12">
        <v>88</v>
      </c>
    </row>
    <row r="16" spans="1:6" x14ac:dyDescent="0.25">
      <c r="A16" s="15" t="s">
        <v>8378</v>
      </c>
      <c r="B16" s="12">
        <v>3</v>
      </c>
      <c r="C16" s="12">
        <v>35</v>
      </c>
      <c r="D16" s="12"/>
      <c r="E16" s="12">
        <v>37</v>
      </c>
      <c r="F16" s="12">
        <v>75</v>
      </c>
    </row>
    <row r="17" spans="1:6" x14ac:dyDescent="0.25">
      <c r="A17" s="15" t="s">
        <v>8361</v>
      </c>
      <c r="B17" s="12">
        <v>37</v>
      </c>
      <c r="C17" s="12">
        <v>493</v>
      </c>
      <c r="D17" s="12">
        <v>24</v>
      </c>
      <c r="E17" s="12">
        <v>839</v>
      </c>
      <c r="F17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12F0D-35AB-4219-9A17-9CF9847D8E55}">
  <sheetPr>
    <tabColor theme="9" tint="0.59999389629810485"/>
  </sheetPr>
  <dimension ref="A1:E18"/>
  <sheetViews>
    <sheetView tabSelected="1" workbookViewId="0">
      <selection activeCell="R25" sqref="R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8358</v>
      </c>
      <c r="B1" t="s">
        <v>8315</v>
      </c>
    </row>
    <row r="2" spans="1:5" x14ac:dyDescent="0.25">
      <c r="A2" s="10" t="s">
        <v>8403</v>
      </c>
      <c r="B2" t="s">
        <v>8364</v>
      </c>
    </row>
    <row r="4" spans="1:5" x14ac:dyDescent="0.25">
      <c r="A4" s="10" t="s">
        <v>8363</v>
      </c>
      <c r="B4" s="10" t="s">
        <v>8362</v>
      </c>
    </row>
    <row r="5" spans="1:5" x14ac:dyDescent="0.25">
      <c r="A5" s="10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5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5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5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5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5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5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5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5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5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5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5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5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U4115"/>
  <sheetViews>
    <sheetView topLeftCell="K1" zoomScale="85" zoomScaleNormal="85" workbookViewId="0">
      <pane ySplit="1" topLeftCell="A2291" activePane="bottomLeft" state="frozen"/>
      <selection activeCell="G1" sqref="G1"/>
      <selection pane="bottomLeft" activeCell="S2293" sqref="S229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9" bestFit="1" customWidth="1"/>
    <col min="16" max="16" width="17" bestFit="1" customWidth="1"/>
    <col min="17" max="17" width="41.140625" customWidth="1"/>
    <col min="18" max="18" width="18" bestFit="1" customWidth="1"/>
    <col min="19" max="19" width="23.42578125" style="14" bestFit="1" customWidth="1"/>
    <col min="20" max="20" width="22" style="14" bestFit="1" customWidth="1"/>
    <col min="21" max="21" width="13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3" t="s">
        <v>8366</v>
      </c>
      <c r="U1" s="1" t="s">
        <v>8403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7">
        <f>IFERROR(ROUND(E2/L2,2),0)</f>
        <v>63.92</v>
      </c>
      <c r="Q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 s="7">
        <f t="shared" ref="P3:P66" si="1">IFERROR(ROUND(E3/L3,2),0)</f>
        <v>185.48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7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7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7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7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7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7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7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7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7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7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7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7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7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7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7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7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7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7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7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7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7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7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7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7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7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7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7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7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7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7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7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7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7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7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7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7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7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7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7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7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7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7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7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7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7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7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7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7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7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7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7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7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7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7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7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7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7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7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7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7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7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7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7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ROUND(E67/D67*100,0)</f>
        <v>108</v>
      </c>
      <c r="P67" s="7">
        <f t="shared" ref="P67:P130" si="6">IFERROR(ROUND(E67/L67,2),0)</f>
        <v>132.05000000000001</v>
      </c>
      <c r="Q67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 s="7">
        <f t="shared" si="6"/>
        <v>91.23</v>
      </c>
      <c r="Q68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 s="7">
        <f t="shared" si="6"/>
        <v>116.25</v>
      </c>
      <c r="Q69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 s="7">
        <f t="shared" si="6"/>
        <v>21.19</v>
      </c>
      <c r="Q7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 s="7">
        <f t="shared" si="6"/>
        <v>62.33</v>
      </c>
      <c r="Q71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 s="7">
        <f t="shared" si="6"/>
        <v>37.409999999999997</v>
      </c>
      <c r="Q72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 s="7">
        <f t="shared" si="6"/>
        <v>69.72</v>
      </c>
      <c r="Q73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 s="7">
        <f t="shared" si="6"/>
        <v>58.17</v>
      </c>
      <c r="Q74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 s="7">
        <f t="shared" si="6"/>
        <v>50</v>
      </c>
      <c r="Q75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 s="7">
        <f t="shared" si="6"/>
        <v>19.47</v>
      </c>
      <c r="Q76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 s="7">
        <f t="shared" si="6"/>
        <v>85.96</v>
      </c>
      <c r="Q77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 s="7">
        <f t="shared" si="6"/>
        <v>30.67</v>
      </c>
      <c r="Q78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 s="7">
        <f t="shared" si="6"/>
        <v>60.38</v>
      </c>
      <c r="Q79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 s="7">
        <f t="shared" si="6"/>
        <v>38.6</v>
      </c>
      <c r="Q8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 s="7">
        <f t="shared" si="6"/>
        <v>40.270000000000003</v>
      </c>
      <c r="Q81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 s="7">
        <f t="shared" si="6"/>
        <v>273.83</v>
      </c>
      <c r="Q82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 s="7">
        <f t="shared" si="6"/>
        <v>53.04</v>
      </c>
      <c r="Q83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 s="7">
        <f t="shared" si="6"/>
        <v>40.01</v>
      </c>
      <c r="Q84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 s="7">
        <f t="shared" si="6"/>
        <v>15.77</v>
      </c>
      <c r="Q85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 s="7">
        <f t="shared" si="6"/>
        <v>71.430000000000007</v>
      </c>
      <c r="Q86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 s="7">
        <f t="shared" si="6"/>
        <v>71.709999999999994</v>
      </c>
      <c r="Q87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 s="7">
        <f t="shared" si="6"/>
        <v>375.76</v>
      </c>
      <c r="Q88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 s="7">
        <f t="shared" si="6"/>
        <v>104.6</v>
      </c>
      <c r="Q89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 s="7">
        <f t="shared" si="6"/>
        <v>60</v>
      </c>
      <c r="Q9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 s="7">
        <f t="shared" si="6"/>
        <v>123.29</v>
      </c>
      <c r="Q91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 s="7">
        <f t="shared" si="6"/>
        <v>31.38</v>
      </c>
      <c r="Q92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 s="7">
        <f t="shared" si="6"/>
        <v>78.260000000000005</v>
      </c>
      <c r="Q93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 s="7">
        <f t="shared" si="6"/>
        <v>122.33</v>
      </c>
      <c r="Q94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 s="7">
        <f t="shared" si="6"/>
        <v>73.73</v>
      </c>
      <c r="Q95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 s="7">
        <f t="shared" si="6"/>
        <v>21.67</v>
      </c>
      <c r="Q96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 s="7">
        <f t="shared" si="6"/>
        <v>21.9</v>
      </c>
      <c r="Q97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 s="7">
        <f t="shared" si="6"/>
        <v>50.59</v>
      </c>
      <c r="Q98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 s="7">
        <f t="shared" si="6"/>
        <v>53.13</v>
      </c>
      <c r="Q99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 s="7">
        <f t="shared" si="6"/>
        <v>56.67</v>
      </c>
      <c r="Q10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 s="7">
        <f t="shared" si="6"/>
        <v>40.78</v>
      </c>
      <c r="Q101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 s="7">
        <f t="shared" si="6"/>
        <v>192.31</v>
      </c>
      <c r="Q102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 s="7">
        <f t="shared" si="6"/>
        <v>100</v>
      </c>
      <c r="Q103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 s="7">
        <f t="shared" si="6"/>
        <v>117.92</v>
      </c>
      <c r="Q104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 s="7">
        <f t="shared" si="6"/>
        <v>27.9</v>
      </c>
      <c r="Q105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 s="7">
        <f t="shared" si="6"/>
        <v>60</v>
      </c>
      <c r="Q106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 s="7">
        <f t="shared" si="6"/>
        <v>39.380000000000003</v>
      </c>
      <c r="Q107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 s="7">
        <f t="shared" si="6"/>
        <v>186.11</v>
      </c>
      <c r="Q108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 s="7">
        <f t="shared" si="6"/>
        <v>111.38</v>
      </c>
      <c r="Q109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 s="7">
        <f t="shared" si="6"/>
        <v>78.72</v>
      </c>
      <c r="Q1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 s="7">
        <f t="shared" si="6"/>
        <v>46.7</v>
      </c>
      <c r="Q111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 s="7">
        <f t="shared" si="6"/>
        <v>65.38</v>
      </c>
      <c r="Q112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 s="7">
        <f t="shared" si="6"/>
        <v>102.08</v>
      </c>
      <c r="Q113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 s="7">
        <f t="shared" si="6"/>
        <v>64.2</v>
      </c>
      <c r="Q114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 s="7">
        <f t="shared" si="6"/>
        <v>90.38</v>
      </c>
      <c r="Q115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 s="7">
        <f t="shared" si="6"/>
        <v>88.57</v>
      </c>
      <c r="Q116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 s="7">
        <f t="shared" si="6"/>
        <v>28.73</v>
      </c>
      <c r="Q117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 s="7">
        <f t="shared" si="6"/>
        <v>69.790000000000006</v>
      </c>
      <c r="Q118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 s="7">
        <f t="shared" si="6"/>
        <v>167.49</v>
      </c>
      <c r="Q119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 s="7">
        <f t="shared" si="6"/>
        <v>144.91</v>
      </c>
      <c r="Q12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 s="7">
        <f t="shared" si="6"/>
        <v>91.84</v>
      </c>
      <c r="Q121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 s="7">
        <f t="shared" si="6"/>
        <v>10</v>
      </c>
      <c r="Q122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 s="7">
        <f t="shared" si="6"/>
        <v>1</v>
      </c>
      <c r="Q123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 s="7">
        <f t="shared" si="6"/>
        <v>0</v>
      </c>
      <c r="Q124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 s="7">
        <f t="shared" si="6"/>
        <v>25.17</v>
      </c>
      <c r="Q125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 s="7">
        <f t="shared" si="6"/>
        <v>0</v>
      </c>
      <c r="Q126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 s="7">
        <f t="shared" si="6"/>
        <v>11.67</v>
      </c>
      <c r="Q127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 s="7">
        <f t="shared" si="6"/>
        <v>106.69</v>
      </c>
      <c r="Q128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 s="7">
        <f t="shared" si="6"/>
        <v>47.5</v>
      </c>
      <c r="Q129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2</v>
      </c>
      <c r="P130" s="7">
        <f t="shared" si="6"/>
        <v>311.17</v>
      </c>
      <c r="Q13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ROUND(E131/D131*100,0)</f>
        <v>0</v>
      </c>
      <c r="P131" s="7">
        <f t="shared" ref="P131:P194" si="11">IFERROR(ROUND(E131/L131,2),0)</f>
        <v>0</v>
      </c>
      <c r="Q131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 s="7">
        <f t="shared" si="11"/>
        <v>0</v>
      </c>
      <c r="Q132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 s="7">
        <f t="shared" si="11"/>
        <v>0</v>
      </c>
      <c r="Q133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 s="7">
        <f t="shared" si="11"/>
        <v>94.51</v>
      </c>
      <c r="Q134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 s="7">
        <f t="shared" si="11"/>
        <v>0</v>
      </c>
      <c r="Q135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 s="7">
        <f t="shared" si="11"/>
        <v>0</v>
      </c>
      <c r="Q136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 s="7">
        <f t="shared" si="11"/>
        <v>80.599999999999994</v>
      </c>
      <c r="Q137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 s="7">
        <f t="shared" si="11"/>
        <v>0</v>
      </c>
      <c r="Q138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 s="7">
        <f t="shared" si="11"/>
        <v>0</v>
      </c>
      <c r="Q139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 s="7">
        <f t="shared" si="11"/>
        <v>81.239999999999995</v>
      </c>
      <c r="Q14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 s="7">
        <f t="shared" si="11"/>
        <v>500</v>
      </c>
      <c r="Q141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 s="7">
        <f t="shared" si="11"/>
        <v>0</v>
      </c>
      <c r="Q142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 s="7">
        <f t="shared" si="11"/>
        <v>46.18</v>
      </c>
      <c r="Q143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 s="7">
        <f t="shared" si="11"/>
        <v>10</v>
      </c>
      <c r="Q144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 s="7">
        <f t="shared" si="11"/>
        <v>0</v>
      </c>
      <c r="Q145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 s="7">
        <f t="shared" si="11"/>
        <v>55.95</v>
      </c>
      <c r="Q146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 s="7">
        <f t="shared" si="11"/>
        <v>37.56</v>
      </c>
      <c r="Q147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 s="7">
        <f t="shared" si="11"/>
        <v>38.33</v>
      </c>
      <c r="Q148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 s="7">
        <f t="shared" si="11"/>
        <v>0</v>
      </c>
      <c r="Q149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 s="7">
        <f t="shared" si="11"/>
        <v>20</v>
      </c>
      <c r="Q15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 s="7">
        <f t="shared" si="11"/>
        <v>15.33</v>
      </c>
      <c r="Q151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 s="7">
        <f t="shared" si="11"/>
        <v>449.43</v>
      </c>
      <c r="Q152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 s="7">
        <f t="shared" si="11"/>
        <v>28</v>
      </c>
      <c r="Q153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 s="7">
        <f t="shared" si="11"/>
        <v>15</v>
      </c>
      <c r="Q154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 s="7">
        <f t="shared" si="11"/>
        <v>35.9</v>
      </c>
      <c r="Q155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 s="7">
        <f t="shared" si="11"/>
        <v>13.33</v>
      </c>
      <c r="Q156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 s="7">
        <f t="shared" si="11"/>
        <v>20.25</v>
      </c>
      <c r="Q157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 s="7">
        <f t="shared" si="11"/>
        <v>119</v>
      </c>
      <c r="Q158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 s="7">
        <f t="shared" si="11"/>
        <v>4</v>
      </c>
      <c r="Q159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 s="7">
        <f t="shared" si="11"/>
        <v>0</v>
      </c>
      <c r="Q16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 s="7">
        <f t="shared" si="11"/>
        <v>10</v>
      </c>
      <c r="Q161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 s="7">
        <f t="shared" si="11"/>
        <v>0</v>
      </c>
      <c r="Q162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 s="7">
        <f t="shared" si="11"/>
        <v>5</v>
      </c>
      <c r="Q163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 s="7">
        <f t="shared" si="11"/>
        <v>43.5</v>
      </c>
      <c r="Q164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 s="7">
        <f t="shared" si="11"/>
        <v>0</v>
      </c>
      <c r="Q165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 s="7">
        <f t="shared" si="11"/>
        <v>91.43</v>
      </c>
      <c r="Q166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 s="7">
        <f t="shared" si="11"/>
        <v>0</v>
      </c>
      <c r="Q167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 s="7">
        <f t="shared" si="11"/>
        <v>3000</v>
      </c>
      <c r="Q168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 s="7">
        <f t="shared" si="11"/>
        <v>5.5</v>
      </c>
      <c r="Q169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 s="7">
        <f t="shared" si="11"/>
        <v>108.33</v>
      </c>
      <c r="Q17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 s="7">
        <f t="shared" si="11"/>
        <v>56</v>
      </c>
      <c r="Q171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 s="7">
        <f t="shared" si="11"/>
        <v>32.5</v>
      </c>
      <c r="Q172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 s="7">
        <f t="shared" si="11"/>
        <v>1</v>
      </c>
      <c r="Q173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 s="7">
        <f t="shared" si="11"/>
        <v>0</v>
      </c>
      <c r="Q174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 s="7">
        <f t="shared" si="11"/>
        <v>0</v>
      </c>
      <c r="Q175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 s="7">
        <f t="shared" si="11"/>
        <v>0</v>
      </c>
      <c r="Q176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 s="7">
        <f t="shared" si="11"/>
        <v>49.88</v>
      </c>
      <c r="Q177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 s="7">
        <f t="shared" si="11"/>
        <v>0</v>
      </c>
      <c r="Q178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 s="7">
        <f t="shared" si="11"/>
        <v>25.71</v>
      </c>
      <c r="Q179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 s="7">
        <f t="shared" si="11"/>
        <v>0</v>
      </c>
      <c r="Q18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 s="7">
        <f t="shared" si="11"/>
        <v>100</v>
      </c>
      <c r="Q181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 s="7">
        <f t="shared" si="11"/>
        <v>30.85</v>
      </c>
      <c r="Q182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 s="7">
        <f t="shared" si="11"/>
        <v>180.5</v>
      </c>
      <c r="Q183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 s="7">
        <f t="shared" si="11"/>
        <v>0</v>
      </c>
      <c r="Q184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 s="7">
        <f t="shared" si="11"/>
        <v>373.5</v>
      </c>
      <c r="Q185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 s="7">
        <f t="shared" si="11"/>
        <v>25.5</v>
      </c>
      <c r="Q186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 s="7">
        <f t="shared" si="11"/>
        <v>220</v>
      </c>
      <c r="Q187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 s="7">
        <f t="shared" si="11"/>
        <v>0</v>
      </c>
      <c r="Q188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 s="7">
        <f t="shared" si="11"/>
        <v>160</v>
      </c>
      <c r="Q189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 s="7">
        <f t="shared" si="11"/>
        <v>0</v>
      </c>
      <c r="Q19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 s="7">
        <f t="shared" si="11"/>
        <v>69</v>
      </c>
      <c r="Q191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 s="7">
        <f t="shared" si="11"/>
        <v>50</v>
      </c>
      <c r="Q192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 s="7">
        <f t="shared" si="11"/>
        <v>83.33</v>
      </c>
      <c r="Q193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 s="7">
        <f t="shared" si="11"/>
        <v>5.67</v>
      </c>
      <c r="Q194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ROUND(E195/D195*100,0)</f>
        <v>0</v>
      </c>
      <c r="P195" s="7">
        <f t="shared" ref="P195:P258" si="16">IFERROR(ROUND(E195/L195,2),0)</f>
        <v>0</v>
      </c>
      <c r="Q195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 s="7">
        <f t="shared" si="16"/>
        <v>1</v>
      </c>
      <c r="Q196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 s="7">
        <f t="shared" si="16"/>
        <v>0</v>
      </c>
      <c r="Q197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 s="7">
        <f t="shared" si="16"/>
        <v>77.11</v>
      </c>
      <c r="Q198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 s="7">
        <f t="shared" si="16"/>
        <v>32.75</v>
      </c>
      <c r="Q199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 s="7">
        <f t="shared" si="16"/>
        <v>46.5</v>
      </c>
      <c r="Q20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 s="7">
        <f t="shared" si="16"/>
        <v>0</v>
      </c>
      <c r="Q201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 s="7">
        <f t="shared" si="16"/>
        <v>87.31</v>
      </c>
      <c r="Q202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 s="7">
        <f t="shared" si="16"/>
        <v>54.29</v>
      </c>
      <c r="Q203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 s="7">
        <f t="shared" si="16"/>
        <v>0</v>
      </c>
      <c r="Q204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 s="7">
        <f t="shared" si="16"/>
        <v>93.25</v>
      </c>
      <c r="Q205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 s="7">
        <f t="shared" si="16"/>
        <v>117.68</v>
      </c>
      <c r="Q206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 s="7">
        <f t="shared" si="16"/>
        <v>76.47</v>
      </c>
      <c r="Q207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 s="7">
        <f t="shared" si="16"/>
        <v>0</v>
      </c>
      <c r="Q208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 s="7">
        <f t="shared" si="16"/>
        <v>163.85</v>
      </c>
      <c r="Q209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 s="7">
        <f t="shared" si="16"/>
        <v>0</v>
      </c>
      <c r="Q2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 s="7">
        <f t="shared" si="16"/>
        <v>0</v>
      </c>
      <c r="Q211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 s="7">
        <f t="shared" si="16"/>
        <v>91.82</v>
      </c>
      <c r="Q212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 s="7">
        <f t="shared" si="16"/>
        <v>185.83</v>
      </c>
      <c r="Q213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 s="7">
        <f t="shared" si="16"/>
        <v>1</v>
      </c>
      <c r="Q214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 s="7">
        <f t="shared" si="16"/>
        <v>20</v>
      </c>
      <c r="Q215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 s="7">
        <f t="shared" si="16"/>
        <v>1</v>
      </c>
      <c r="Q216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 s="7">
        <f t="shared" si="16"/>
        <v>10</v>
      </c>
      <c r="Q217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 s="7">
        <f t="shared" si="16"/>
        <v>331.54</v>
      </c>
      <c r="Q218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 s="7">
        <f t="shared" si="16"/>
        <v>314.29000000000002</v>
      </c>
      <c r="Q219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 s="7">
        <f t="shared" si="16"/>
        <v>100</v>
      </c>
      <c r="Q22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 s="7">
        <f t="shared" si="16"/>
        <v>115.99</v>
      </c>
      <c r="Q221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 s="7">
        <f t="shared" si="16"/>
        <v>120</v>
      </c>
      <c r="Q222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 s="7">
        <f t="shared" si="16"/>
        <v>0</v>
      </c>
      <c r="Q223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 s="7">
        <f t="shared" si="16"/>
        <v>65</v>
      </c>
      <c r="Q224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 s="7">
        <f t="shared" si="16"/>
        <v>0</v>
      </c>
      <c r="Q225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 s="7">
        <f t="shared" si="16"/>
        <v>0</v>
      </c>
      <c r="Q226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 s="7">
        <f t="shared" si="16"/>
        <v>0</v>
      </c>
      <c r="Q227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 s="7">
        <f t="shared" si="16"/>
        <v>125</v>
      </c>
      <c r="Q228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 s="7">
        <f t="shared" si="16"/>
        <v>0</v>
      </c>
      <c r="Q229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 s="7">
        <f t="shared" si="16"/>
        <v>0</v>
      </c>
      <c r="Q23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 s="7">
        <f t="shared" si="16"/>
        <v>0</v>
      </c>
      <c r="Q231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 s="7">
        <f t="shared" si="16"/>
        <v>30</v>
      </c>
      <c r="Q232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 s="7">
        <f t="shared" si="16"/>
        <v>0</v>
      </c>
      <c r="Q233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 s="7">
        <f t="shared" si="16"/>
        <v>15.71</v>
      </c>
      <c r="Q234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 s="7">
        <f t="shared" si="16"/>
        <v>0</v>
      </c>
      <c r="Q235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 s="7">
        <f t="shared" si="16"/>
        <v>80.2</v>
      </c>
      <c r="Q236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 s="7">
        <f t="shared" si="16"/>
        <v>0</v>
      </c>
      <c r="Q237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 s="7">
        <f t="shared" si="16"/>
        <v>0</v>
      </c>
      <c r="Q238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 s="7">
        <f t="shared" si="16"/>
        <v>50</v>
      </c>
      <c r="Q239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 s="7">
        <f t="shared" si="16"/>
        <v>0</v>
      </c>
      <c r="Q24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 s="7">
        <f t="shared" si="16"/>
        <v>50</v>
      </c>
      <c r="Q241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 s="7">
        <f t="shared" si="16"/>
        <v>117.85</v>
      </c>
      <c r="Q242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 s="7">
        <f t="shared" si="16"/>
        <v>109.04</v>
      </c>
      <c r="Q243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 s="7">
        <f t="shared" si="16"/>
        <v>73.02</v>
      </c>
      <c r="Q244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 s="7">
        <f t="shared" si="16"/>
        <v>78.2</v>
      </c>
      <c r="Q245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 s="7">
        <f t="shared" si="16"/>
        <v>47.4</v>
      </c>
      <c r="Q246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 s="7">
        <f t="shared" si="16"/>
        <v>54.02</v>
      </c>
      <c r="Q247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 s="7">
        <f t="shared" si="16"/>
        <v>68.489999999999995</v>
      </c>
      <c r="Q248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 s="7">
        <f t="shared" si="16"/>
        <v>108.15</v>
      </c>
      <c r="Q249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 s="7">
        <f t="shared" si="16"/>
        <v>589.95000000000005</v>
      </c>
      <c r="Q25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 s="7">
        <f t="shared" si="16"/>
        <v>48.05</v>
      </c>
      <c r="Q251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 s="7">
        <f t="shared" si="16"/>
        <v>72.48</v>
      </c>
      <c r="Q252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 s="7">
        <f t="shared" si="16"/>
        <v>57.08</v>
      </c>
      <c r="Q253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 s="7">
        <f t="shared" si="16"/>
        <v>85.44</v>
      </c>
      <c r="Q254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 s="7">
        <f t="shared" si="16"/>
        <v>215.86</v>
      </c>
      <c r="Q255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 s="7">
        <f t="shared" si="16"/>
        <v>89.39</v>
      </c>
      <c r="Q256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 s="7">
        <f t="shared" si="16"/>
        <v>45.42</v>
      </c>
      <c r="Q257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5"/>
        <v>139</v>
      </c>
      <c r="P258" s="7">
        <f t="shared" si="16"/>
        <v>65.760000000000005</v>
      </c>
      <c r="Q258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0">ROUND(E259/D259*100,0)</f>
        <v>107</v>
      </c>
      <c r="P259" s="7">
        <f t="shared" ref="P259:P322" si="21">IFERROR(ROUND(E259/L259,2),0)</f>
        <v>66.7</v>
      </c>
      <c r="Q259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 s="7">
        <f t="shared" si="21"/>
        <v>83.35</v>
      </c>
      <c r="Q26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 s="7">
        <f t="shared" si="21"/>
        <v>105.05</v>
      </c>
      <c r="Q261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 s="7">
        <f t="shared" si="21"/>
        <v>120.91</v>
      </c>
      <c r="Q262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 s="7">
        <f t="shared" si="21"/>
        <v>97.64</v>
      </c>
      <c r="Q263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 s="7">
        <f t="shared" si="21"/>
        <v>41.38</v>
      </c>
      <c r="Q264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 s="7">
        <f t="shared" si="21"/>
        <v>30.65</v>
      </c>
      <c r="Q265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 s="7">
        <f t="shared" si="21"/>
        <v>64.95</v>
      </c>
      <c r="Q266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 s="7">
        <f t="shared" si="21"/>
        <v>95.78</v>
      </c>
      <c r="Q267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 s="7">
        <f t="shared" si="21"/>
        <v>40.42</v>
      </c>
      <c r="Q268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 s="7">
        <f t="shared" si="21"/>
        <v>78.58</v>
      </c>
      <c r="Q269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 s="7">
        <f t="shared" si="21"/>
        <v>50.18</v>
      </c>
      <c r="Q27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 s="7">
        <f t="shared" si="21"/>
        <v>92.25</v>
      </c>
      <c r="Q271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 s="7">
        <f t="shared" si="21"/>
        <v>57.54</v>
      </c>
      <c r="Q272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 s="7">
        <f t="shared" si="21"/>
        <v>109.42</v>
      </c>
      <c r="Q273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 s="7">
        <f t="shared" si="21"/>
        <v>81.89</v>
      </c>
      <c r="Q274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 s="7">
        <f t="shared" si="21"/>
        <v>45.67</v>
      </c>
      <c r="Q275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 s="7">
        <f t="shared" si="21"/>
        <v>55.22</v>
      </c>
      <c r="Q276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 s="7">
        <f t="shared" si="21"/>
        <v>65.3</v>
      </c>
      <c r="Q277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 s="7">
        <f t="shared" si="21"/>
        <v>95.23</v>
      </c>
      <c r="Q278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 s="7">
        <f t="shared" si="21"/>
        <v>75.44</v>
      </c>
      <c r="Q279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 s="7">
        <f t="shared" si="21"/>
        <v>97.82</v>
      </c>
      <c r="Q28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 s="7">
        <f t="shared" si="21"/>
        <v>87.69</v>
      </c>
      <c r="Q281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 s="7">
        <f t="shared" si="21"/>
        <v>54.75</v>
      </c>
      <c r="Q282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 s="7">
        <f t="shared" si="21"/>
        <v>83.95</v>
      </c>
      <c r="Q283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 s="7">
        <f t="shared" si="21"/>
        <v>254.39</v>
      </c>
      <c r="Q284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 s="7">
        <f t="shared" si="21"/>
        <v>101.83</v>
      </c>
      <c r="Q285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 s="7">
        <f t="shared" si="21"/>
        <v>55.07</v>
      </c>
      <c r="Q286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 s="7">
        <f t="shared" si="21"/>
        <v>56.9</v>
      </c>
      <c r="Q287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 s="7">
        <f t="shared" si="21"/>
        <v>121.28</v>
      </c>
      <c r="Q288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 s="7">
        <f t="shared" si="21"/>
        <v>91.19</v>
      </c>
      <c r="Q289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 s="7">
        <f t="shared" si="21"/>
        <v>115.45</v>
      </c>
      <c r="Q29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 s="7">
        <f t="shared" si="21"/>
        <v>67.77</v>
      </c>
      <c r="Q291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 s="7">
        <f t="shared" si="21"/>
        <v>28.58</v>
      </c>
      <c r="Q292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 s="7">
        <f t="shared" si="21"/>
        <v>46.88</v>
      </c>
      <c r="Q293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 s="7">
        <f t="shared" si="21"/>
        <v>154.41999999999999</v>
      </c>
      <c r="Q294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 s="7">
        <f t="shared" si="21"/>
        <v>201.22</v>
      </c>
      <c r="Q295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 s="7">
        <f t="shared" si="21"/>
        <v>100</v>
      </c>
      <c r="Q296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 s="7">
        <f t="shared" si="21"/>
        <v>100.08</v>
      </c>
      <c r="Q297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 s="7">
        <f t="shared" si="21"/>
        <v>230.09</v>
      </c>
      <c r="Q298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 s="7">
        <f t="shared" si="21"/>
        <v>141.75</v>
      </c>
      <c r="Q299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 s="7">
        <f t="shared" si="21"/>
        <v>56.34</v>
      </c>
      <c r="Q30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 s="7">
        <f t="shared" si="21"/>
        <v>73.34</v>
      </c>
      <c r="Q301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 s="7">
        <f t="shared" si="21"/>
        <v>85.34</v>
      </c>
      <c r="Q302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 s="7">
        <f t="shared" si="21"/>
        <v>61.5</v>
      </c>
      <c r="Q303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 s="7">
        <f t="shared" si="21"/>
        <v>93.02</v>
      </c>
      <c r="Q304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 s="7">
        <f t="shared" si="21"/>
        <v>50.29</v>
      </c>
      <c r="Q305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 s="7">
        <f t="shared" si="21"/>
        <v>106.43</v>
      </c>
      <c r="Q306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 s="7">
        <f t="shared" si="21"/>
        <v>51.72</v>
      </c>
      <c r="Q307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 s="7">
        <f t="shared" si="21"/>
        <v>36.61</v>
      </c>
      <c r="Q308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 s="7">
        <f t="shared" si="21"/>
        <v>42.52</v>
      </c>
      <c r="Q309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 s="7">
        <f t="shared" si="21"/>
        <v>62.71</v>
      </c>
      <c r="Q3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 s="7">
        <f t="shared" si="21"/>
        <v>89.96</v>
      </c>
      <c r="Q311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 s="7">
        <f t="shared" si="21"/>
        <v>28.92</v>
      </c>
      <c r="Q312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 s="7">
        <f t="shared" si="21"/>
        <v>138.80000000000001</v>
      </c>
      <c r="Q313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 s="7">
        <f t="shared" si="21"/>
        <v>61.3</v>
      </c>
      <c r="Q314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 s="7">
        <f t="shared" si="21"/>
        <v>80.2</v>
      </c>
      <c r="Q315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 s="7">
        <f t="shared" si="21"/>
        <v>32.1</v>
      </c>
      <c r="Q316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 s="7">
        <f t="shared" si="21"/>
        <v>200.89</v>
      </c>
      <c r="Q317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 s="7">
        <f t="shared" si="21"/>
        <v>108.01</v>
      </c>
      <c r="Q318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 s="7">
        <f t="shared" si="21"/>
        <v>95.7</v>
      </c>
      <c r="Q319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 s="7">
        <f t="shared" si="21"/>
        <v>49.88</v>
      </c>
      <c r="Q32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 s="7">
        <f t="shared" si="21"/>
        <v>110.47</v>
      </c>
      <c r="Q321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107</v>
      </c>
      <c r="P322" s="7">
        <f t="shared" si="21"/>
        <v>134.91</v>
      </c>
      <c r="Q322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5">ROUND(E323/D323*100,0)</f>
        <v>103</v>
      </c>
      <c r="P323" s="7">
        <f t="shared" ref="P323:P386" si="26">IFERROR(ROUND(E323/L323,2),0)</f>
        <v>106.62</v>
      </c>
      <c r="Q323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 s="7">
        <f t="shared" si="26"/>
        <v>145.04</v>
      </c>
      <c r="Q324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 s="7">
        <f t="shared" si="26"/>
        <v>114.59</v>
      </c>
      <c r="Q325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 s="7">
        <f t="shared" si="26"/>
        <v>105.32</v>
      </c>
      <c r="Q326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 s="7">
        <f t="shared" si="26"/>
        <v>70.92</v>
      </c>
      <c r="Q327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 s="7">
        <f t="shared" si="26"/>
        <v>147.16999999999999</v>
      </c>
      <c r="Q328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 s="7">
        <f t="shared" si="26"/>
        <v>160.47</v>
      </c>
      <c r="Q329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 s="7">
        <f t="shared" si="26"/>
        <v>156.05000000000001</v>
      </c>
      <c r="Q33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 s="7">
        <f t="shared" si="26"/>
        <v>63.17</v>
      </c>
      <c r="Q331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 s="7">
        <f t="shared" si="26"/>
        <v>104.82</v>
      </c>
      <c r="Q332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 s="7">
        <f t="shared" si="26"/>
        <v>97.36</v>
      </c>
      <c r="Q333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 s="7">
        <f t="shared" si="26"/>
        <v>203.63</v>
      </c>
      <c r="Q334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 s="7">
        <f t="shared" si="26"/>
        <v>188.31</v>
      </c>
      <c r="Q335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 s="7">
        <f t="shared" si="26"/>
        <v>146.65</v>
      </c>
      <c r="Q336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 s="7">
        <f t="shared" si="26"/>
        <v>109.19</v>
      </c>
      <c r="Q337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 s="7">
        <f t="shared" si="26"/>
        <v>59.25</v>
      </c>
      <c r="Q338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 s="7">
        <f t="shared" si="26"/>
        <v>97.9</v>
      </c>
      <c r="Q339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 s="7">
        <f t="shared" si="26"/>
        <v>70</v>
      </c>
      <c r="Q34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 s="7">
        <f t="shared" si="26"/>
        <v>72.87</v>
      </c>
      <c r="Q341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 s="7">
        <f t="shared" si="26"/>
        <v>146.35</v>
      </c>
      <c r="Q342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 s="7">
        <f t="shared" si="26"/>
        <v>67.91</v>
      </c>
      <c r="Q343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 s="7">
        <f t="shared" si="26"/>
        <v>169.85</v>
      </c>
      <c r="Q344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 s="7">
        <f t="shared" si="26"/>
        <v>58.41</v>
      </c>
      <c r="Q345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 s="7">
        <f t="shared" si="26"/>
        <v>119.99</v>
      </c>
      <c r="Q346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 s="7">
        <f t="shared" si="26"/>
        <v>99.86</v>
      </c>
      <c r="Q347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 s="7">
        <f t="shared" si="26"/>
        <v>90.58</v>
      </c>
      <c r="Q348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 s="7">
        <f t="shared" si="26"/>
        <v>117.77</v>
      </c>
      <c r="Q349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 s="7">
        <f t="shared" si="26"/>
        <v>86.55</v>
      </c>
      <c r="Q35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 s="7">
        <f t="shared" si="26"/>
        <v>71.900000000000006</v>
      </c>
      <c r="Q351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 s="7">
        <f t="shared" si="26"/>
        <v>129.82</v>
      </c>
      <c r="Q352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 s="7">
        <f t="shared" si="26"/>
        <v>44.91</v>
      </c>
      <c r="Q353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 s="7">
        <f t="shared" si="26"/>
        <v>40.76</v>
      </c>
      <c r="Q354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 s="7">
        <f t="shared" si="26"/>
        <v>103.52</v>
      </c>
      <c r="Q355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 s="7">
        <f t="shared" si="26"/>
        <v>125.45</v>
      </c>
      <c r="Q356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 s="7">
        <f t="shared" si="26"/>
        <v>246.61</v>
      </c>
      <c r="Q357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 s="7">
        <f t="shared" si="26"/>
        <v>79.400000000000006</v>
      </c>
      <c r="Q358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 s="7">
        <f t="shared" si="26"/>
        <v>86.14</v>
      </c>
      <c r="Q359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 s="7">
        <f t="shared" si="26"/>
        <v>193.05</v>
      </c>
      <c r="Q36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 s="7">
        <f t="shared" si="26"/>
        <v>84.02</v>
      </c>
      <c r="Q361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 s="7">
        <f t="shared" si="26"/>
        <v>139.83000000000001</v>
      </c>
      <c r="Q362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 s="7">
        <f t="shared" si="26"/>
        <v>109.82</v>
      </c>
      <c r="Q363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 s="7">
        <f t="shared" si="26"/>
        <v>139.53</v>
      </c>
      <c r="Q364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 s="7">
        <f t="shared" si="26"/>
        <v>347.85</v>
      </c>
      <c r="Q365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 s="7">
        <f t="shared" si="26"/>
        <v>68.239999999999995</v>
      </c>
      <c r="Q366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 s="7">
        <f t="shared" si="26"/>
        <v>239.94</v>
      </c>
      <c r="Q367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 s="7">
        <f t="shared" si="26"/>
        <v>287.31</v>
      </c>
      <c r="Q368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 s="7">
        <f t="shared" si="26"/>
        <v>86.85</v>
      </c>
      <c r="Q369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 s="7">
        <f t="shared" si="26"/>
        <v>81.849999999999994</v>
      </c>
      <c r="Q37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 s="7">
        <f t="shared" si="26"/>
        <v>42.87</v>
      </c>
      <c r="Q371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 s="7">
        <f t="shared" si="26"/>
        <v>709.42</v>
      </c>
      <c r="Q372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 s="7">
        <f t="shared" si="26"/>
        <v>161.26</v>
      </c>
      <c r="Q373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 s="7">
        <f t="shared" si="26"/>
        <v>41.78</v>
      </c>
      <c r="Q374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 s="7">
        <f t="shared" si="26"/>
        <v>89.89</v>
      </c>
      <c r="Q375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 s="7">
        <f t="shared" si="26"/>
        <v>45.05</v>
      </c>
      <c r="Q376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 s="7">
        <f t="shared" si="26"/>
        <v>42.86</v>
      </c>
      <c r="Q377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 s="7">
        <f t="shared" si="26"/>
        <v>54.08</v>
      </c>
      <c r="Q378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 s="7">
        <f t="shared" si="26"/>
        <v>103.22</v>
      </c>
      <c r="Q379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 s="7">
        <f t="shared" si="26"/>
        <v>40.4</v>
      </c>
      <c r="Q38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 s="7">
        <f t="shared" si="26"/>
        <v>116.86</v>
      </c>
      <c r="Q381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 s="7">
        <f t="shared" si="26"/>
        <v>115.51</v>
      </c>
      <c r="Q382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 s="7">
        <f t="shared" si="26"/>
        <v>104.31</v>
      </c>
      <c r="Q383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 s="7">
        <f t="shared" si="26"/>
        <v>69.77</v>
      </c>
      <c r="Q384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 s="7">
        <f t="shared" si="26"/>
        <v>43.02</v>
      </c>
      <c r="Q385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5"/>
        <v>112</v>
      </c>
      <c r="P386" s="7">
        <f t="shared" si="26"/>
        <v>58.54</v>
      </c>
      <c r="Q386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0">ROUND(E387/D387*100,0)</f>
        <v>106</v>
      </c>
      <c r="P387" s="7">
        <f t="shared" ref="P387:P450" si="31">IFERROR(ROUND(E387/L387,2),0)</f>
        <v>111.8</v>
      </c>
      <c r="Q387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 s="7">
        <f t="shared" si="31"/>
        <v>46.23</v>
      </c>
      <c r="Q388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 s="7">
        <f t="shared" si="31"/>
        <v>144.69</v>
      </c>
      <c r="Q389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 s="7">
        <f t="shared" si="31"/>
        <v>88.85</v>
      </c>
      <c r="Q39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 s="7">
        <f t="shared" si="31"/>
        <v>81.75</v>
      </c>
      <c r="Q391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 s="7">
        <f t="shared" si="31"/>
        <v>71.430000000000007</v>
      </c>
      <c r="Q392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 s="7">
        <f t="shared" si="31"/>
        <v>104.26</v>
      </c>
      <c r="Q393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 s="7">
        <f t="shared" si="31"/>
        <v>90.62</v>
      </c>
      <c r="Q394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 s="7">
        <f t="shared" si="31"/>
        <v>157.33000000000001</v>
      </c>
      <c r="Q395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 s="7">
        <f t="shared" si="31"/>
        <v>105.18</v>
      </c>
      <c r="Q396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 s="7">
        <f t="shared" si="31"/>
        <v>58.72</v>
      </c>
      <c r="Q397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 s="7">
        <f t="shared" si="31"/>
        <v>81.63</v>
      </c>
      <c r="Q398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 s="7">
        <f t="shared" si="31"/>
        <v>56.46</v>
      </c>
      <c r="Q399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 s="7">
        <f t="shared" si="31"/>
        <v>140.1</v>
      </c>
      <c r="Q40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 s="7">
        <f t="shared" si="31"/>
        <v>224.85</v>
      </c>
      <c r="Q401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 s="7">
        <f t="shared" si="31"/>
        <v>181.13</v>
      </c>
      <c r="Q402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 s="7">
        <f t="shared" si="31"/>
        <v>711.04</v>
      </c>
      <c r="Q403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 s="7">
        <f t="shared" si="31"/>
        <v>65.88</v>
      </c>
      <c r="Q404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 s="7">
        <f t="shared" si="31"/>
        <v>75.19</v>
      </c>
      <c r="Q405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 s="7">
        <f t="shared" si="31"/>
        <v>133.13999999999999</v>
      </c>
      <c r="Q406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 s="7">
        <f t="shared" si="31"/>
        <v>55.2</v>
      </c>
      <c r="Q407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 s="7">
        <f t="shared" si="31"/>
        <v>86.16</v>
      </c>
      <c r="Q408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 s="7">
        <f t="shared" si="31"/>
        <v>92.32</v>
      </c>
      <c r="Q409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 s="7">
        <f t="shared" si="31"/>
        <v>160.16</v>
      </c>
      <c r="Q4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 s="7">
        <f t="shared" si="31"/>
        <v>45.6</v>
      </c>
      <c r="Q411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 s="7">
        <f t="shared" si="31"/>
        <v>183.29</v>
      </c>
      <c r="Q412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 s="7">
        <f t="shared" si="31"/>
        <v>125.79</v>
      </c>
      <c r="Q413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 s="7">
        <f t="shared" si="31"/>
        <v>57.65</v>
      </c>
      <c r="Q414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 s="7">
        <f t="shared" si="31"/>
        <v>78.66</v>
      </c>
      <c r="Q415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 s="7">
        <f t="shared" si="31"/>
        <v>91.48</v>
      </c>
      <c r="Q416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 s="7">
        <f t="shared" si="31"/>
        <v>68.099999999999994</v>
      </c>
      <c r="Q417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 s="7">
        <f t="shared" si="31"/>
        <v>48.09</v>
      </c>
      <c r="Q418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 s="7">
        <f t="shared" si="31"/>
        <v>202.42</v>
      </c>
      <c r="Q419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 s="7">
        <f t="shared" si="31"/>
        <v>216.75</v>
      </c>
      <c r="Q42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 s="7">
        <f t="shared" si="31"/>
        <v>110.07</v>
      </c>
      <c r="Q421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 s="7">
        <f t="shared" si="31"/>
        <v>4.83</v>
      </c>
      <c r="Q422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 s="7">
        <f t="shared" si="31"/>
        <v>50.17</v>
      </c>
      <c r="Q423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 s="7">
        <f t="shared" si="31"/>
        <v>35.83</v>
      </c>
      <c r="Q424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 s="7">
        <f t="shared" si="31"/>
        <v>11.77</v>
      </c>
      <c r="Q425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 s="7">
        <f t="shared" si="31"/>
        <v>40.78</v>
      </c>
      <c r="Q426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 s="7">
        <f t="shared" si="31"/>
        <v>3</v>
      </c>
      <c r="Q427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 s="7">
        <f t="shared" si="31"/>
        <v>16.63</v>
      </c>
      <c r="Q428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 s="7">
        <f t="shared" si="31"/>
        <v>0</v>
      </c>
      <c r="Q429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 s="7">
        <f t="shared" si="31"/>
        <v>52</v>
      </c>
      <c r="Q43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 s="7">
        <f t="shared" si="31"/>
        <v>0</v>
      </c>
      <c r="Q431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 s="7">
        <f t="shared" si="31"/>
        <v>4.8</v>
      </c>
      <c r="Q432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 s="7">
        <f t="shared" si="31"/>
        <v>51.88</v>
      </c>
      <c r="Q433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 s="7">
        <f t="shared" si="31"/>
        <v>71.25</v>
      </c>
      <c r="Q434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 s="7">
        <f t="shared" si="31"/>
        <v>0</v>
      </c>
      <c r="Q435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 s="7">
        <f t="shared" si="31"/>
        <v>62.5</v>
      </c>
      <c r="Q436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 s="7">
        <f t="shared" si="31"/>
        <v>1</v>
      </c>
      <c r="Q437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 s="7">
        <f t="shared" si="31"/>
        <v>0</v>
      </c>
      <c r="Q438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 s="7">
        <f t="shared" si="31"/>
        <v>0</v>
      </c>
      <c r="Q439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 s="7">
        <f t="shared" si="31"/>
        <v>170.55</v>
      </c>
      <c r="Q44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 s="7">
        <f t="shared" si="31"/>
        <v>0</v>
      </c>
      <c r="Q441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 s="7">
        <f t="shared" si="31"/>
        <v>5</v>
      </c>
      <c r="Q442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 s="7">
        <f t="shared" si="31"/>
        <v>0</v>
      </c>
      <c r="Q443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 s="7">
        <f t="shared" si="31"/>
        <v>393.59</v>
      </c>
      <c r="Q444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 s="7">
        <f t="shared" si="31"/>
        <v>5</v>
      </c>
      <c r="Q445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 s="7">
        <f t="shared" si="31"/>
        <v>50</v>
      </c>
      <c r="Q446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 s="7">
        <f t="shared" si="31"/>
        <v>1</v>
      </c>
      <c r="Q447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 s="7">
        <f t="shared" si="31"/>
        <v>47.88</v>
      </c>
      <c r="Q448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 s="7">
        <f t="shared" si="31"/>
        <v>5</v>
      </c>
      <c r="Q449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0"/>
        <v>3</v>
      </c>
      <c r="P450" s="7">
        <f t="shared" si="31"/>
        <v>20.5</v>
      </c>
      <c r="Q45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5">ROUND(E451/D451*100,0)</f>
        <v>2</v>
      </c>
      <c r="P451" s="7">
        <f t="shared" ref="P451:P514" si="36">IFERROR(ROUND(E451/L451,2),0)</f>
        <v>9</v>
      </c>
      <c r="Q451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 s="7">
        <f t="shared" si="36"/>
        <v>56.57</v>
      </c>
      <c r="Q452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 s="7">
        <f t="shared" si="36"/>
        <v>0</v>
      </c>
      <c r="Q453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 s="7">
        <f t="shared" si="36"/>
        <v>40</v>
      </c>
      <c r="Q454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 s="7">
        <f t="shared" si="36"/>
        <v>13</v>
      </c>
      <c r="Q455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 s="7">
        <f t="shared" si="36"/>
        <v>16.399999999999999</v>
      </c>
      <c r="Q456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 s="7">
        <f t="shared" si="36"/>
        <v>22.5</v>
      </c>
      <c r="Q457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 s="7">
        <f t="shared" si="36"/>
        <v>20.329999999999998</v>
      </c>
      <c r="Q458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 s="7">
        <f t="shared" si="36"/>
        <v>0</v>
      </c>
      <c r="Q459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 s="7">
        <f t="shared" si="36"/>
        <v>16.760000000000002</v>
      </c>
      <c r="Q46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 s="7">
        <f t="shared" si="36"/>
        <v>25</v>
      </c>
      <c r="Q461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 s="7">
        <f t="shared" si="36"/>
        <v>12.5</v>
      </c>
      <c r="Q462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 s="7">
        <f t="shared" si="36"/>
        <v>0</v>
      </c>
      <c r="Q463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 s="7">
        <f t="shared" si="36"/>
        <v>0</v>
      </c>
      <c r="Q464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 s="7">
        <f t="shared" si="36"/>
        <v>113.64</v>
      </c>
      <c r="Q465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 s="7">
        <f t="shared" si="36"/>
        <v>1</v>
      </c>
      <c r="Q466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 s="7">
        <f t="shared" si="36"/>
        <v>17.25</v>
      </c>
      <c r="Q467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 s="7">
        <f t="shared" si="36"/>
        <v>15.2</v>
      </c>
      <c r="Q468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 s="7">
        <f t="shared" si="36"/>
        <v>110.64</v>
      </c>
      <c r="Q469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 s="7">
        <f t="shared" si="36"/>
        <v>0</v>
      </c>
      <c r="Q47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 s="7">
        <f t="shared" si="36"/>
        <v>0</v>
      </c>
      <c r="Q471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 s="7">
        <f t="shared" si="36"/>
        <v>25.5</v>
      </c>
      <c r="Q472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 s="7">
        <f t="shared" si="36"/>
        <v>38.479999999999997</v>
      </c>
      <c r="Q473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 s="7">
        <f t="shared" si="36"/>
        <v>28.2</v>
      </c>
      <c r="Q474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 s="7">
        <f t="shared" si="36"/>
        <v>61.5</v>
      </c>
      <c r="Q475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 s="7">
        <f t="shared" si="36"/>
        <v>1</v>
      </c>
      <c r="Q476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 s="7">
        <f t="shared" si="36"/>
        <v>0</v>
      </c>
      <c r="Q477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 s="7">
        <f t="shared" si="36"/>
        <v>39.57</v>
      </c>
      <c r="Q478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 s="7">
        <f t="shared" si="36"/>
        <v>0</v>
      </c>
      <c r="Q479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 s="7">
        <f t="shared" si="36"/>
        <v>0</v>
      </c>
      <c r="Q48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 s="7">
        <f t="shared" si="36"/>
        <v>88.8</v>
      </c>
      <c r="Q481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 s="7">
        <f t="shared" si="36"/>
        <v>55.46</v>
      </c>
      <c r="Q482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 s="7">
        <f t="shared" si="36"/>
        <v>87.14</v>
      </c>
      <c r="Q483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 s="7">
        <f t="shared" si="36"/>
        <v>10</v>
      </c>
      <c r="Q484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 s="7">
        <f t="shared" si="36"/>
        <v>51.22</v>
      </c>
      <c r="Q485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 s="7">
        <f t="shared" si="36"/>
        <v>13.55</v>
      </c>
      <c r="Q486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 s="7">
        <f t="shared" si="36"/>
        <v>66.52</v>
      </c>
      <c r="Q487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 s="7">
        <f t="shared" si="36"/>
        <v>50</v>
      </c>
      <c r="Q488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 s="7">
        <f t="shared" si="36"/>
        <v>0</v>
      </c>
      <c r="Q489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 s="7">
        <f t="shared" si="36"/>
        <v>0</v>
      </c>
      <c r="Q49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 s="7">
        <f t="shared" si="36"/>
        <v>71.67</v>
      </c>
      <c r="Q491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 s="7">
        <f t="shared" si="36"/>
        <v>0</v>
      </c>
      <c r="Q492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 s="7">
        <f t="shared" si="36"/>
        <v>0</v>
      </c>
      <c r="Q493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 s="7">
        <f t="shared" si="36"/>
        <v>0</v>
      </c>
      <c r="Q494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 s="7">
        <f t="shared" si="36"/>
        <v>0</v>
      </c>
      <c r="Q495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 s="7">
        <f t="shared" si="36"/>
        <v>10.33</v>
      </c>
      <c r="Q496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 s="7">
        <f t="shared" si="36"/>
        <v>0</v>
      </c>
      <c r="Q497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 s="7">
        <f t="shared" si="36"/>
        <v>1</v>
      </c>
      <c r="Q498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 s="7">
        <f t="shared" si="36"/>
        <v>10</v>
      </c>
      <c r="Q499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 s="7">
        <f t="shared" si="36"/>
        <v>136.09</v>
      </c>
      <c r="Q50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 s="7">
        <f t="shared" si="36"/>
        <v>73.459999999999994</v>
      </c>
      <c r="Q501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 s="7">
        <f t="shared" si="36"/>
        <v>53.75</v>
      </c>
      <c r="Q502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 s="7">
        <f t="shared" si="36"/>
        <v>0</v>
      </c>
      <c r="Q503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 s="7">
        <f t="shared" si="36"/>
        <v>57.5</v>
      </c>
      <c r="Q504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 s="7">
        <f t="shared" si="36"/>
        <v>12.67</v>
      </c>
      <c r="Q505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 s="7">
        <f t="shared" si="36"/>
        <v>67</v>
      </c>
      <c r="Q506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 s="7">
        <f t="shared" si="36"/>
        <v>3.71</v>
      </c>
      <c r="Q507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 s="7">
        <f t="shared" si="36"/>
        <v>250</v>
      </c>
      <c r="Q508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 s="7">
        <f t="shared" si="36"/>
        <v>64</v>
      </c>
      <c r="Q509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 s="7">
        <f t="shared" si="36"/>
        <v>133.33000000000001</v>
      </c>
      <c r="Q5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 s="7">
        <f t="shared" si="36"/>
        <v>10</v>
      </c>
      <c r="Q511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 s="7">
        <f t="shared" si="36"/>
        <v>0</v>
      </c>
      <c r="Q512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 s="7">
        <f t="shared" si="36"/>
        <v>30</v>
      </c>
      <c r="Q513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5"/>
        <v>0</v>
      </c>
      <c r="P514" s="7">
        <f t="shared" si="36"/>
        <v>5.5</v>
      </c>
      <c r="Q514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0">ROUND(E515/D515*100,0)</f>
        <v>14</v>
      </c>
      <c r="P515" s="7">
        <f t="shared" ref="P515:P578" si="41">IFERROR(ROUND(E515/L515,2),0)</f>
        <v>102.38</v>
      </c>
      <c r="Q515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 s="7">
        <f t="shared" si="41"/>
        <v>16.670000000000002</v>
      </c>
      <c r="Q516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 s="7">
        <f t="shared" si="41"/>
        <v>725.03</v>
      </c>
      <c r="Q517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 s="7">
        <f t="shared" si="41"/>
        <v>0</v>
      </c>
      <c r="Q518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 s="7">
        <f t="shared" si="41"/>
        <v>68.33</v>
      </c>
      <c r="Q519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 s="7">
        <f t="shared" si="41"/>
        <v>0</v>
      </c>
      <c r="Q52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 s="7">
        <f t="shared" si="41"/>
        <v>39.229999999999997</v>
      </c>
      <c r="Q521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 s="7">
        <f t="shared" si="41"/>
        <v>150.15</v>
      </c>
      <c r="Q522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 s="7">
        <f t="shared" si="41"/>
        <v>93.43</v>
      </c>
      <c r="Q523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 s="7">
        <f t="shared" si="41"/>
        <v>110.97</v>
      </c>
      <c r="Q524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 s="7">
        <f t="shared" si="41"/>
        <v>71.790000000000006</v>
      </c>
      <c r="Q525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 s="7">
        <f t="shared" si="41"/>
        <v>29.26</v>
      </c>
      <c r="Q526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 s="7">
        <f t="shared" si="41"/>
        <v>1000</v>
      </c>
      <c r="Q527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 s="7">
        <f t="shared" si="41"/>
        <v>74.349999999999994</v>
      </c>
      <c r="Q528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 s="7">
        <f t="shared" si="41"/>
        <v>63.83</v>
      </c>
      <c r="Q529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 s="7">
        <f t="shared" si="41"/>
        <v>44.33</v>
      </c>
      <c r="Q53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 s="7">
        <f t="shared" si="41"/>
        <v>86.94</v>
      </c>
      <c r="Q531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 s="7">
        <f t="shared" si="41"/>
        <v>126.55</v>
      </c>
      <c r="Q532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 s="7">
        <f t="shared" si="41"/>
        <v>129.03</v>
      </c>
      <c r="Q533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s="16" customFormat="1" ht="60" x14ac:dyDescent="0.25">
      <c r="A534" s="16">
        <v>532</v>
      </c>
      <c r="B534" s="17" t="s">
        <v>533</v>
      </c>
      <c r="C534" s="17" t="s">
        <v>4642</v>
      </c>
      <c r="D534" s="18">
        <v>10000</v>
      </c>
      <c r="E534" s="18">
        <v>12325</v>
      </c>
      <c r="F534" s="16" t="s">
        <v>8218</v>
      </c>
      <c r="G534" s="16" t="s">
        <v>8223</v>
      </c>
      <c r="H534" s="16" t="s">
        <v>8245</v>
      </c>
      <c r="I534" s="16">
        <v>1463098208</v>
      </c>
      <c r="J534" s="16">
        <v>1460506208</v>
      </c>
      <c r="K534" s="16" t="b">
        <v>0</v>
      </c>
      <c r="L534" s="16">
        <v>173</v>
      </c>
      <c r="M534" s="16" t="b">
        <v>1</v>
      </c>
      <c r="N534" s="16" t="s">
        <v>8269</v>
      </c>
      <c r="O534" s="20">
        <f t="shared" si="40"/>
        <v>123</v>
      </c>
      <c r="P534" s="19">
        <f t="shared" si="41"/>
        <v>71.239999999999995</v>
      </c>
      <c r="Q534" s="16" t="s">
        <v>8315</v>
      </c>
      <c r="R534" s="16" t="s">
        <v>8316</v>
      </c>
      <c r="S534" s="21">
        <f t="shared" si="42"/>
        <v>42473.007037037038</v>
      </c>
      <c r="T534" s="21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 s="7">
        <f t="shared" si="41"/>
        <v>117.88</v>
      </c>
      <c r="Q535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 s="7">
        <f t="shared" si="41"/>
        <v>327.08</v>
      </c>
      <c r="Q536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 s="7">
        <f t="shared" si="41"/>
        <v>34.75</v>
      </c>
      <c r="Q537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 s="7">
        <f t="shared" si="41"/>
        <v>100.06</v>
      </c>
      <c r="Q538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 s="7">
        <f t="shared" si="41"/>
        <v>40.85</v>
      </c>
      <c r="Q539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 s="7">
        <f t="shared" si="41"/>
        <v>252.02</v>
      </c>
      <c r="Q54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 s="7">
        <f t="shared" si="41"/>
        <v>25.16</v>
      </c>
      <c r="Q541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 s="7">
        <f t="shared" si="41"/>
        <v>1</v>
      </c>
      <c r="Q542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 s="7">
        <f t="shared" si="41"/>
        <v>25</v>
      </c>
      <c r="Q543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 s="7">
        <f t="shared" si="41"/>
        <v>1</v>
      </c>
      <c r="Q544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 s="7">
        <f t="shared" si="41"/>
        <v>35</v>
      </c>
      <c r="Q545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 s="7">
        <f t="shared" si="41"/>
        <v>3</v>
      </c>
      <c r="Q546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 s="7">
        <f t="shared" si="41"/>
        <v>402.71</v>
      </c>
      <c r="Q547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 s="7">
        <f t="shared" si="41"/>
        <v>26</v>
      </c>
      <c r="Q548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 s="7">
        <f t="shared" si="41"/>
        <v>0</v>
      </c>
      <c r="Q549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 s="7">
        <f t="shared" si="41"/>
        <v>9</v>
      </c>
      <c r="Q55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 s="7">
        <f t="shared" si="41"/>
        <v>8.5</v>
      </c>
      <c r="Q551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 s="7">
        <f t="shared" si="41"/>
        <v>8.75</v>
      </c>
      <c r="Q552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 s="7">
        <f t="shared" si="41"/>
        <v>135.04</v>
      </c>
      <c r="Q553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 s="7">
        <f t="shared" si="41"/>
        <v>0</v>
      </c>
      <c r="Q554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 s="7">
        <f t="shared" si="41"/>
        <v>20.5</v>
      </c>
      <c r="Q555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 s="7">
        <f t="shared" si="41"/>
        <v>64.36</v>
      </c>
      <c r="Q556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 s="7">
        <f t="shared" si="41"/>
        <v>0</v>
      </c>
      <c r="Q557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 s="7">
        <f t="shared" si="41"/>
        <v>200</v>
      </c>
      <c r="Q558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 s="7">
        <f t="shared" si="41"/>
        <v>68.3</v>
      </c>
      <c r="Q559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 s="7">
        <f t="shared" si="41"/>
        <v>0</v>
      </c>
      <c r="Q56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 s="7">
        <f t="shared" si="41"/>
        <v>50</v>
      </c>
      <c r="Q561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 s="7">
        <f t="shared" si="41"/>
        <v>4</v>
      </c>
      <c r="Q562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 s="7">
        <f t="shared" si="41"/>
        <v>27.5</v>
      </c>
      <c r="Q563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 s="7">
        <f t="shared" si="41"/>
        <v>0</v>
      </c>
      <c r="Q564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 s="7">
        <f t="shared" si="41"/>
        <v>34</v>
      </c>
      <c r="Q565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 s="7">
        <f t="shared" si="41"/>
        <v>1</v>
      </c>
      <c r="Q566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 s="7">
        <f t="shared" si="41"/>
        <v>0</v>
      </c>
      <c r="Q567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 s="7">
        <f t="shared" si="41"/>
        <v>1</v>
      </c>
      <c r="Q568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 s="7">
        <f t="shared" si="41"/>
        <v>0</v>
      </c>
      <c r="Q569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 s="7">
        <f t="shared" si="41"/>
        <v>49</v>
      </c>
      <c r="Q57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 s="7">
        <f t="shared" si="41"/>
        <v>20</v>
      </c>
      <c r="Q571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 s="7">
        <f t="shared" si="41"/>
        <v>142</v>
      </c>
      <c r="Q572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 s="7">
        <f t="shared" si="41"/>
        <v>53</v>
      </c>
      <c r="Q573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 s="7">
        <f t="shared" si="41"/>
        <v>0</v>
      </c>
      <c r="Q574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 s="7">
        <f t="shared" si="41"/>
        <v>38.44</v>
      </c>
      <c r="Q575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 s="7">
        <f t="shared" si="41"/>
        <v>20</v>
      </c>
      <c r="Q576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 s="7">
        <f t="shared" si="41"/>
        <v>64.75</v>
      </c>
      <c r="Q577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0"/>
        <v>0</v>
      </c>
      <c r="P578" s="7">
        <f t="shared" si="41"/>
        <v>1</v>
      </c>
      <c r="Q578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5">ROUND(E579/D579*100,0)</f>
        <v>0</v>
      </c>
      <c r="P579" s="7">
        <f t="shared" ref="P579:P642" si="46">IFERROR(ROUND(E579/L579,2),0)</f>
        <v>10</v>
      </c>
      <c r="Q579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 s="7">
        <f t="shared" si="46"/>
        <v>2</v>
      </c>
      <c r="Q58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 s="7">
        <f t="shared" si="46"/>
        <v>35</v>
      </c>
      <c r="Q581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 s="7">
        <f t="shared" si="46"/>
        <v>1</v>
      </c>
      <c r="Q582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 s="7">
        <f t="shared" si="46"/>
        <v>0</v>
      </c>
      <c r="Q583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 s="7">
        <f t="shared" si="46"/>
        <v>0</v>
      </c>
      <c r="Q584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 s="7">
        <f t="shared" si="46"/>
        <v>1</v>
      </c>
      <c r="Q585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 s="7">
        <f t="shared" si="46"/>
        <v>5</v>
      </c>
      <c r="Q586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 s="7">
        <f t="shared" si="46"/>
        <v>0</v>
      </c>
      <c r="Q587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 s="7">
        <f t="shared" si="46"/>
        <v>14</v>
      </c>
      <c r="Q588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 s="7">
        <f t="shared" si="46"/>
        <v>389.29</v>
      </c>
      <c r="Q589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 s="7">
        <f t="shared" si="46"/>
        <v>150.5</v>
      </c>
      <c r="Q59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 s="7">
        <f t="shared" si="46"/>
        <v>1</v>
      </c>
      <c r="Q591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 s="7">
        <f t="shared" si="46"/>
        <v>24.78</v>
      </c>
      <c r="Q592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 s="7">
        <f t="shared" si="46"/>
        <v>30.5</v>
      </c>
      <c r="Q593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 s="7">
        <f t="shared" si="46"/>
        <v>250</v>
      </c>
      <c r="Q594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 s="7">
        <f t="shared" si="46"/>
        <v>16.43</v>
      </c>
      <c r="Q595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 s="7">
        <f t="shared" si="46"/>
        <v>13</v>
      </c>
      <c r="Q596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 s="7">
        <f t="shared" si="46"/>
        <v>53.25</v>
      </c>
      <c r="Q597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 s="7">
        <f t="shared" si="46"/>
        <v>3</v>
      </c>
      <c r="Q598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 s="7">
        <f t="shared" si="46"/>
        <v>10</v>
      </c>
      <c r="Q599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 s="7">
        <f t="shared" si="46"/>
        <v>121.43</v>
      </c>
      <c r="Q60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 s="7">
        <f t="shared" si="46"/>
        <v>15.5</v>
      </c>
      <c r="Q601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 s="7">
        <f t="shared" si="46"/>
        <v>100</v>
      </c>
      <c r="Q602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 s="7">
        <f t="shared" si="46"/>
        <v>23.33</v>
      </c>
      <c r="Q603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 s="7">
        <f t="shared" si="46"/>
        <v>0</v>
      </c>
      <c r="Q604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 s="7">
        <f t="shared" si="46"/>
        <v>45.39</v>
      </c>
      <c r="Q605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 s="7">
        <f t="shared" si="46"/>
        <v>0</v>
      </c>
      <c r="Q606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 s="7">
        <f t="shared" si="46"/>
        <v>16.38</v>
      </c>
      <c r="Q607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 s="7">
        <f t="shared" si="46"/>
        <v>10</v>
      </c>
      <c r="Q608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 s="7">
        <f t="shared" si="46"/>
        <v>0</v>
      </c>
      <c r="Q609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 s="7">
        <f t="shared" si="46"/>
        <v>292.2</v>
      </c>
      <c r="Q6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 s="7">
        <f t="shared" si="46"/>
        <v>5</v>
      </c>
      <c r="Q611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 s="7">
        <f t="shared" si="46"/>
        <v>0</v>
      </c>
      <c r="Q612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 s="7">
        <f t="shared" si="46"/>
        <v>0</v>
      </c>
      <c r="Q613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 s="7">
        <f t="shared" si="46"/>
        <v>0</v>
      </c>
      <c r="Q614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 s="7">
        <f t="shared" si="46"/>
        <v>105.93</v>
      </c>
      <c r="Q615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 s="7">
        <f t="shared" si="46"/>
        <v>0</v>
      </c>
      <c r="Q616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 s="7">
        <f t="shared" si="46"/>
        <v>0</v>
      </c>
      <c r="Q617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 s="7">
        <f t="shared" si="46"/>
        <v>0</v>
      </c>
      <c r="Q618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 s="7">
        <f t="shared" si="46"/>
        <v>20</v>
      </c>
      <c r="Q619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 s="7">
        <f t="shared" si="46"/>
        <v>0</v>
      </c>
      <c r="Q62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 s="7">
        <f t="shared" si="46"/>
        <v>1</v>
      </c>
      <c r="Q621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 s="7">
        <f t="shared" si="46"/>
        <v>300</v>
      </c>
      <c r="Q622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 s="7">
        <f t="shared" si="46"/>
        <v>87</v>
      </c>
      <c r="Q623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 s="7">
        <f t="shared" si="46"/>
        <v>37.89</v>
      </c>
      <c r="Q624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 s="7">
        <f t="shared" si="46"/>
        <v>0</v>
      </c>
      <c r="Q625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 s="7">
        <f t="shared" si="46"/>
        <v>0</v>
      </c>
      <c r="Q626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 s="7">
        <f t="shared" si="46"/>
        <v>0</v>
      </c>
      <c r="Q627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 s="7">
        <f t="shared" si="46"/>
        <v>111.41</v>
      </c>
      <c r="Q628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 s="7">
        <f t="shared" si="46"/>
        <v>90</v>
      </c>
      <c r="Q629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 s="7">
        <f t="shared" si="46"/>
        <v>0</v>
      </c>
      <c r="Q63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 s="7">
        <f t="shared" si="46"/>
        <v>116.67</v>
      </c>
      <c r="Q631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 s="7">
        <f t="shared" si="46"/>
        <v>10</v>
      </c>
      <c r="Q632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 s="7">
        <f t="shared" si="46"/>
        <v>76.67</v>
      </c>
      <c r="Q633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 s="7">
        <f t="shared" si="46"/>
        <v>0</v>
      </c>
      <c r="Q634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 s="7">
        <f t="shared" si="46"/>
        <v>49.8</v>
      </c>
      <c r="Q635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 s="7">
        <f t="shared" si="46"/>
        <v>1</v>
      </c>
      <c r="Q636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 s="7">
        <f t="shared" si="46"/>
        <v>2</v>
      </c>
      <c r="Q637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 s="7">
        <f t="shared" si="46"/>
        <v>4</v>
      </c>
      <c r="Q638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 s="7">
        <f t="shared" si="46"/>
        <v>0</v>
      </c>
      <c r="Q639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 s="7">
        <f t="shared" si="46"/>
        <v>3</v>
      </c>
      <c r="Q64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 s="7">
        <f t="shared" si="46"/>
        <v>1</v>
      </c>
      <c r="Q641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5"/>
        <v>144</v>
      </c>
      <c r="P642" s="7">
        <f t="shared" si="46"/>
        <v>50.5</v>
      </c>
      <c r="Q642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50">ROUND(E643/D643*100,0)</f>
        <v>119</v>
      </c>
      <c r="P643" s="7">
        <f t="shared" ref="P643:P706" si="51">IFERROR(ROUND(E643/L643,2),0)</f>
        <v>151.32</v>
      </c>
      <c r="Q643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 s="7">
        <f t="shared" si="51"/>
        <v>134.36000000000001</v>
      </c>
      <c r="Q644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 s="7">
        <f t="shared" si="51"/>
        <v>174.03</v>
      </c>
      <c r="Q645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 s="7">
        <f t="shared" si="51"/>
        <v>73.489999999999995</v>
      </c>
      <c r="Q646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 s="7">
        <f t="shared" si="51"/>
        <v>23.52</v>
      </c>
      <c r="Q647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 s="7">
        <f t="shared" si="51"/>
        <v>39.07</v>
      </c>
      <c r="Q648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 s="7">
        <f t="shared" si="51"/>
        <v>125.94</v>
      </c>
      <c r="Q649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 s="7">
        <f t="shared" si="51"/>
        <v>1644</v>
      </c>
      <c r="Q65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 s="7">
        <f t="shared" si="51"/>
        <v>42.67</v>
      </c>
      <c r="Q651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 s="7">
        <f t="shared" si="51"/>
        <v>35.130000000000003</v>
      </c>
      <c r="Q652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 s="7">
        <f t="shared" si="51"/>
        <v>239.35</v>
      </c>
      <c r="Q653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 s="7">
        <f t="shared" si="51"/>
        <v>107.64</v>
      </c>
      <c r="Q654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 s="7">
        <f t="shared" si="51"/>
        <v>95.83</v>
      </c>
      <c r="Q655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 s="7">
        <f t="shared" si="51"/>
        <v>31.66</v>
      </c>
      <c r="Q656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 s="7">
        <f t="shared" si="51"/>
        <v>42.89</v>
      </c>
      <c r="Q657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 s="7">
        <f t="shared" si="51"/>
        <v>122.74</v>
      </c>
      <c r="Q658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 s="7">
        <f t="shared" si="51"/>
        <v>190.45</v>
      </c>
      <c r="Q659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 s="7">
        <f t="shared" si="51"/>
        <v>109.34</v>
      </c>
      <c r="Q66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 s="7">
        <f t="shared" si="51"/>
        <v>143.66999999999999</v>
      </c>
      <c r="Q661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 s="7">
        <f t="shared" si="51"/>
        <v>84.94</v>
      </c>
      <c r="Q662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 s="7">
        <f t="shared" si="51"/>
        <v>10.56</v>
      </c>
      <c r="Q663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 s="7">
        <f t="shared" si="51"/>
        <v>39</v>
      </c>
      <c r="Q664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 s="7">
        <f t="shared" si="51"/>
        <v>100</v>
      </c>
      <c r="Q665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 s="7">
        <f t="shared" si="51"/>
        <v>31.17</v>
      </c>
      <c r="Q666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 s="7">
        <f t="shared" si="51"/>
        <v>155.33000000000001</v>
      </c>
      <c r="Q667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 s="7">
        <f t="shared" si="51"/>
        <v>2</v>
      </c>
      <c r="Q668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 s="7">
        <f t="shared" si="51"/>
        <v>178.93</v>
      </c>
      <c r="Q669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 s="7">
        <f t="shared" si="51"/>
        <v>27.36</v>
      </c>
      <c r="Q67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 s="7">
        <f t="shared" si="51"/>
        <v>1536.25</v>
      </c>
      <c r="Q671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 s="7">
        <f t="shared" si="51"/>
        <v>85</v>
      </c>
      <c r="Q672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 s="7">
        <f t="shared" si="51"/>
        <v>788.53</v>
      </c>
      <c r="Q673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 s="7">
        <f t="shared" si="51"/>
        <v>50.3</v>
      </c>
      <c r="Q674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 s="7">
        <f t="shared" si="51"/>
        <v>68.33</v>
      </c>
      <c r="Q675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 s="7">
        <f t="shared" si="51"/>
        <v>7.5</v>
      </c>
      <c r="Q676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 s="7">
        <f t="shared" si="51"/>
        <v>34.270000000000003</v>
      </c>
      <c r="Q677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 s="7">
        <f t="shared" si="51"/>
        <v>61.29</v>
      </c>
      <c r="Q678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 s="7">
        <f t="shared" si="51"/>
        <v>133.25</v>
      </c>
      <c r="Q679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 s="7">
        <f t="shared" si="51"/>
        <v>65.180000000000007</v>
      </c>
      <c r="Q68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 s="7">
        <f t="shared" si="51"/>
        <v>93.9</v>
      </c>
      <c r="Q681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 s="7">
        <f t="shared" si="51"/>
        <v>150.65</v>
      </c>
      <c r="Q682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 s="7">
        <f t="shared" si="51"/>
        <v>1</v>
      </c>
      <c r="Q683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 s="7">
        <f t="shared" si="51"/>
        <v>13.25</v>
      </c>
      <c r="Q684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 s="7">
        <f t="shared" si="51"/>
        <v>99.33</v>
      </c>
      <c r="Q685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 s="7">
        <f t="shared" si="51"/>
        <v>177.39</v>
      </c>
      <c r="Q686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 s="7">
        <f t="shared" si="51"/>
        <v>55.3</v>
      </c>
      <c r="Q687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 s="7">
        <f t="shared" si="51"/>
        <v>0</v>
      </c>
      <c r="Q688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 s="7">
        <f t="shared" si="51"/>
        <v>591.66999999999996</v>
      </c>
      <c r="Q689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 s="7">
        <f t="shared" si="51"/>
        <v>405.5</v>
      </c>
      <c r="Q69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 s="7">
        <f t="shared" si="51"/>
        <v>343.15</v>
      </c>
      <c r="Q691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 s="7">
        <f t="shared" si="51"/>
        <v>72.59</v>
      </c>
      <c r="Q692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 s="7">
        <f t="shared" si="51"/>
        <v>26</v>
      </c>
      <c r="Q693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 s="7">
        <f t="shared" si="51"/>
        <v>6.5</v>
      </c>
      <c r="Q694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 s="7">
        <f t="shared" si="51"/>
        <v>119.39</v>
      </c>
      <c r="Q695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 s="7">
        <f t="shared" si="51"/>
        <v>84.29</v>
      </c>
      <c r="Q696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 s="7">
        <f t="shared" si="51"/>
        <v>90.86</v>
      </c>
      <c r="Q697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 s="7">
        <f t="shared" si="51"/>
        <v>1</v>
      </c>
      <c r="Q698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 s="7">
        <f t="shared" si="51"/>
        <v>20.34</v>
      </c>
      <c r="Q699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 s="7">
        <f t="shared" si="51"/>
        <v>530.69000000000005</v>
      </c>
      <c r="Q70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 s="7">
        <f t="shared" si="51"/>
        <v>120.39</v>
      </c>
      <c r="Q701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 s="7">
        <f t="shared" si="51"/>
        <v>13</v>
      </c>
      <c r="Q702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 s="7">
        <f t="shared" si="51"/>
        <v>291.33</v>
      </c>
      <c r="Q703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 s="7">
        <f t="shared" si="51"/>
        <v>124.92</v>
      </c>
      <c r="Q704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 s="7">
        <f t="shared" si="51"/>
        <v>119.57</v>
      </c>
      <c r="Q705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0"/>
        <v>1</v>
      </c>
      <c r="P706" s="7">
        <f t="shared" si="51"/>
        <v>120.25</v>
      </c>
      <c r="Q706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55">ROUND(E707/D707*100,0)</f>
        <v>1</v>
      </c>
      <c r="P707" s="7">
        <f t="shared" ref="P707:P770" si="56">IFERROR(ROUND(E707/L707,2),0)</f>
        <v>195.4</v>
      </c>
      <c r="Q707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 s="7">
        <f t="shared" si="56"/>
        <v>0</v>
      </c>
      <c r="Q708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 s="7">
        <f t="shared" si="56"/>
        <v>117.7</v>
      </c>
      <c r="Q709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 s="7">
        <f t="shared" si="56"/>
        <v>23.95</v>
      </c>
      <c r="Q7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 s="7">
        <f t="shared" si="56"/>
        <v>30.5</v>
      </c>
      <c r="Q711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 s="7">
        <f t="shared" si="56"/>
        <v>0</v>
      </c>
      <c r="Q712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 s="7">
        <f t="shared" si="56"/>
        <v>99.97</v>
      </c>
      <c r="Q713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 s="7">
        <f t="shared" si="56"/>
        <v>26.25</v>
      </c>
      <c r="Q714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 s="7">
        <f t="shared" si="56"/>
        <v>199</v>
      </c>
      <c r="Q715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 s="7">
        <f t="shared" si="56"/>
        <v>80.319999999999993</v>
      </c>
      <c r="Q716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 s="7">
        <f t="shared" si="56"/>
        <v>115.75</v>
      </c>
      <c r="Q717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 s="7">
        <f t="shared" si="56"/>
        <v>44.69</v>
      </c>
      <c r="Q718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 s="7">
        <f t="shared" si="56"/>
        <v>76.25</v>
      </c>
      <c r="Q719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 s="7">
        <f t="shared" si="56"/>
        <v>22.5</v>
      </c>
      <c r="Q72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 s="7">
        <f t="shared" si="56"/>
        <v>19.399999999999999</v>
      </c>
      <c r="Q721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 s="7">
        <f t="shared" si="56"/>
        <v>66.709999999999994</v>
      </c>
      <c r="Q722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 s="7">
        <f t="shared" si="56"/>
        <v>84.14</v>
      </c>
      <c r="Q723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 s="7">
        <f t="shared" si="56"/>
        <v>215.73</v>
      </c>
      <c r="Q724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 s="7">
        <f t="shared" si="56"/>
        <v>54.69</v>
      </c>
      <c r="Q725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 s="7">
        <f t="shared" si="56"/>
        <v>51.63</v>
      </c>
      <c r="Q726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 s="7">
        <f t="shared" si="56"/>
        <v>143.36000000000001</v>
      </c>
      <c r="Q727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 s="7">
        <f t="shared" si="56"/>
        <v>72.430000000000007</v>
      </c>
      <c r="Q728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 s="7">
        <f t="shared" si="56"/>
        <v>36.53</v>
      </c>
      <c r="Q729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 s="7">
        <f t="shared" si="56"/>
        <v>60.9</v>
      </c>
      <c r="Q73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 s="7">
        <f t="shared" si="56"/>
        <v>43.55</v>
      </c>
      <c r="Q731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 s="7">
        <f t="shared" si="56"/>
        <v>99.77</v>
      </c>
      <c r="Q732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 s="7">
        <f t="shared" si="56"/>
        <v>88.73</v>
      </c>
      <c r="Q733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 s="7">
        <f t="shared" si="56"/>
        <v>4.92</v>
      </c>
      <c r="Q734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 s="7">
        <f t="shared" si="56"/>
        <v>17.82</v>
      </c>
      <c r="Q735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 s="7">
        <f t="shared" si="56"/>
        <v>187.19</v>
      </c>
      <c r="Q736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 s="7">
        <f t="shared" si="56"/>
        <v>234.81</v>
      </c>
      <c r="Q737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 s="7">
        <f t="shared" si="56"/>
        <v>105.05</v>
      </c>
      <c r="Q738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 s="7">
        <f t="shared" si="56"/>
        <v>56.67</v>
      </c>
      <c r="Q739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 s="7">
        <f t="shared" si="56"/>
        <v>39.049999999999997</v>
      </c>
      <c r="Q74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 s="7">
        <f t="shared" si="56"/>
        <v>68.349999999999994</v>
      </c>
      <c r="Q741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 s="7">
        <f t="shared" si="56"/>
        <v>169.58</v>
      </c>
      <c r="Q742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 s="7">
        <f t="shared" si="56"/>
        <v>141.41999999999999</v>
      </c>
      <c r="Q743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 s="7">
        <f t="shared" si="56"/>
        <v>67.39</v>
      </c>
      <c r="Q744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 s="7">
        <f t="shared" si="56"/>
        <v>54.27</v>
      </c>
      <c r="Q745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 s="7">
        <f t="shared" si="56"/>
        <v>82.52</v>
      </c>
      <c r="Q746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 s="7">
        <f t="shared" si="56"/>
        <v>53.73</v>
      </c>
      <c r="Q747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 s="7">
        <f t="shared" si="56"/>
        <v>34.21</v>
      </c>
      <c r="Q748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 s="7">
        <f t="shared" si="56"/>
        <v>127.33</v>
      </c>
      <c r="Q749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 s="7">
        <f t="shared" si="56"/>
        <v>45.57</v>
      </c>
      <c r="Q75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 s="7">
        <f t="shared" si="56"/>
        <v>95.96</v>
      </c>
      <c r="Q751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 s="7">
        <f t="shared" si="56"/>
        <v>77.27</v>
      </c>
      <c r="Q752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 s="7">
        <f t="shared" si="56"/>
        <v>57.34</v>
      </c>
      <c r="Q753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 s="7">
        <f t="shared" si="56"/>
        <v>53.19</v>
      </c>
      <c r="Q754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 s="7">
        <f t="shared" si="56"/>
        <v>492.31</v>
      </c>
      <c r="Q755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 s="7">
        <f t="shared" si="56"/>
        <v>42.35</v>
      </c>
      <c r="Q756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 s="7">
        <f t="shared" si="56"/>
        <v>37.47</v>
      </c>
      <c r="Q757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 s="7">
        <f t="shared" si="56"/>
        <v>37.450000000000003</v>
      </c>
      <c r="Q758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 s="7">
        <f t="shared" si="56"/>
        <v>33.06</v>
      </c>
      <c r="Q759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 s="7">
        <f t="shared" si="56"/>
        <v>134.21</v>
      </c>
      <c r="Q76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 s="7">
        <f t="shared" si="56"/>
        <v>51.47</v>
      </c>
      <c r="Q761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 s="7">
        <f t="shared" si="56"/>
        <v>0</v>
      </c>
      <c r="Q762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 s="7">
        <f t="shared" si="56"/>
        <v>39.17</v>
      </c>
      <c r="Q763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 s="7">
        <f t="shared" si="56"/>
        <v>0</v>
      </c>
      <c r="Q764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 s="7">
        <f t="shared" si="56"/>
        <v>5</v>
      </c>
      <c r="Q765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 s="7">
        <f t="shared" si="56"/>
        <v>0</v>
      </c>
      <c r="Q766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 s="7">
        <f t="shared" si="56"/>
        <v>57.3</v>
      </c>
      <c r="Q767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 s="7">
        <f t="shared" si="56"/>
        <v>0</v>
      </c>
      <c r="Q768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 s="7">
        <f t="shared" si="56"/>
        <v>59</v>
      </c>
      <c r="Q769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5"/>
        <v>0</v>
      </c>
      <c r="P770" s="7">
        <f t="shared" si="56"/>
        <v>0</v>
      </c>
      <c r="Q77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60">ROUND(E771/D771*100,0)</f>
        <v>41</v>
      </c>
      <c r="P771" s="7">
        <f t="shared" ref="P771:P834" si="61">IFERROR(ROUND(E771/L771,2),0)</f>
        <v>31.85</v>
      </c>
      <c r="Q771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 s="7">
        <f t="shared" si="61"/>
        <v>0</v>
      </c>
      <c r="Q772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 s="7">
        <f t="shared" si="61"/>
        <v>10</v>
      </c>
      <c r="Q773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 s="7">
        <f t="shared" si="61"/>
        <v>50</v>
      </c>
      <c r="Q774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 s="7">
        <f t="shared" si="61"/>
        <v>16</v>
      </c>
      <c r="Q775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 s="7">
        <f t="shared" si="61"/>
        <v>39</v>
      </c>
      <c r="Q776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 s="7">
        <f t="shared" si="61"/>
        <v>34</v>
      </c>
      <c r="Q777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 s="7">
        <f t="shared" si="61"/>
        <v>63.12</v>
      </c>
      <c r="Q778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 s="7">
        <f t="shared" si="61"/>
        <v>7</v>
      </c>
      <c r="Q779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 s="7">
        <f t="shared" si="61"/>
        <v>2</v>
      </c>
      <c r="Q78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 s="7">
        <f t="shared" si="61"/>
        <v>66.67</v>
      </c>
      <c r="Q781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 s="7">
        <f t="shared" si="61"/>
        <v>38.520000000000003</v>
      </c>
      <c r="Q782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 s="7">
        <f t="shared" si="61"/>
        <v>42.61</v>
      </c>
      <c r="Q783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 s="7">
        <f t="shared" si="61"/>
        <v>50</v>
      </c>
      <c r="Q784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 s="7">
        <f t="shared" si="61"/>
        <v>63.49</v>
      </c>
      <c r="Q785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 s="7">
        <f t="shared" si="61"/>
        <v>102.5</v>
      </c>
      <c r="Q786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 s="7">
        <f t="shared" si="61"/>
        <v>31.14</v>
      </c>
      <c r="Q787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 s="7">
        <f t="shared" si="61"/>
        <v>162.27000000000001</v>
      </c>
      <c r="Q788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 s="7">
        <f t="shared" si="61"/>
        <v>80.59</v>
      </c>
      <c r="Q789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 s="7">
        <f t="shared" si="61"/>
        <v>59.85</v>
      </c>
      <c r="Q79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 s="7">
        <f t="shared" si="61"/>
        <v>132.86000000000001</v>
      </c>
      <c r="Q791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 s="7">
        <f t="shared" si="61"/>
        <v>92.55</v>
      </c>
      <c r="Q792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 s="7">
        <f t="shared" si="61"/>
        <v>60.86</v>
      </c>
      <c r="Q793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 s="7">
        <f t="shared" si="61"/>
        <v>41.85</v>
      </c>
      <c r="Q794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 s="7">
        <f t="shared" si="61"/>
        <v>88.33</v>
      </c>
      <c r="Q795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 s="7">
        <f t="shared" si="61"/>
        <v>158.96</v>
      </c>
      <c r="Q796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 s="7">
        <f t="shared" si="61"/>
        <v>85.05</v>
      </c>
      <c r="Q797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 s="7">
        <f t="shared" si="61"/>
        <v>112.61</v>
      </c>
      <c r="Q798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 s="7">
        <f t="shared" si="61"/>
        <v>45.44</v>
      </c>
      <c r="Q799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 s="7">
        <f t="shared" si="61"/>
        <v>46.22</v>
      </c>
      <c r="Q80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 s="7">
        <f t="shared" si="61"/>
        <v>178.61</v>
      </c>
      <c r="Q801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 s="7">
        <f t="shared" si="61"/>
        <v>40.75</v>
      </c>
      <c r="Q802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 s="7">
        <f t="shared" si="61"/>
        <v>43.73</v>
      </c>
      <c r="Q803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 s="7">
        <f t="shared" si="61"/>
        <v>81.069999999999993</v>
      </c>
      <c r="Q804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 s="7">
        <f t="shared" si="61"/>
        <v>74.61</v>
      </c>
      <c r="Q805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 s="7">
        <f t="shared" si="61"/>
        <v>305.56</v>
      </c>
      <c r="Q806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 s="7">
        <f t="shared" si="61"/>
        <v>58.33</v>
      </c>
      <c r="Q807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 s="7">
        <f t="shared" si="61"/>
        <v>117.68</v>
      </c>
      <c r="Q808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 s="7">
        <f t="shared" si="61"/>
        <v>73.77</v>
      </c>
      <c r="Q809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 s="7">
        <f t="shared" si="61"/>
        <v>104.65</v>
      </c>
      <c r="Q8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 s="7">
        <f t="shared" si="61"/>
        <v>79.83</v>
      </c>
      <c r="Q811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 s="7">
        <f t="shared" si="61"/>
        <v>58.33</v>
      </c>
      <c r="Q812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 s="7">
        <f t="shared" si="61"/>
        <v>86.67</v>
      </c>
      <c r="Q813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 s="7">
        <f t="shared" si="61"/>
        <v>27.61</v>
      </c>
      <c r="Q814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 s="7">
        <f t="shared" si="61"/>
        <v>25</v>
      </c>
      <c r="Q815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 s="7">
        <f t="shared" si="61"/>
        <v>45.46</v>
      </c>
      <c r="Q816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 s="7">
        <f t="shared" si="61"/>
        <v>99.53</v>
      </c>
      <c r="Q817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 s="7">
        <f t="shared" si="61"/>
        <v>39.31</v>
      </c>
      <c r="Q818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 s="7">
        <f t="shared" si="61"/>
        <v>89.42</v>
      </c>
      <c r="Q819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 s="7">
        <f t="shared" si="61"/>
        <v>28.68</v>
      </c>
      <c r="Q82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 s="7">
        <f t="shared" si="61"/>
        <v>31.07</v>
      </c>
      <c r="Q821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 s="7">
        <f t="shared" si="61"/>
        <v>70.55</v>
      </c>
      <c r="Q822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 s="7">
        <f t="shared" si="61"/>
        <v>224.13</v>
      </c>
      <c r="Q823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 s="7">
        <f t="shared" si="61"/>
        <v>51.81</v>
      </c>
      <c r="Q824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 s="7">
        <f t="shared" si="61"/>
        <v>43.52</v>
      </c>
      <c r="Q825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 s="7">
        <f t="shared" si="61"/>
        <v>39.82</v>
      </c>
      <c r="Q826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 s="7">
        <f t="shared" si="61"/>
        <v>126.81</v>
      </c>
      <c r="Q827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 s="7">
        <f t="shared" si="61"/>
        <v>113.88</v>
      </c>
      <c r="Q828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 s="7">
        <f t="shared" si="61"/>
        <v>28.18</v>
      </c>
      <c r="Q829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 s="7">
        <f t="shared" si="61"/>
        <v>36.61</v>
      </c>
      <c r="Q83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 s="7">
        <f t="shared" si="61"/>
        <v>32.5</v>
      </c>
      <c r="Q831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 s="7">
        <f t="shared" si="61"/>
        <v>60.66</v>
      </c>
      <c r="Q832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 s="7">
        <f t="shared" si="61"/>
        <v>175</v>
      </c>
      <c r="Q833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0"/>
        <v>101</v>
      </c>
      <c r="P834" s="7">
        <f t="shared" si="61"/>
        <v>97.99</v>
      </c>
      <c r="Q834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65">ROUND(E835/D835*100,0)</f>
        <v>102</v>
      </c>
      <c r="P835" s="7">
        <f t="shared" ref="P835:P898" si="66">IFERROR(ROUND(E835/L835,2),0)</f>
        <v>148.78</v>
      </c>
      <c r="Q835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 s="7">
        <f t="shared" si="66"/>
        <v>96.08</v>
      </c>
      <c r="Q836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 s="7">
        <f t="shared" si="66"/>
        <v>58.63</v>
      </c>
      <c r="Q837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 s="7">
        <f t="shared" si="66"/>
        <v>109.71</v>
      </c>
      <c r="Q838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 s="7">
        <f t="shared" si="66"/>
        <v>49.11</v>
      </c>
      <c r="Q839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 s="7">
        <f t="shared" si="66"/>
        <v>47.67</v>
      </c>
      <c r="Q84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 s="7">
        <f t="shared" si="66"/>
        <v>60.74</v>
      </c>
      <c r="Q841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 s="7">
        <f t="shared" si="66"/>
        <v>63.38</v>
      </c>
      <c r="Q842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 s="7">
        <f t="shared" si="66"/>
        <v>53.89</v>
      </c>
      <c r="Q843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 s="7">
        <f t="shared" si="66"/>
        <v>66.87</v>
      </c>
      <c r="Q844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 s="7">
        <f t="shared" si="66"/>
        <v>63.1</v>
      </c>
      <c r="Q845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 s="7">
        <f t="shared" si="66"/>
        <v>36.630000000000003</v>
      </c>
      <c r="Q846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 s="7">
        <f t="shared" si="66"/>
        <v>34.01</v>
      </c>
      <c r="Q847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 s="7">
        <f t="shared" si="66"/>
        <v>28.55</v>
      </c>
      <c r="Q848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 s="7">
        <f t="shared" si="66"/>
        <v>10</v>
      </c>
      <c r="Q849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 s="7">
        <f t="shared" si="66"/>
        <v>18.75</v>
      </c>
      <c r="Q85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 s="7">
        <f t="shared" si="66"/>
        <v>41.7</v>
      </c>
      <c r="Q851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 s="7">
        <f t="shared" si="66"/>
        <v>46.67</v>
      </c>
      <c r="Q852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 s="7">
        <f t="shared" si="66"/>
        <v>37.270000000000003</v>
      </c>
      <c r="Q853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 s="7">
        <f t="shared" si="66"/>
        <v>59.26</v>
      </c>
      <c r="Q854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 s="7">
        <f t="shared" si="66"/>
        <v>30</v>
      </c>
      <c r="Q855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 s="7">
        <f t="shared" si="66"/>
        <v>65.86</v>
      </c>
      <c r="Q856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 s="7">
        <f t="shared" si="66"/>
        <v>31.91</v>
      </c>
      <c r="Q857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 s="7">
        <f t="shared" si="66"/>
        <v>19.46</v>
      </c>
      <c r="Q858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 s="7">
        <f t="shared" si="66"/>
        <v>50</v>
      </c>
      <c r="Q859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 s="7">
        <f t="shared" si="66"/>
        <v>22.74</v>
      </c>
      <c r="Q86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 s="7">
        <f t="shared" si="66"/>
        <v>42.72</v>
      </c>
      <c r="Q861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 s="7">
        <f t="shared" si="66"/>
        <v>52.92</v>
      </c>
      <c r="Q862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 s="7">
        <f t="shared" si="66"/>
        <v>50.5</v>
      </c>
      <c r="Q863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 s="7">
        <f t="shared" si="66"/>
        <v>42.5</v>
      </c>
      <c r="Q864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 s="7">
        <f t="shared" si="66"/>
        <v>18</v>
      </c>
      <c r="Q865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 s="7">
        <f t="shared" si="66"/>
        <v>34.18</v>
      </c>
      <c r="Q866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 s="7">
        <f t="shared" si="66"/>
        <v>22.5</v>
      </c>
      <c r="Q867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 s="7">
        <f t="shared" si="66"/>
        <v>58.18</v>
      </c>
      <c r="Q868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 s="7">
        <f t="shared" si="66"/>
        <v>109.18</v>
      </c>
      <c r="Q869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 s="7">
        <f t="shared" si="66"/>
        <v>50</v>
      </c>
      <c r="Q87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 s="7">
        <f t="shared" si="66"/>
        <v>346.67</v>
      </c>
      <c r="Q871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 s="7">
        <f t="shared" si="66"/>
        <v>12.4</v>
      </c>
      <c r="Q872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 s="7">
        <f t="shared" si="66"/>
        <v>27.08</v>
      </c>
      <c r="Q873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 s="7">
        <f t="shared" si="66"/>
        <v>32.5</v>
      </c>
      <c r="Q874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 s="7">
        <f t="shared" si="66"/>
        <v>9</v>
      </c>
      <c r="Q875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 s="7">
        <f t="shared" si="66"/>
        <v>34.76</v>
      </c>
      <c r="Q876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 s="7">
        <f t="shared" si="66"/>
        <v>0</v>
      </c>
      <c r="Q877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 s="7">
        <f t="shared" si="66"/>
        <v>28.58</v>
      </c>
      <c r="Q878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 s="7">
        <f t="shared" si="66"/>
        <v>46.59</v>
      </c>
      <c r="Q879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 s="7">
        <f t="shared" si="66"/>
        <v>32.5</v>
      </c>
      <c r="Q88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 s="7">
        <f t="shared" si="66"/>
        <v>21.47</v>
      </c>
      <c r="Q881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 s="7">
        <f t="shared" si="66"/>
        <v>14.13</v>
      </c>
      <c r="Q882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 s="7">
        <f t="shared" si="66"/>
        <v>30</v>
      </c>
      <c r="Q883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 s="7">
        <f t="shared" si="66"/>
        <v>21.57</v>
      </c>
      <c r="Q884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 s="7">
        <f t="shared" si="66"/>
        <v>83.38</v>
      </c>
      <c r="Q885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 s="7">
        <f t="shared" si="66"/>
        <v>10</v>
      </c>
      <c r="Q886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 s="7">
        <f t="shared" si="66"/>
        <v>35.71</v>
      </c>
      <c r="Q887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 s="7">
        <f t="shared" si="66"/>
        <v>29.29</v>
      </c>
      <c r="Q888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 s="7">
        <f t="shared" si="66"/>
        <v>0</v>
      </c>
      <c r="Q889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 s="7">
        <f t="shared" si="66"/>
        <v>18</v>
      </c>
      <c r="Q89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 s="7">
        <f t="shared" si="66"/>
        <v>73.760000000000005</v>
      </c>
      <c r="Q891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 s="7">
        <f t="shared" si="66"/>
        <v>31.25</v>
      </c>
      <c r="Q892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 s="7">
        <f t="shared" si="66"/>
        <v>28.89</v>
      </c>
      <c r="Q893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 s="7">
        <f t="shared" si="66"/>
        <v>143.82</v>
      </c>
      <c r="Q894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 s="7">
        <f t="shared" si="66"/>
        <v>40</v>
      </c>
      <c r="Q895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 s="7">
        <f t="shared" si="66"/>
        <v>147.81</v>
      </c>
      <c r="Q896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 s="7">
        <f t="shared" si="66"/>
        <v>27.86</v>
      </c>
      <c r="Q897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5"/>
        <v>40</v>
      </c>
      <c r="P898" s="7">
        <f t="shared" si="66"/>
        <v>44.44</v>
      </c>
      <c r="Q898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70">ROUND(E899/D899*100,0)</f>
        <v>0</v>
      </c>
      <c r="P899" s="7">
        <f t="shared" ref="P899:P962" si="71">IFERROR(ROUND(E899/L899,2),0)</f>
        <v>0</v>
      </c>
      <c r="Q899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 s="7">
        <f t="shared" si="71"/>
        <v>35</v>
      </c>
      <c r="Q90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 s="7">
        <f t="shared" si="71"/>
        <v>35</v>
      </c>
      <c r="Q901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 s="7">
        <f t="shared" si="71"/>
        <v>10.5</v>
      </c>
      <c r="Q902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 s="7">
        <f t="shared" si="71"/>
        <v>0</v>
      </c>
      <c r="Q903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 s="7">
        <f t="shared" si="71"/>
        <v>30</v>
      </c>
      <c r="Q904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 s="7">
        <f t="shared" si="71"/>
        <v>40</v>
      </c>
      <c r="Q905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 s="7">
        <f t="shared" si="71"/>
        <v>50.33</v>
      </c>
      <c r="Q906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 s="7">
        <f t="shared" si="71"/>
        <v>32.67</v>
      </c>
      <c r="Q907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 s="7">
        <f t="shared" si="71"/>
        <v>0</v>
      </c>
      <c r="Q908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 s="7">
        <f t="shared" si="71"/>
        <v>0</v>
      </c>
      <c r="Q909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 s="7">
        <f t="shared" si="71"/>
        <v>0</v>
      </c>
      <c r="Q9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 s="7">
        <f t="shared" si="71"/>
        <v>65</v>
      </c>
      <c r="Q911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 s="7">
        <f t="shared" si="71"/>
        <v>24.6</v>
      </c>
      <c r="Q912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 s="7">
        <f t="shared" si="71"/>
        <v>0</v>
      </c>
      <c r="Q913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 s="7">
        <f t="shared" si="71"/>
        <v>15</v>
      </c>
      <c r="Q914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 s="7">
        <f t="shared" si="71"/>
        <v>82.58</v>
      </c>
      <c r="Q915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 s="7">
        <f t="shared" si="71"/>
        <v>0</v>
      </c>
      <c r="Q916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 s="7">
        <f t="shared" si="71"/>
        <v>41.67</v>
      </c>
      <c r="Q917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 s="7">
        <f t="shared" si="71"/>
        <v>0</v>
      </c>
      <c r="Q918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 s="7">
        <f t="shared" si="71"/>
        <v>30</v>
      </c>
      <c r="Q919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 s="7">
        <f t="shared" si="71"/>
        <v>19.600000000000001</v>
      </c>
      <c r="Q92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 s="7">
        <f t="shared" si="71"/>
        <v>100</v>
      </c>
      <c r="Q921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 s="7">
        <f t="shared" si="71"/>
        <v>0</v>
      </c>
      <c r="Q922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 s="7">
        <f t="shared" si="71"/>
        <v>231.75</v>
      </c>
      <c r="Q923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 s="7">
        <f t="shared" si="71"/>
        <v>189.33</v>
      </c>
      <c r="Q924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 s="7">
        <f t="shared" si="71"/>
        <v>55</v>
      </c>
      <c r="Q925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 s="7">
        <f t="shared" si="71"/>
        <v>21.8</v>
      </c>
      <c r="Q926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 s="7">
        <f t="shared" si="71"/>
        <v>32</v>
      </c>
      <c r="Q927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 s="7">
        <f t="shared" si="71"/>
        <v>0</v>
      </c>
      <c r="Q928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 s="7">
        <f t="shared" si="71"/>
        <v>0</v>
      </c>
      <c r="Q929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 s="7">
        <f t="shared" si="71"/>
        <v>56.25</v>
      </c>
      <c r="Q93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 s="7">
        <f t="shared" si="71"/>
        <v>0</v>
      </c>
      <c r="Q931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 s="7">
        <f t="shared" si="71"/>
        <v>69</v>
      </c>
      <c r="Q932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 s="7">
        <f t="shared" si="71"/>
        <v>18.71</v>
      </c>
      <c r="Q933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 s="7">
        <f t="shared" si="71"/>
        <v>46.03</v>
      </c>
      <c r="Q934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 s="7">
        <f t="shared" si="71"/>
        <v>60</v>
      </c>
      <c r="Q935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 s="7">
        <f t="shared" si="71"/>
        <v>50.67</v>
      </c>
      <c r="Q936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 s="7">
        <f t="shared" si="71"/>
        <v>25</v>
      </c>
      <c r="Q937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 s="7">
        <f t="shared" si="71"/>
        <v>0</v>
      </c>
      <c r="Q938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 s="7">
        <f t="shared" si="71"/>
        <v>20</v>
      </c>
      <c r="Q939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 s="7">
        <f t="shared" si="71"/>
        <v>25</v>
      </c>
      <c r="Q94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 s="7">
        <f t="shared" si="71"/>
        <v>20</v>
      </c>
      <c r="Q941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 s="7">
        <f t="shared" si="71"/>
        <v>110.29</v>
      </c>
      <c r="Q942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 s="7">
        <f t="shared" si="71"/>
        <v>37.450000000000003</v>
      </c>
      <c r="Q943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 s="7">
        <f t="shared" si="71"/>
        <v>41.75</v>
      </c>
      <c r="Q944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 s="7">
        <f t="shared" si="71"/>
        <v>24.08</v>
      </c>
      <c r="Q945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 s="7">
        <f t="shared" si="71"/>
        <v>69.41</v>
      </c>
      <c r="Q946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 s="7">
        <f t="shared" si="71"/>
        <v>155.25</v>
      </c>
      <c r="Q947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 s="7">
        <f t="shared" si="71"/>
        <v>57.2</v>
      </c>
      <c r="Q948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 s="7">
        <f t="shared" si="71"/>
        <v>0</v>
      </c>
      <c r="Q949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 s="7">
        <f t="shared" si="71"/>
        <v>60</v>
      </c>
      <c r="Q95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 s="7">
        <f t="shared" si="71"/>
        <v>39</v>
      </c>
      <c r="Q951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 s="7">
        <f t="shared" si="71"/>
        <v>58.42</v>
      </c>
      <c r="Q952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 s="7">
        <f t="shared" si="71"/>
        <v>158.63999999999999</v>
      </c>
      <c r="Q953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 s="7">
        <f t="shared" si="71"/>
        <v>99.86</v>
      </c>
      <c r="Q954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 s="7">
        <f t="shared" si="71"/>
        <v>25.2</v>
      </c>
      <c r="Q955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 s="7">
        <f t="shared" si="71"/>
        <v>89.19</v>
      </c>
      <c r="Q956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 s="7">
        <f t="shared" si="71"/>
        <v>182.62</v>
      </c>
      <c r="Q957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 s="7">
        <f t="shared" si="71"/>
        <v>50.65</v>
      </c>
      <c r="Q958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 s="7">
        <f t="shared" si="71"/>
        <v>33.29</v>
      </c>
      <c r="Q959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 s="7">
        <f t="shared" si="71"/>
        <v>51.82</v>
      </c>
      <c r="Q96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 s="7">
        <f t="shared" si="71"/>
        <v>113.63</v>
      </c>
      <c r="Q961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0"/>
        <v>46</v>
      </c>
      <c r="P962" s="7">
        <f t="shared" si="71"/>
        <v>136.46</v>
      </c>
      <c r="Q962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75">ROUND(E963/D963*100,0)</f>
        <v>42</v>
      </c>
      <c r="P963" s="7">
        <f t="shared" ref="P963:P1026" si="76">IFERROR(ROUND(E963/L963,2),0)</f>
        <v>364.35</v>
      </c>
      <c r="Q963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 s="7">
        <f t="shared" si="76"/>
        <v>19.239999999999998</v>
      </c>
      <c r="Q964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 s="7">
        <f t="shared" si="76"/>
        <v>41.89</v>
      </c>
      <c r="Q965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 s="7">
        <f t="shared" si="76"/>
        <v>30.31</v>
      </c>
      <c r="Q966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 s="7">
        <f t="shared" si="76"/>
        <v>49.67</v>
      </c>
      <c r="Q967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 s="7">
        <f t="shared" si="76"/>
        <v>59.2</v>
      </c>
      <c r="Q968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 s="7">
        <f t="shared" si="76"/>
        <v>43.98</v>
      </c>
      <c r="Q969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 s="7">
        <f t="shared" si="76"/>
        <v>26.5</v>
      </c>
      <c r="Q97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 s="7">
        <f t="shared" si="76"/>
        <v>1272.73</v>
      </c>
      <c r="Q971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 s="7">
        <f t="shared" si="76"/>
        <v>164</v>
      </c>
      <c r="Q972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 s="7">
        <f t="shared" si="76"/>
        <v>45.2</v>
      </c>
      <c r="Q973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 s="7">
        <f t="shared" si="76"/>
        <v>153.88999999999999</v>
      </c>
      <c r="Q974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 s="7">
        <f t="shared" si="76"/>
        <v>51.38</v>
      </c>
      <c r="Q975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 s="7">
        <f t="shared" si="76"/>
        <v>93.33</v>
      </c>
      <c r="Q976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 s="7">
        <f t="shared" si="76"/>
        <v>108.63</v>
      </c>
      <c r="Q977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 s="7">
        <f t="shared" si="76"/>
        <v>160.5</v>
      </c>
      <c r="Q978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 s="7">
        <f t="shared" si="76"/>
        <v>75.75</v>
      </c>
      <c r="Q979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 s="7">
        <f t="shared" si="76"/>
        <v>790.84</v>
      </c>
      <c r="Q98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 s="7">
        <f t="shared" si="76"/>
        <v>301.94</v>
      </c>
      <c r="Q981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 s="7">
        <f t="shared" si="76"/>
        <v>47.94</v>
      </c>
      <c r="Q982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 s="7">
        <f t="shared" si="76"/>
        <v>2.75</v>
      </c>
      <c r="Q983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 s="7">
        <f t="shared" si="76"/>
        <v>1</v>
      </c>
      <c r="Q984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 s="7">
        <f t="shared" si="76"/>
        <v>171.79</v>
      </c>
      <c r="Q985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 s="7">
        <f t="shared" si="76"/>
        <v>35.33</v>
      </c>
      <c r="Q986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 s="7">
        <f t="shared" si="76"/>
        <v>82.09</v>
      </c>
      <c r="Q987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 s="7">
        <f t="shared" si="76"/>
        <v>110.87</v>
      </c>
      <c r="Q988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 s="7">
        <f t="shared" si="76"/>
        <v>161.22</v>
      </c>
      <c r="Q989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 s="7">
        <f t="shared" si="76"/>
        <v>0</v>
      </c>
      <c r="Q99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 s="7">
        <f t="shared" si="76"/>
        <v>52.41</v>
      </c>
      <c r="Q991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 s="7">
        <f t="shared" si="76"/>
        <v>13</v>
      </c>
      <c r="Q992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 s="7">
        <f t="shared" si="76"/>
        <v>30.29</v>
      </c>
      <c r="Q993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 s="7">
        <f t="shared" si="76"/>
        <v>116.75</v>
      </c>
      <c r="Q994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 s="7">
        <f t="shared" si="76"/>
        <v>89.6</v>
      </c>
      <c r="Q995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 s="7">
        <f t="shared" si="76"/>
        <v>424.45</v>
      </c>
      <c r="Q996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 s="7">
        <f t="shared" si="76"/>
        <v>80.67</v>
      </c>
      <c r="Q997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 s="7">
        <f t="shared" si="76"/>
        <v>13</v>
      </c>
      <c r="Q998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 s="7">
        <f t="shared" si="76"/>
        <v>8.1300000000000008</v>
      </c>
      <c r="Q999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 s="7">
        <f t="shared" si="76"/>
        <v>153.43</v>
      </c>
      <c r="Q100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 s="7">
        <f t="shared" si="76"/>
        <v>292.08</v>
      </c>
      <c r="Q1001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 s="7">
        <f t="shared" si="76"/>
        <v>3304</v>
      </c>
      <c r="Q1002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 s="7">
        <f t="shared" si="76"/>
        <v>1300</v>
      </c>
      <c r="Q1003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 s="7">
        <f t="shared" si="76"/>
        <v>134.55000000000001</v>
      </c>
      <c r="Q1004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 s="7">
        <f t="shared" si="76"/>
        <v>214.07</v>
      </c>
      <c r="Q1005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 s="7">
        <f t="shared" si="76"/>
        <v>216.34</v>
      </c>
      <c r="Q1006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 s="7">
        <f t="shared" si="76"/>
        <v>932.31</v>
      </c>
      <c r="Q1007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 s="7">
        <f t="shared" si="76"/>
        <v>29.25</v>
      </c>
      <c r="Q1008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 s="7">
        <f t="shared" si="76"/>
        <v>174.95</v>
      </c>
      <c r="Q1009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 s="7">
        <f t="shared" si="76"/>
        <v>250</v>
      </c>
      <c r="Q10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 s="7">
        <f t="shared" si="76"/>
        <v>65</v>
      </c>
      <c r="Q1011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 s="7">
        <f t="shared" si="76"/>
        <v>55</v>
      </c>
      <c r="Q1012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 s="7">
        <f t="shared" si="76"/>
        <v>75</v>
      </c>
      <c r="Q1013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 s="7">
        <f t="shared" si="76"/>
        <v>1389.36</v>
      </c>
      <c r="Q1014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 s="7">
        <f t="shared" si="76"/>
        <v>95.91</v>
      </c>
      <c r="Q1015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 s="7">
        <f t="shared" si="76"/>
        <v>191.25</v>
      </c>
      <c r="Q1016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 s="7">
        <f t="shared" si="76"/>
        <v>40</v>
      </c>
      <c r="Q1017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 s="7">
        <f t="shared" si="76"/>
        <v>74.790000000000006</v>
      </c>
      <c r="Q1018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 s="7">
        <f t="shared" si="76"/>
        <v>161.12</v>
      </c>
      <c r="Q1019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 s="7">
        <f t="shared" si="76"/>
        <v>88.71</v>
      </c>
      <c r="Q102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 s="7">
        <f t="shared" si="76"/>
        <v>53.25</v>
      </c>
      <c r="Q1021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 s="7">
        <f t="shared" si="76"/>
        <v>106.2</v>
      </c>
      <c r="Q1022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 s="7">
        <f t="shared" si="76"/>
        <v>22.08</v>
      </c>
      <c r="Q1023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 s="7">
        <f t="shared" si="76"/>
        <v>31.05</v>
      </c>
      <c r="Q1024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 s="7">
        <f t="shared" si="76"/>
        <v>36.21</v>
      </c>
      <c r="Q1025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5"/>
        <v>119</v>
      </c>
      <c r="P1026" s="7">
        <f t="shared" si="76"/>
        <v>388.98</v>
      </c>
      <c r="Q1026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80">ROUND(E1027/D1027*100,0)</f>
        <v>110</v>
      </c>
      <c r="P1027" s="7">
        <f t="shared" ref="P1027:P1090" si="81">IFERROR(ROUND(E1027/L1027,2),0)</f>
        <v>71.849999999999994</v>
      </c>
      <c r="Q1027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 s="7">
        <f t="shared" si="81"/>
        <v>57.38</v>
      </c>
      <c r="Q1028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 s="7">
        <f t="shared" si="81"/>
        <v>69.67</v>
      </c>
      <c r="Q1029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 s="7">
        <f t="shared" si="81"/>
        <v>45.99</v>
      </c>
      <c r="Q103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 s="7">
        <f t="shared" si="81"/>
        <v>79.260000000000005</v>
      </c>
      <c r="Q1031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 s="7">
        <f t="shared" si="81"/>
        <v>43.03</v>
      </c>
      <c r="Q1032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 s="7">
        <f t="shared" si="81"/>
        <v>108.48</v>
      </c>
      <c r="Q1033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 s="7">
        <f t="shared" si="81"/>
        <v>61.03</v>
      </c>
      <c r="Q1034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 s="7">
        <f t="shared" si="81"/>
        <v>50.59</v>
      </c>
      <c r="Q1035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 s="7">
        <f t="shared" si="81"/>
        <v>39.159999999999997</v>
      </c>
      <c r="Q1036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 s="7">
        <f t="shared" si="81"/>
        <v>65.16</v>
      </c>
      <c r="Q1037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 s="7">
        <f t="shared" si="81"/>
        <v>23.96</v>
      </c>
      <c r="Q1038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 s="7">
        <f t="shared" si="81"/>
        <v>48.62</v>
      </c>
      <c r="Q1039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 s="7">
        <f t="shared" si="81"/>
        <v>35.74</v>
      </c>
      <c r="Q104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 s="7">
        <f t="shared" si="81"/>
        <v>21.37</v>
      </c>
      <c r="Q1041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 s="7">
        <f t="shared" si="81"/>
        <v>250</v>
      </c>
      <c r="Q1042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 s="7">
        <f t="shared" si="81"/>
        <v>0</v>
      </c>
      <c r="Q1043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 s="7">
        <f t="shared" si="81"/>
        <v>10</v>
      </c>
      <c r="Q1044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 s="7">
        <f t="shared" si="81"/>
        <v>29.24</v>
      </c>
      <c r="Q1045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 s="7">
        <f t="shared" si="81"/>
        <v>3</v>
      </c>
      <c r="Q1046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 s="7">
        <f t="shared" si="81"/>
        <v>33.25</v>
      </c>
      <c r="Q1047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 s="7">
        <f t="shared" si="81"/>
        <v>0</v>
      </c>
      <c r="Q1048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 s="7">
        <f t="shared" si="81"/>
        <v>1</v>
      </c>
      <c r="Q1049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 s="7">
        <f t="shared" si="81"/>
        <v>53</v>
      </c>
      <c r="Q105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 s="7">
        <f t="shared" si="81"/>
        <v>0</v>
      </c>
      <c r="Q1051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 s="7">
        <f t="shared" si="81"/>
        <v>0</v>
      </c>
      <c r="Q1052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 s="7">
        <f t="shared" si="81"/>
        <v>0</v>
      </c>
      <c r="Q1053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 s="7">
        <f t="shared" si="81"/>
        <v>0</v>
      </c>
      <c r="Q1054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 s="7">
        <f t="shared" si="81"/>
        <v>15</v>
      </c>
      <c r="Q1055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 s="7">
        <f t="shared" si="81"/>
        <v>0</v>
      </c>
      <c r="Q1056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 s="7">
        <f t="shared" si="81"/>
        <v>0</v>
      </c>
      <c r="Q1057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 s="7">
        <f t="shared" si="81"/>
        <v>0</v>
      </c>
      <c r="Q1058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 s="7">
        <f t="shared" si="81"/>
        <v>0</v>
      </c>
      <c r="Q1059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 s="7">
        <f t="shared" si="81"/>
        <v>0</v>
      </c>
      <c r="Q106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 s="7">
        <f t="shared" si="81"/>
        <v>0</v>
      </c>
      <c r="Q1061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 s="7">
        <f t="shared" si="81"/>
        <v>50</v>
      </c>
      <c r="Q1062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 s="7">
        <f t="shared" si="81"/>
        <v>0</v>
      </c>
      <c r="Q1063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 s="7">
        <f t="shared" si="81"/>
        <v>47.5</v>
      </c>
      <c r="Q1064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 s="7">
        <f t="shared" si="81"/>
        <v>0</v>
      </c>
      <c r="Q1065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 s="7">
        <f t="shared" si="81"/>
        <v>65.67</v>
      </c>
      <c r="Q1066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 s="7">
        <f t="shared" si="81"/>
        <v>16.2</v>
      </c>
      <c r="Q1067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 s="7">
        <f t="shared" si="81"/>
        <v>34.130000000000003</v>
      </c>
      <c r="Q1068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 s="7">
        <f t="shared" si="81"/>
        <v>13</v>
      </c>
      <c r="Q1069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 s="7">
        <f t="shared" si="81"/>
        <v>11.25</v>
      </c>
      <c r="Q107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 s="7">
        <f t="shared" si="81"/>
        <v>40.479999999999997</v>
      </c>
      <c r="Q1071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 s="7">
        <f t="shared" si="81"/>
        <v>35</v>
      </c>
      <c r="Q1072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 s="7">
        <f t="shared" si="81"/>
        <v>0</v>
      </c>
      <c r="Q1073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 s="7">
        <f t="shared" si="81"/>
        <v>12.75</v>
      </c>
      <c r="Q1074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 s="7">
        <f t="shared" si="81"/>
        <v>10</v>
      </c>
      <c r="Q1075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 s="7">
        <f t="shared" si="81"/>
        <v>113.57</v>
      </c>
      <c r="Q1076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 s="7">
        <f t="shared" si="81"/>
        <v>15</v>
      </c>
      <c r="Q1077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 s="7">
        <f t="shared" si="81"/>
        <v>48.28</v>
      </c>
      <c r="Q1078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 s="7">
        <f t="shared" si="81"/>
        <v>43.98</v>
      </c>
      <c r="Q1079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 s="7">
        <f t="shared" si="81"/>
        <v>9</v>
      </c>
      <c r="Q108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 s="7">
        <f t="shared" si="81"/>
        <v>37.67</v>
      </c>
      <c r="Q1081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 s="7">
        <f t="shared" si="81"/>
        <v>18.579999999999998</v>
      </c>
      <c r="Q1082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 s="7">
        <f t="shared" si="81"/>
        <v>3</v>
      </c>
      <c r="Q1083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 s="7">
        <f t="shared" si="81"/>
        <v>18.670000000000002</v>
      </c>
      <c r="Q1084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 s="7">
        <f t="shared" si="81"/>
        <v>410</v>
      </c>
      <c r="Q1085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 s="7">
        <f t="shared" si="81"/>
        <v>0</v>
      </c>
      <c r="Q1086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 s="7">
        <f t="shared" si="81"/>
        <v>114</v>
      </c>
      <c r="Q1087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 s="7">
        <f t="shared" si="81"/>
        <v>7.5</v>
      </c>
      <c r="Q1088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 s="7">
        <f t="shared" si="81"/>
        <v>0</v>
      </c>
      <c r="Q1089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0"/>
        <v>14</v>
      </c>
      <c r="P1090" s="7">
        <f t="shared" si="81"/>
        <v>43.42</v>
      </c>
      <c r="Q109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85">ROUND(E1091/D1091*100,0)</f>
        <v>8</v>
      </c>
      <c r="P1091" s="7">
        <f t="shared" ref="P1091:P1154" si="86">IFERROR(ROUND(E1091/L1091,2),0)</f>
        <v>23.96</v>
      </c>
      <c r="Q1091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 s="7">
        <f t="shared" si="86"/>
        <v>5</v>
      </c>
      <c r="Q1092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 s="7">
        <f t="shared" si="86"/>
        <v>12.5</v>
      </c>
      <c r="Q1093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 s="7">
        <f t="shared" si="86"/>
        <v>3</v>
      </c>
      <c r="Q1094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 s="7">
        <f t="shared" si="86"/>
        <v>10.56</v>
      </c>
      <c r="Q1095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 s="7">
        <f t="shared" si="86"/>
        <v>122</v>
      </c>
      <c r="Q1096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 s="7">
        <f t="shared" si="86"/>
        <v>267.81</v>
      </c>
      <c r="Q1097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 s="7">
        <f t="shared" si="86"/>
        <v>74.209999999999994</v>
      </c>
      <c r="Q1098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 s="7">
        <f t="shared" si="86"/>
        <v>6.71</v>
      </c>
      <c r="Q1099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 s="7">
        <f t="shared" si="86"/>
        <v>81.95</v>
      </c>
      <c r="Q110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 s="7">
        <f t="shared" si="86"/>
        <v>25</v>
      </c>
      <c r="Q1101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 s="7">
        <f t="shared" si="86"/>
        <v>10</v>
      </c>
      <c r="Q1102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 s="7">
        <f t="shared" si="86"/>
        <v>6.83</v>
      </c>
      <c r="Q1103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 s="7">
        <f t="shared" si="86"/>
        <v>17.71</v>
      </c>
      <c r="Q1104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 s="7">
        <f t="shared" si="86"/>
        <v>16.2</v>
      </c>
      <c r="Q1105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 s="7">
        <f t="shared" si="86"/>
        <v>80.3</v>
      </c>
      <c r="Q1106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 s="7">
        <f t="shared" si="86"/>
        <v>71.55</v>
      </c>
      <c r="Q1107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 s="7">
        <f t="shared" si="86"/>
        <v>23.57</v>
      </c>
      <c r="Q1108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 s="7">
        <f t="shared" si="86"/>
        <v>0</v>
      </c>
      <c r="Q1109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 s="7">
        <f t="shared" si="86"/>
        <v>34.880000000000003</v>
      </c>
      <c r="Q11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 s="7">
        <f t="shared" si="86"/>
        <v>15</v>
      </c>
      <c r="Q1111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 s="7">
        <f t="shared" si="86"/>
        <v>23.18</v>
      </c>
      <c r="Q1112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 s="7">
        <f t="shared" si="86"/>
        <v>1</v>
      </c>
      <c r="Q1113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 s="7">
        <f t="shared" si="86"/>
        <v>100.23</v>
      </c>
      <c r="Q1114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 s="7">
        <f t="shared" si="86"/>
        <v>5</v>
      </c>
      <c r="Q1115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 s="7">
        <f t="shared" si="86"/>
        <v>3.33</v>
      </c>
      <c r="Q1116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 s="7">
        <f t="shared" si="86"/>
        <v>13.25</v>
      </c>
      <c r="Q1117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 s="7">
        <f t="shared" si="86"/>
        <v>17.850000000000001</v>
      </c>
      <c r="Q1118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 s="7">
        <f t="shared" si="86"/>
        <v>10.38</v>
      </c>
      <c r="Q1119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 s="7">
        <f t="shared" si="86"/>
        <v>36.33</v>
      </c>
      <c r="Q112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 s="7">
        <f t="shared" si="86"/>
        <v>5</v>
      </c>
      <c r="Q1121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 s="7">
        <f t="shared" si="86"/>
        <v>0</v>
      </c>
      <c r="Q1122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 s="7">
        <f t="shared" si="86"/>
        <v>5.8</v>
      </c>
      <c r="Q1123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 s="7">
        <f t="shared" si="86"/>
        <v>0</v>
      </c>
      <c r="Q1124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 s="7">
        <f t="shared" si="86"/>
        <v>3.67</v>
      </c>
      <c r="Q1125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 s="7">
        <f t="shared" si="86"/>
        <v>60.71</v>
      </c>
      <c r="Q1126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 s="7">
        <f t="shared" si="86"/>
        <v>0</v>
      </c>
      <c r="Q1127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 s="7">
        <f t="shared" si="86"/>
        <v>5</v>
      </c>
      <c r="Q1128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 s="7">
        <f t="shared" si="86"/>
        <v>25.43</v>
      </c>
      <c r="Q1129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 s="7">
        <f t="shared" si="86"/>
        <v>1</v>
      </c>
      <c r="Q113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 s="7">
        <f t="shared" si="86"/>
        <v>10.5</v>
      </c>
      <c r="Q1131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 s="7">
        <f t="shared" si="86"/>
        <v>3.67</v>
      </c>
      <c r="Q1132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 s="7">
        <f t="shared" si="86"/>
        <v>0</v>
      </c>
      <c r="Q1133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 s="7">
        <f t="shared" si="86"/>
        <v>110.62</v>
      </c>
      <c r="Q1134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 s="7">
        <f t="shared" si="86"/>
        <v>20</v>
      </c>
      <c r="Q1135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 s="7">
        <f t="shared" si="86"/>
        <v>1</v>
      </c>
      <c r="Q1136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 s="7">
        <f t="shared" si="86"/>
        <v>50</v>
      </c>
      <c r="Q1137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 s="7">
        <f t="shared" si="86"/>
        <v>45</v>
      </c>
      <c r="Q1138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 s="7">
        <f t="shared" si="86"/>
        <v>253.21</v>
      </c>
      <c r="Q1139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 s="7">
        <f t="shared" si="86"/>
        <v>31.25</v>
      </c>
      <c r="Q114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 s="7">
        <f t="shared" si="86"/>
        <v>5</v>
      </c>
      <c r="Q1141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 s="7">
        <f t="shared" si="86"/>
        <v>0</v>
      </c>
      <c r="Q1142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 s="7">
        <f t="shared" si="86"/>
        <v>0</v>
      </c>
      <c r="Q1143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 s="7">
        <f t="shared" si="86"/>
        <v>0</v>
      </c>
      <c r="Q1144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 s="7">
        <f t="shared" si="86"/>
        <v>23.25</v>
      </c>
      <c r="Q1145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 s="7">
        <f t="shared" si="86"/>
        <v>0</v>
      </c>
      <c r="Q1146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 s="7">
        <f t="shared" si="86"/>
        <v>100</v>
      </c>
      <c r="Q1147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 s="7">
        <f t="shared" si="86"/>
        <v>44.17</v>
      </c>
      <c r="Q1148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 s="7">
        <f t="shared" si="86"/>
        <v>0</v>
      </c>
      <c r="Q1149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 s="7">
        <f t="shared" si="86"/>
        <v>24.33</v>
      </c>
      <c r="Q115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 s="7">
        <f t="shared" si="86"/>
        <v>37.5</v>
      </c>
      <c r="Q1151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 s="7">
        <f t="shared" si="86"/>
        <v>42</v>
      </c>
      <c r="Q1152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 s="7">
        <f t="shared" si="86"/>
        <v>0</v>
      </c>
      <c r="Q1153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85"/>
        <v>6</v>
      </c>
      <c r="P1154" s="7">
        <f t="shared" si="86"/>
        <v>60.73</v>
      </c>
      <c r="Q1154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90">ROUND(E1155/D1155*100,0)</f>
        <v>1</v>
      </c>
      <c r="P1155" s="7">
        <f t="shared" ref="P1155:P1218" si="91">IFERROR(ROUND(E1155/L1155,2),0)</f>
        <v>50</v>
      </c>
      <c r="Q1155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 s="7">
        <f t="shared" si="91"/>
        <v>108.33</v>
      </c>
      <c r="Q1156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 s="7">
        <f t="shared" si="91"/>
        <v>23.5</v>
      </c>
      <c r="Q1157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 s="7">
        <f t="shared" si="91"/>
        <v>0</v>
      </c>
      <c r="Q1158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 s="7">
        <f t="shared" si="91"/>
        <v>50.33</v>
      </c>
      <c r="Q1159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 s="7">
        <f t="shared" si="91"/>
        <v>11.67</v>
      </c>
      <c r="Q116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 s="7">
        <f t="shared" si="91"/>
        <v>0</v>
      </c>
      <c r="Q1161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 s="7">
        <f t="shared" si="91"/>
        <v>60.79</v>
      </c>
      <c r="Q1162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 s="7">
        <f t="shared" si="91"/>
        <v>0</v>
      </c>
      <c r="Q1163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 s="7">
        <f t="shared" si="91"/>
        <v>17.5</v>
      </c>
      <c r="Q1164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 s="7">
        <f t="shared" si="91"/>
        <v>0</v>
      </c>
      <c r="Q1165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 s="7">
        <f t="shared" si="91"/>
        <v>0</v>
      </c>
      <c r="Q1166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 s="7">
        <f t="shared" si="91"/>
        <v>82.82</v>
      </c>
      <c r="Q1167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 s="7">
        <f t="shared" si="91"/>
        <v>358.88</v>
      </c>
      <c r="Q1168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 s="7">
        <f t="shared" si="91"/>
        <v>61.19</v>
      </c>
      <c r="Q1169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 s="7">
        <f t="shared" si="91"/>
        <v>340</v>
      </c>
      <c r="Q117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 s="7">
        <f t="shared" si="91"/>
        <v>5.67</v>
      </c>
      <c r="Q1171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 s="7">
        <f t="shared" si="91"/>
        <v>50</v>
      </c>
      <c r="Q1172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 s="7">
        <f t="shared" si="91"/>
        <v>25</v>
      </c>
      <c r="Q1173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 s="7">
        <f t="shared" si="91"/>
        <v>0</v>
      </c>
      <c r="Q1174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 s="7">
        <f t="shared" si="91"/>
        <v>30</v>
      </c>
      <c r="Q1175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 s="7">
        <f t="shared" si="91"/>
        <v>46.63</v>
      </c>
      <c r="Q1176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 s="7">
        <f t="shared" si="91"/>
        <v>65</v>
      </c>
      <c r="Q1177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 s="7">
        <f t="shared" si="91"/>
        <v>10</v>
      </c>
      <c r="Q1178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 s="7">
        <f t="shared" si="91"/>
        <v>0</v>
      </c>
      <c r="Q1179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 s="7">
        <f t="shared" si="91"/>
        <v>5</v>
      </c>
      <c r="Q118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 s="7">
        <f t="shared" si="91"/>
        <v>640</v>
      </c>
      <c r="Q1181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 s="7">
        <f t="shared" si="91"/>
        <v>69.12</v>
      </c>
      <c r="Q1182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 s="7">
        <f t="shared" si="91"/>
        <v>1.33</v>
      </c>
      <c r="Q1183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 s="7">
        <f t="shared" si="91"/>
        <v>10.5</v>
      </c>
      <c r="Q1184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 s="7">
        <f t="shared" si="91"/>
        <v>33.33</v>
      </c>
      <c r="Q1185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 s="7">
        <f t="shared" si="91"/>
        <v>61.56</v>
      </c>
      <c r="Q1186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 s="7">
        <f t="shared" si="91"/>
        <v>118.74</v>
      </c>
      <c r="Q1187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 s="7">
        <f t="shared" si="91"/>
        <v>65.08</v>
      </c>
      <c r="Q1188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 s="7">
        <f t="shared" si="91"/>
        <v>130.16</v>
      </c>
      <c r="Q1189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 s="7">
        <f t="shared" si="91"/>
        <v>37.78</v>
      </c>
      <c r="Q119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 s="7">
        <f t="shared" si="91"/>
        <v>112.79</v>
      </c>
      <c r="Q1191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 s="7">
        <f t="shared" si="91"/>
        <v>51.92</v>
      </c>
      <c r="Q1192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 s="7">
        <f t="shared" si="91"/>
        <v>89.24</v>
      </c>
      <c r="Q1193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 s="7">
        <f t="shared" si="91"/>
        <v>19.329999999999998</v>
      </c>
      <c r="Q1194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 s="7">
        <f t="shared" si="91"/>
        <v>79.97</v>
      </c>
      <c r="Q1195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 s="7">
        <f t="shared" si="91"/>
        <v>56.41</v>
      </c>
      <c r="Q1196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 s="7">
        <f t="shared" si="91"/>
        <v>79.41</v>
      </c>
      <c r="Q1197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 s="7">
        <f t="shared" si="91"/>
        <v>76.44</v>
      </c>
      <c r="Q1198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 s="7">
        <f t="shared" si="91"/>
        <v>121</v>
      </c>
      <c r="Q1199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 s="7">
        <f t="shared" si="91"/>
        <v>54.62</v>
      </c>
      <c r="Q120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 s="7">
        <f t="shared" si="91"/>
        <v>299.22000000000003</v>
      </c>
      <c r="Q1201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 s="7">
        <f t="shared" si="91"/>
        <v>58.53</v>
      </c>
      <c r="Q1202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 s="7">
        <f t="shared" si="91"/>
        <v>55.37</v>
      </c>
      <c r="Q1203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 s="7">
        <f t="shared" si="91"/>
        <v>183.8</v>
      </c>
      <c r="Q1204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 s="7">
        <f t="shared" si="91"/>
        <v>165.35</v>
      </c>
      <c r="Q1205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 s="7">
        <f t="shared" si="91"/>
        <v>234.79</v>
      </c>
      <c r="Q1206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 s="7">
        <f t="shared" si="91"/>
        <v>211.48</v>
      </c>
      <c r="Q1207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 s="7">
        <f t="shared" si="91"/>
        <v>32.340000000000003</v>
      </c>
      <c r="Q1208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 s="7">
        <f t="shared" si="91"/>
        <v>123.38</v>
      </c>
      <c r="Q1209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 s="7">
        <f t="shared" si="91"/>
        <v>207.07</v>
      </c>
      <c r="Q12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 s="7">
        <f t="shared" si="91"/>
        <v>138.26</v>
      </c>
      <c r="Q1211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 s="7">
        <f t="shared" si="91"/>
        <v>493.82</v>
      </c>
      <c r="Q1212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 s="7">
        <f t="shared" si="91"/>
        <v>168.5</v>
      </c>
      <c r="Q1213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 s="7">
        <f t="shared" si="91"/>
        <v>38.869999999999997</v>
      </c>
      <c r="Q1214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 s="7">
        <f t="shared" si="91"/>
        <v>61.53</v>
      </c>
      <c r="Q1215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 s="7">
        <f t="shared" si="91"/>
        <v>105.44</v>
      </c>
      <c r="Q1216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 s="7">
        <f t="shared" si="91"/>
        <v>71.59</v>
      </c>
      <c r="Q1217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0"/>
        <v>146</v>
      </c>
      <c r="P1218" s="7">
        <f t="shared" si="91"/>
        <v>91.88</v>
      </c>
      <c r="Q1218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95">ROUND(E1219/D1219*100,0)</f>
        <v>103</v>
      </c>
      <c r="P1219" s="7">
        <f t="shared" ref="P1219:P1282" si="96">IFERROR(ROUND(E1219/L1219,2),0)</f>
        <v>148.57</v>
      </c>
      <c r="Q1219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 s="7">
        <f t="shared" si="96"/>
        <v>174.21</v>
      </c>
      <c r="Q122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 s="7">
        <f t="shared" si="96"/>
        <v>102.86</v>
      </c>
      <c r="Q1221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 s="7">
        <f t="shared" si="96"/>
        <v>111.18</v>
      </c>
      <c r="Q1222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 s="7">
        <f t="shared" si="96"/>
        <v>23.8</v>
      </c>
      <c r="Q1223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 s="7">
        <f t="shared" si="96"/>
        <v>81.27</v>
      </c>
      <c r="Q1224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 s="7">
        <f t="shared" si="96"/>
        <v>116.21</v>
      </c>
      <c r="Q1225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 s="7">
        <f t="shared" si="96"/>
        <v>58.89</v>
      </c>
      <c r="Q1226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 s="7">
        <f t="shared" si="96"/>
        <v>44</v>
      </c>
      <c r="Q1227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 s="7">
        <f t="shared" si="96"/>
        <v>48.43</v>
      </c>
      <c r="Q1228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 s="7">
        <f t="shared" si="96"/>
        <v>0</v>
      </c>
      <c r="Q1229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 s="7">
        <f t="shared" si="96"/>
        <v>61.04</v>
      </c>
      <c r="Q123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 s="7">
        <f t="shared" si="96"/>
        <v>25</v>
      </c>
      <c r="Q1231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 s="7">
        <f t="shared" si="96"/>
        <v>0</v>
      </c>
      <c r="Q1232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 s="7">
        <f t="shared" si="96"/>
        <v>0</v>
      </c>
      <c r="Q1233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 s="7">
        <f t="shared" si="96"/>
        <v>40</v>
      </c>
      <c r="Q1234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 s="7">
        <f t="shared" si="96"/>
        <v>19.329999999999998</v>
      </c>
      <c r="Q1235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 s="7">
        <f t="shared" si="96"/>
        <v>0</v>
      </c>
      <c r="Q1236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 s="7">
        <f t="shared" si="96"/>
        <v>35</v>
      </c>
      <c r="Q1237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 s="7">
        <f t="shared" si="96"/>
        <v>0</v>
      </c>
      <c r="Q1238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 s="7">
        <f t="shared" si="96"/>
        <v>0</v>
      </c>
      <c r="Q1239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 s="7">
        <f t="shared" si="96"/>
        <v>59.33</v>
      </c>
      <c r="Q124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 s="7">
        <f t="shared" si="96"/>
        <v>0</v>
      </c>
      <c r="Q1241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 s="7">
        <f t="shared" si="96"/>
        <v>30.13</v>
      </c>
      <c r="Q1242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 s="7">
        <f t="shared" si="96"/>
        <v>74.62</v>
      </c>
      <c r="Q1243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 s="7">
        <f t="shared" si="96"/>
        <v>5</v>
      </c>
      <c r="Q1244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 s="7">
        <f t="shared" si="96"/>
        <v>44.5</v>
      </c>
      <c r="Q1245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 s="7">
        <f t="shared" si="96"/>
        <v>46.13</v>
      </c>
      <c r="Q1246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 s="7">
        <f t="shared" si="96"/>
        <v>141.47</v>
      </c>
      <c r="Q1247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 s="7">
        <f t="shared" si="96"/>
        <v>75.48</v>
      </c>
      <c r="Q1248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 s="7">
        <f t="shared" si="96"/>
        <v>85.5</v>
      </c>
      <c r="Q1249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 s="7">
        <f t="shared" si="96"/>
        <v>64.25</v>
      </c>
      <c r="Q125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 s="7">
        <f t="shared" si="96"/>
        <v>64.47</v>
      </c>
      <c r="Q1251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 s="7">
        <f t="shared" si="96"/>
        <v>118.2</v>
      </c>
      <c r="Q1252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 s="7">
        <f t="shared" si="96"/>
        <v>82.54</v>
      </c>
      <c r="Q1253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 s="7">
        <f t="shared" si="96"/>
        <v>34.17</v>
      </c>
      <c r="Q1254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 s="7">
        <f t="shared" si="96"/>
        <v>42.73</v>
      </c>
      <c r="Q1255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 s="7">
        <f t="shared" si="96"/>
        <v>94.49</v>
      </c>
      <c r="Q1256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 s="7">
        <f t="shared" si="96"/>
        <v>55.7</v>
      </c>
      <c r="Q1257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 s="7">
        <f t="shared" si="96"/>
        <v>98.03</v>
      </c>
      <c r="Q1258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 s="7">
        <f t="shared" si="96"/>
        <v>92.1</v>
      </c>
      <c r="Q1259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 s="7">
        <f t="shared" si="96"/>
        <v>38.18</v>
      </c>
      <c r="Q126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 s="7">
        <f t="shared" si="96"/>
        <v>27.15</v>
      </c>
      <c r="Q1261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 s="7">
        <f t="shared" si="96"/>
        <v>50.69</v>
      </c>
      <c r="Q1262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 s="7">
        <f t="shared" si="96"/>
        <v>38.94</v>
      </c>
      <c r="Q1263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 s="7">
        <f t="shared" si="96"/>
        <v>77.64</v>
      </c>
      <c r="Q1264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 s="7">
        <f t="shared" si="96"/>
        <v>43.54</v>
      </c>
      <c r="Q1265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 s="7">
        <f t="shared" si="96"/>
        <v>31.82</v>
      </c>
      <c r="Q1266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 s="7">
        <f t="shared" si="96"/>
        <v>63.18</v>
      </c>
      <c r="Q1267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 s="7">
        <f t="shared" si="96"/>
        <v>190.9</v>
      </c>
      <c r="Q1268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 s="7">
        <f t="shared" si="96"/>
        <v>140.86000000000001</v>
      </c>
      <c r="Q1269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 s="7">
        <f t="shared" si="96"/>
        <v>76.92</v>
      </c>
      <c r="Q127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 s="7">
        <f t="shared" si="96"/>
        <v>99.16</v>
      </c>
      <c r="Q1271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 s="7">
        <f t="shared" si="96"/>
        <v>67.88</v>
      </c>
      <c r="Q1272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 s="7">
        <f t="shared" si="96"/>
        <v>246.29</v>
      </c>
      <c r="Q1273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 s="7">
        <f t="shared" si="96"/>
        <v>189.29</v>
      </c>
      <c r="Q1274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 s="7">
        <f t="shared" si="96"/>
        <v>76.67</v>
      </c>
      <c r="Q1275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 s="7">
        <f t="shared" si="96"/>
        <v>82.96</v>
      </c>
      <c r="Q1276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 s="7">
        <f t="shared" si="96"/>
        <v>62.52</v>
      </c>
      <c r="Q1277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 s="7">
        <f t="shared" si="96"/>
        <v>46.07</v>
      </c>
      <c r="Q1278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 s="7">
        <f t="shared" si="96"/>
        <v>38.54</v>
      </c>
      <c r="Q1279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 s="7">
        <f t="shared" si="96"/>
        <v>53.01</v>
      </c>
      <c r="Q128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 s="7">
        <f t="shared" si="96"/>
        <v>73.36</v>
      </c>
      <c r="Q1281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95"/>
        <v>111</v>
      </c>
      <c r="P1282" s="7">
        <f t="shared" si="96"/>
        <v>127.98</v>
      </c>
      <c r="Q1282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00">ROUND(E1283/D1283*100,0)</f>
        <v>111</v>
      </c>
      <c r="P1283" s="7">
        <f t="shared" ref="P1283:P1346" si="101">IFERROR(ROUND(E1283/L1283,2),0)</f>
        <v>104.73</v>
      </c>
      <c r="Q1283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 s="7">
        <f t="shared" si="101"/>
        <v>67.67</v>
      </c>
      <c r="Q1284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 s="7">
        <f t="shared" si="101"/>
        <v>95.93</v>
      </c>
      <c r="Q1285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 s="7">
        <f t="shared" si="101"/>
        <v>65.16</v>
      </c>
      <c r="Q1286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 s="7">
        <f t="shared" si="101"/>
        <v>32.270000000000003</v>
      </c>
      <c r="Q1287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 s="7">
        <f t="shared" si="101"/>
        <v>81.25</v>
      </c>
      <c r="Q1288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 s="7">
        <f t="shared" si="101"/>
        <v>24.2</v>
      </c>
      <c r="Q1289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 s="7">
        <f t="shared" si="101"/>
        <v>65.87</v>
      </c>
      <c r="Q129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 s="7">
        <f t="shared" si="101"/>
        <v>36.08</v>
      </c>
      <c r="Q1291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 s="7">
        <f t="shared" si="101"/>
        <v>44.19</v>
      </c>
      <c r="Q1292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 s="7">
        <f t="shared" si="101"/>
        <v>104.07</v>
      </c>
      <c r="Q1293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 s="7">
        <f t="shared" si="101"/>
        <v>35.96</v>
      </c>
      <c r="Q1294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 s="7">
        <f t="shared" si="101"/>
        <v>127.79</v>
      </c>
      <c r="Q1295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 s="7">
        <f t="shared" si="101"/>
        <v>27.73</v>
      </c>
      <c r="Q1296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 s="7">
        <f t="shared" si="101"/>
        <v>39.83</v>
      </c>
      <c r="Q1297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 s="7">
        <f t="shared" si="101"/>
        <v>52.17</v>
      </c>
      <c r="Q1298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 s="7">
        <f t="shared" si="101"/>
        <v>92.04</v>
      </c>
      <c r="Q1299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 s="7">
        <f t="shared" si="101"/>
        <v>63.42</v>
      </c>
      <c r="Q130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 s="7">
        <f t="shared" si="101"/>
        <v>135.63</v>
      </c>
      <c r="Q1301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 s="7">
        <f t="shared" si="101"/>
        <v>168.75</v>
      </c>
      <c r="Q1302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 s="7">
        <f t="shared" si="101"/>
        <v>70.86</v>
      </c>
      <c r="Q1303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 s="7">
        <f t="shared" si="101"/>
        <v>50</v>
      </c>
      <c r="Q1304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 s="7">
        <f t="shared" si="101"/>
        <v>42.21</v>
      </c>
      <c r="Q1305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 s="7">
        <f t="shared" si="101"/>
        <v>152.41</v>
      </c>
      <c r="Q1306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 s="7">
        <f t="shared" si="101"/>
        <v>90.62</v>
      </c>
      <c r="Q1307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 s="7">
        <f t="shared" si="101"/>
        <v>201.6</v>
      </c>
      <c r="Q1308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 s="7">
        <f t="shared" si="101"/>
        <v>127.93</v>
      </c>
      <c r="Q1309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 s="7">
        <f t="shared" si="101"/>
        <v>29.89</v>
      </c>
      <c r="Q13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 s="7">
        <f t="shared" si="101"/>
        <v>367.97</v>
      </c>
      <c r="Q1311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 s="7">
        <f t="shared" si="101"/>
        <v>129.16999999999999</v>
      </c>
      <c r="Q1312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 s="7">
        <f t="shared" si="101"/>
        <v>800.7</v>
      </c>
      <c r="Q1313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 s="7">
        <f t="shared" si="101"/>
        <v>28</v>
      </c>
      <c r="Q1314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 s="7">
        <f t="shared" si="101"/>
        <v>102.02</v>
      </c>
      <c r="Q1315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 s="7">
        <f t="shared" si="101"/>
        <v>184.36</v>
      </c>
      <c r="Q1316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 s="7">
        <f t="shared" si="101"/>
        <v>162.91999999999999</v>
      </c>
      <c r="Q1317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 s="7">
        <f t="shared" si="101"/>
        <v>1</v>
      </c>
      <c r="Q1318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 s="7">
        <f t="shared" si="101"/>
        <v>603.53</v>
      </c>
      <c r="Q1319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 s="7">
        <f t="shared" si="101"/>
        <v>45.41</v>
      </c>
      <c r="Q132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 s="7">
        <f t="shared" si="101"/>
        <v>97.33</v>
      </c>
      <c r="Q1321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 s="7">
        <f t="shared" si="101"/>
        <v>167.67</v>
      </c>
      <c r="Q1322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 s="7">
        <f t="shared" si="101"/>
        <v>859.86</v>
      </c>
      <c r="Q1323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 s="7">
        <f t="shared" si="101"/>
        <v>26.5</v>
      </c>
      <c r="Q1324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 s="7">
        <f t="shared" si="101"/>
        <v>30.27</v>
      </c>
      <c r="Q1325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 s="7">
        <f t="shared" si="101"/>
        <v>54.67</v>
      </c>
      <c r="Q1326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 s="7">
        <f t="shared" si="101"/>
        <v>60.75</v>
      </c>
      <c r="Q1327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 s="7">
        <f t="shared" si="101"/>
        <v>102.73</v>
      </c>
      <c r="Q1328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 s="7">
        <f t="shared" si="101"/>
        <v>41.59</v>
      </c>
      <c r="Q1329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 s="7">
        <f t="shared" si="101"/>
        <v>116.53</v>
      </c>
      <c r="Q133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 s="7">
        <f t="shared" si="101"/>
        <v>45.33</v>
      </c>
      <c r="Q1331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 s="7">
        <f t="shared" si="101"/>
        <v>157.46</v>
      </c>
      <c r="Q1332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 s="7">
        <f t="shared" si="101"/>
        <v>100.5</v>
      </c>
      <c r="Q1333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 s="7">
        <f t="shared" si="101"/>
        <v>0</v>
      </c>
      <c r="Q1334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 s="7">
        <f t="shared" si="101"/>
        <v>0</v>
      </c>
      <c r="Q1335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 s="7">
        <f t="shared" si="101"/>
        <v>51.82</v>
      </c>
      <c r="Q1336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 s="7">
        <f t="shared" si="101"/>
        <v>308.75</v>
      </c>
      <c r="Q1337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 s="7">
        <f t="shared" si="101"/>
        <v>379.23</v>
      </c>
      <c r="Q1338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 s="7">
        <f t="shared" si="101"/>
        <v>176.36</v>
      </c>
      <c r="Q1339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 s="7">
        <f t="shared" si="101"/>
        <v>66.069999999999993</v>
      </c>
      <c r="Q134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 s="7">
        <f t="shared" si="101"/>
        <v>89.65</v>
      </c>
      <c r="Q1341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 s="7">
        <f t="shared" si="101"/>
        <v>0</v>
      </c>
      <c r="Q1342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 s="7">
        <f t="shared" si="101"/>
        <v>382.39</v>
      </c>
      <c r="Q1343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 s="7">
        <f t="shared" si="101"/>
        <v>100</v>
      </c>
      <c r="Q1344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 s="7">
        <f t="shared" si="101"/>
        <v>158.36000000000001</v>
      </c>
      <c r="Q1345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0"/>
        <v>378</v>
      </c>
      <c r="P1346" s="7">
        <f t="shared" si="101"/>
        <v>40.76</v>
      </c>
      <c r="Q1346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05">ROUND(E1347/D1347*100,0)</f>
        <v>125</v>
      </c>
      <c r="P1347" s="7">
        <f t="shared" ref="P1347:P1410" si="106">IFERROR(ROUND(E1347/L1347,2),0)</f>
        <v>53.57</v>
      </c>
      <c r="Q1347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 s="7">
        <f t="shared" si="106"/>
        <v>48.45</v>
      </c>
      <c r="Q1348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 s="7">
        <f t="shared" si="106"/>
        <v>82.42</v>
      </c>
      <c r="Q1349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 s="7">
        <f t="shared" si="106"/>
        <v>230.19</v>
      </c>
      <c r="Q135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 s="7">
        <f t="shared" si="106"/>
        <v>59.36</v>
      </c>
      <c r="Q1351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 s="7">
        <f t="shared" si="106"/>
        <v>66.7</v>
      </c>
      <c r="Q1352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 s="7">
        <f t="shared" si="106"/>
        <v>168.78</v>
      </c>
      <c r="Q1353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 s="7">
        <f t="shared" si="106"/>
        <v>59.97</v>
      </c>
      <c r="Q1354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 s="7">
        <f t="shared" si="106"/>
        <v>31.81</v>
      </c>
      <c r="Q1355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 s="7">
        <f t="shared" si="106"/>
        <v>24.42</v>
      </c>
      <c r="Q1356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 s="7">
        <f t="shared" si="106"/>
        <v>25.35</v>
      </c>
      <c r="Q1357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 s="7">
        <f t="shared" si="106"/>
        <v>71.44</v>
      </c>
      <c r="Q1358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 s="7">
        <f t="shared" si="106"/>
        <v>38.549999999999997</v>
      </c>
      <c r="Q1359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 s="7">
        <f t="shared" si="106"/>
        <v>68.37</v>
      </c>
      <c r="Q136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 s="7">
        <f t="shared" si="106"/>
        <v>40.21</v>
      </c>
      <c r="Q1361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 s="7">
        <f t="shared" si="106"/>
        <v>32.07</v>
      </c>
      <c r="Q1362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 s="7">
        <f t="shared" si="106"/>
        <v>28.63</v>
      </c>
      <c r="Q1363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 s="7">
        <f t="shared" si="106"/>
        <v>43.64</v>
      </c>
      <c r="Q1364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 s="7">
        <f t="shared" si="106"/>
        <v>40</v>
      </c>
      <c r="Q1365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 s="7">
        <f t="shared" si="106"/>
        <v>346.04</v>
      </c>
      <c r="Q1366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 s="7">
        <f t="shared" si="106"/>
        <v>81.739999999999995</v>
      </c>
      <c r="Q1367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 s="7">
        <f t="shared" si="106"/>
        <v>64.540000000000006</v>
      </c>
      <c r="Q1368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 s="7">
        <f t="shared" si="106"/>
        <v>63.48</v>
      </c>
      <c r="Q1369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 s="7">
        <f t="shared" si="106"/>
        <v>63.62</v>
      </c>
      <c r="Q137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 s="7">
        <f t="shared" si="106"/>
        <v>83.97</v>
      </c>
      <c r="Q1371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 s="7">
        <f t="shared" si="106"/>
        <v>77.75</v>
      </c>
      <c r="Q1372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 s="7">
        <f t="shared" si="106"/>
        <v>107.07</v>
      </c>
      <c r="Q1373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 s="7">
        <f t="shared" si="106"/>
        <v>38.75</v>
      </c>
      <c r="Q1374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 s="7">
        <f t="shared" si="106"/>
        <v>201.94</v>
      </c>
      <c r="Q1375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 s="7">
        <f t="shared" si="106"/>
        <v>43.06</v>
      </c>
      <c r="Q1376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 s="7">
        <f t="shared" si="106"/>
        <v>62.87</v>
      </c>
      <c r="Q1377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 s="7">
        <f t="shared" si="106"/>
        <v>55.61</v>
      </c>
      <c r="Q1378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 s="7">
        <f t="shared" si="106"/>
        <v>48.71</v>
      </c>
      <c r="Q1379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 s="7">
        <f t="shared" si="106"/>
        <v>30.58</v>
      </c>
      <c r="Q138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 s="7">
        <f t="shared" si="106"/>
        <v>73.91</v>
      </c>
      <c r="Q1381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 s="7">
        <f t="shared" si="106"/>
        <v>21.2</v>
      </c>
      <c r="Q1382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 s="7">
        <f t="shared" si="106"/>
        <v>73.36</v>
      </c>
      <c r="Q1383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 s="7">
        <f t="shared" si="106"/>
        <v>56.41</v>
      </c>
      <c r="Q1384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 s="7">
        <f t="shared" si="106"/>
        <v>50.25</v>
      </c>
      <c r="Q1385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 s="7">
        <f t="shared" si="106"/>
        <v>68.94</v>
      </c>
      <c r="Q1386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 s="7">
        <f t="shared" si="106"/>
        <v>65.91</v>
      </c>
      <c r="Q1387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 s="7">
        <f t="shared" si="106"/>
        <v>62.5</v>
      </c>
      <c r="Q1388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 s="7">
        <f t="shared" si="106"/>
        <v>70.06</v>
      </c>
      <c r="Q1389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 s="7">
        <f t="shared" si="106"/>
        <v>60.18</v>
      </c>
      <c r="Q139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 s="7">
        <f t="shared" si="106"/>
        <v>21.38</v>
      </c>
      <c r="Q1391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 s="7">
        <f t="shared" si="106"/>
        <v>160.79</v>
      </c>
      <c r="Q1392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 s="7">
        <f t="shared" si="106"/>
        <v>42.38</v>
      </c>
      <c r="Q1393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 s="7">
        <f t="shared" si="106"/>
        <v>27.32</v>
      </c>
      <c r="Q1394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 s="7">
        <f t="shared" si="106"/>
        <v>196.83</v>
      </c>
      <c r="Q1395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 s="7">
        <f t="shared" si="106"/>
        <v>53.88</v>
      </c>
      <c r="Q1396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 s="7">
        <f t="shared" si="106"/>
        <v>47.76</v>
      </c>
      <c r="Q1397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 s="7">
        <f t="shared" si="106"/>
        <v>88.19</v>
      </c>
      <c r="Q1398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 s="7">
        <f t="shared" si="106"/>
        <v>72.06</v>
      </c>
      <c r="Q1399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 s="7">
        <f t="shared" si="106"/>
        <v>74.25</v>
      </c>
      <c r="Q140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 s="7">
        <f t="shared" si="106"/>
        <v>61.7</v>
      </c>
      <c r="Q1401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 s="7">
        <f t="shared" si="106"/>
        <v>17.239999999999998</v>
      </c>
      <c r="Q1402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 s="7">
        <f t="shared" si="106"/>
        <v>51.72</v>
      </c>
      <c r="Q1403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 s="7">
        <f t="shared" si="106"/>
        <v>24.15</v>
      </c>
      <c r="Q1404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 s="7">
        <f t="shared" si="106"/>
        <v>62.17</v>
      </c>
      <c r="Q1405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 s="7">
        <f t="shared" si="106"/>
        <v>48.2</v>
      </c>
      <c r="Q1406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 s="7">
        <f t="shared" si="106"/>
        <v>6.18</v>
      </c>
      <c r="Q1407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 s="7">
        <f t="shared" si="106"/>
        <v>5</v>
      </c>
      <c r="Q1408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 s="7">
        <f t="shared" si="106"/>
        <v>7.5</v>
      </c>
      <c r="Q1409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05"/>
        <v>7</v>
      </c>
      <c r="P1410" s="7">
        <f t="shared" si="106"/>
        <v>12</v>
      </c>
      <c r="Q14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10">ROUND(E1411/D1411*100,0)</f>
        <v>0</v>
      </c>
      <c r="P1411" s="7">
        <f t="shared" ref="P1411:P1474" si="111">IFERROR(ROUND(E1411/L1411,2),0)</f>
        <v>0</v>
      </c>
      <c r="Q1411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 s="7">
        <f t="shared" si="111"/>
        <v>1</v>
      </c>
      <c r="Q1412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 s="7">
        <f t="shared" si="111"/>
        <v>2.33</v>
      </c>
      <c r="Q1413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 s="7">
        <f t="shared" si="111"/>
        <v>24.62</v>
      </c>
      <c r="Q1414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 s="7">
        <f t="shared" si="111"/>
        <v>100</v>
      </c>
      <c r="Q1415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 s="7">
        <f t="shared" si="111"/>
        <v>1</v>
      </c>
      <c r="Q1416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 s="7">
        <f t="shared" si="111"/>
        <v>88.89</v>
      </c>
      <c r="Q1417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 s="7">
        <f t="shared" si="111"/>
        <v>0</v>
      </c>
      <c r="Q1418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 s="7">
        <f t="shared" si="111"/>
        <v>27.5</v>
      </c>
      <c r="Q1419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 s="7">
        <f t="shared" si="111"/>
        <v>6</v>
      </c>
      <c r="Q142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 s="7">
        <f t="shared" si="111"/>
        <v>44.5</v>
      </c>
      <c r="Q1421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 s="7">
        <f t="shared" si="111"/>
        <v>1</v>
      </c>
      <c r="Q1422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 s="7">
        <f t="shared" si="111"/>
        <v>100</v>
      </c>
      <c r="Q1423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 s="7">
        <f t="shared" si="111"/>
        <v>13</v>
      </c>
      <c r="Q1424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 s="7">
        <f t="shared" si="111"/>
        <v>100</v>
      </c>
      <c r="Q1425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 s="7">
        <f t="shared" si="111"/>
        <v>109.07</v>
      </c>
      <c r="Q1426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 s="7">
        <f t="shared" si="111"/>
        <v>0</v>
      </c>
      <c r="Q1427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 s="7">
        <f t="shared" si="111"/>
        <v>0</v>
      </c>
      <c r="Q1428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 s="7">
        <f t="shared" si="111"/>
        <v>104.75</v>
      </c>
      <c r="Q1429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 s="7">
        <f t="shared" si="111"/>
        <v>15</v>
      </c>
      <c r="Q143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 s="7">
        <f t="shared" si="111"/>
        <v>0</v>
      </c>
      <c r="Q1431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 s="7">
        <f t="shared" si="111"/>
        <v>80.599999999999994</v>
      </c>
      <c r="Q1432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 s="7">
        <f t="shared" si="111"/>
        <v>115.55</v>
      </c>
      <c r="Q1433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 s="7">
        <f t="shared" si="111"/>
        <v>0</v>
      </c>
      <c r="Q1434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 s="7">
        <f t="shared" si="111"/>
        <v>80.5</v>
      </c>
      <c r="Q1435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 s="7">
        <f t="shared" si="111"/>
        <v>744.55</v>
      </c>
      <c r="Q1436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 s="7">
        <f t="shared" si="111"/>
        <v>7.5</v>
      </c>
      <c r="Q1437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 s="7">
        <f t="shared" si="111"/>
        <v>38.5</v>
      </c>
      <c r="Q1438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 s="7">
        <f t="shared" si="111"/>
        <v>36.68</v>
      </c>
      <c r="Q1439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 s="7">
        <f t="shared" si="111"/>
        <v>75</v>
      </c>
      <c r="Q144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 s="7">
        <f t="shared" si="111"/>
        <v>30</v>
      </c>
      <c r="Q1441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 s="7">
        <f t="shared" si="111"/>
        <v>1</v>
      </c>
      <c r="Q1442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 s="7">
        <f t="shared" si="111"/>
        <v>673.33</v>
      </c>
      <c r="Q1443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 s="7">
        <f t="shared" si="111"/>
        <v>0</v>
      </c>
      <c r="Q1444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 s="7">
        <f t="shared" si="111"/>
        <v>0</v>
      </c>
      <c r="Q1445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 s="7">
        <f t="shared" si="111"/>
        <v>0</v>
      </c>
      <c r="Q1446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 s="7">
        <f t="shared" si="111"/>
        <v>0</v>
      </c>
      <c r="Q1447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 s="7">
        <f t="shared" si="111"/>
        <v>0</v>
      </c>
      <c r="Q1448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 s="7">
        <f t="shared" si="111"/>
        <v>25</v>
      </c>
      <c r="Q1449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 s="7">
        <f t="shared" si="111"/>
        <v>0</v>
      </c>
      <c r="Q145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 s="7">
        <f t="shared" si="111"/>
        <v>0</v>
      </c>
      <c r="Q1451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 s="7">
        <f t="shared" si="111"/>
        <v>1</v>
      </c>
      <c r="Q1452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 s="7">
        <f t="shared" si="111"/>
        <v>1</v>
      </c>
      <c r="Q1453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 s="7">
        <f t="shared" si="111"/>
        <v>0</v>
      </c>
      <c r="Q1454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 s="7">
        <f t="shared" si="111"/>
        <v>0</v>
      </c>
      <c r="Q1455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 s="7">
        <f t="shared" si="111"/>
        <v>15</v>
      </c>
      <c r="Q1456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 s="7">
        <f t="shared" si="111"/>
        <v>225</v>
      </c>
      <c r="Q1457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 s="7">
        <f t="shared" si="111"/>
        <v>48.33</v>
      </c>
      <c r="Q1458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 s="7">
        <f t="shared" si="111"/>
        <v>0</v>
      </c>
      <c r="Q1459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 s="7">
        <f t="shared" si="111"/>
        <v>0</v>
      </c>
      <c r="Q146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 s="7">
        <f t="shared" si="111"/>
        <v>0</v>
      </c>
      <c r="Q1461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 s="7">
        <f t="shared" si="111"/>
        <v>0</v>
      </c>
      <c r="Q1462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 s="7">
        <f t="shared" si="111"/>
        <v>44.67</v>
      </c>
      <c r="Q1463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 s="7">
        <f t="shared" si="111"/>
        <v>28.94</v>
      </c>
      <c r="Q1464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 s="7">
        <f t="shared" si="111"/>
        <v>35.44</v>
      </c>
      <c r="Q1465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 s="7">
        <f t="shared" si="111"/>
        <v>34.869999999999997</v>
      </c>
      <c r="Q1466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 s="7">
        <f t="shared" si="111"/>
        <v>52.62</v>
      </c>
      <c r="Q1467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 s="7">
        <f t="shared" si="111"/>
        <v>69.599999999999994</v>
      </c>
      <c r="Q1468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 s="7">
        <f t="shared" si="111"/>
        <v>76.72</v>
      </c>
      <c r="Q1469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 s="7">
        <f t="shared" si="111"/>
        <v>33.19</v>
      </c>
      <c r="Q147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 s="7">
        <f t="shared" si="111"/>
        <v>149.46</v>
      </c>
      <c r="Q1471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 s="7">
        <f t="shared" si="111"/>
        <v>23.17</v>
      </c>
      <c r="Q1472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 s="7">
        <f t="shared" si="111"/>
        <v>96.88</v>
      </c>
      <c r="Q1473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0"/>
        <v>139</v>
      </c>
      <c r="P1474" s="7">
        <f t="shared" si="111"/>
        <v>103.2</v>
      </c>
      <c r="Q1474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15">ROUND(E1475/D1475*100,0)</f>
        <v>121</v>
      </c>
      <c r="P1475" s="7">
        <f t="shared" ref="P1475:P1538" si="116">IFERROR(ROUND(E1475/L1475,2),0)</f>
        <v>38.46</v>
      </c>
      <c r="Q1475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 s="7">
        <f t="shared" si="116"/>
        <v>44.32</v>
      </c>
      <c r="Q1476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 s="7">
        <f t="shared" si="116"/>
        <v>64.17</v>
      </c>
      <c r="Q1477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 s="7">
        <f t="shared" si="116"/>
        <v>43.33</v>
      </c>
      <c r="Q1478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 s="7">
        <f t="shared" si="116"/>
        <v>90.5</v>
      </c>
      <c r="Q1479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 s="7">
        <f t="shared" si="116"/>
        <v>29.19</v>
      </c>
      <c r="Q148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 s="7">
        <f t="shared" si="116"/>
        <v>30.96</v>
      </c>
      <c r="Q1481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 s="7">
        <f t="shared" si="116"/>
        <v>92.16</v>
      </c>
      <c r="Q1482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 s="7">
        <f t="shared" si="116"/>
        <v>17.5</v>
      </c>
      <c r="Q1483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 s="7">
        <f t="shared" si="116"/>
        <v>5</v>
      </c>
      <c r="Q1484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 s="7">
        <f t="shared" si="116"/>
        <v>25</v>
      </c>
      <c r="Q1485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 s="7">
        <f t="shared" si="116"/>
        <v>0</v>
      </c>
      <c r="Q1486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 s="7">
        <f t="shared" si="116"/>
        <v>50</v>
      </c>
      <c r="Q1487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 s="7">
        <f t="shared" si="116"/>
        <v>16</v>
      </c>
      <c r="Q1488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 s="7">
        <f t="shared" si="116"/>
        <v>0</v>
      </c>
      <c r="Q1489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 s="7">
        <f t="shared" si="116"/>
        <v>60</v>
      </c>
      <c r="Q149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 s="7">
        <f t="shared" si="116"/>
        <v>0</v>
      </c>
      <c r="Q1491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 s="7">
        <f t="shared" si="116"/>
        <v>47.11</v>
      </c>
      <c r="Q1492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 s="7">
        <f t="shared" si="116"/>
        <v>100</v>
      </c>
      <c r="Q1493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 s="7">
        <f t="shared" si="116"/>
        <v>15</v>
      </c>
      <c r="Q1494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 s="7">
        <f t="shared" si="116"/>
        <v>0</v>
      </c>
      <c r="Q1495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 s="7">
        <f t="shared" si="116"/>
        <v>40.450000000000003</v>
      </c>
      <c r="Q1496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 s="7">
        <f t="shared" si="116"/>
        <v>0</v>
      </c>
      <c r="Q1497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 s="7">
        <f t="shared" si="116"/>
        <v>0</v>
      </c>
      <c r="Q1498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 s="7">
        <f t="shared" si="116"/>
        <v>1</v>
      </c>
      <c r="Q1499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 s="7">
        <f t="shared" si="116"/>
        <v>19</v>
      </c>
      <c r="Q150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 s="7">
        <f t="shared" si="116"/>
        <v>5</v>
      </c>
      <c r="Q1501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 s="7">
        <f t="shared" si="116"/>
        <v>46.73</v>
      </c>
      <c r="Q1502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 s="7">
        <f t="shared" si="116"/>
        <v>97.73</v>
      </c>
      <c r="Q1503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 s="7">
        <f t="shared" si="116"/>
        <v>67.84</v>
      </c>
      <c r="Q1504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 s="7">
        <f t="shared" si="116"/>
        <v>56.98</v>
      </c>
      <c r="Q1505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 s="7">
        <f t="shared" si="116"/>
        <v>67.16</v>
      </c>
      <c r="Q1506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 s="7">
        <f t="shared" si="116"/>
        <v>48.04</v>
      </c>
      <c r="Q1507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 s="7">
        <f t="shared" si="116"/>
        <v>38.86</v>
      </c>
      <c r="Q1508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 s="7">
        <f t="shared" si="116"/>
        <v>78.180000000000007</v>
      </c>
      <c r="Q1509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 s="7">
        <f t="shared" si="116"/>
        <v>97.11</v>
      </c>
      <c r="Q15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 s="7">
        <f t="shared" si="116"/>
        <v>110.39</v>
      </c>
      <c r="Q1511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 s="7">
        <f t="shared" si="116"/>
        <v>39.92</v>
      </c>
      <c r="Q1512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 s="7">
        <f t="shared" si="116"/>
        <v>75.98</v>
      </c>
      <c r="Q1513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 s="7">
        <f t="shared" si="116"/>
        <v>58.38</v>
      </c>
      <c r="Q1514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 s="7">
        <f t="shared" si="116"/>
        <v>55.82</v>
      </c>
      <c r="Q1515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 s="7">
        <f t="shared" si="116"/>
        <v>151.24</v>
      </c>
      <c r="Q1516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 s="7">
        <f t="shared" si="116"/>
        <v>849.67</v>
      </c>
      <c r="Q1517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 s="7">
        <f t="shared" si="116"/>
        <v>159.24</v>
      </c>
      <c r="Q1518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 s="7">
        <f t="shared" si="116"/>
        <v>39.51</v>
      </c>
      <c r="Q1519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 s="7">
        <f t="shared" si="116"/>
        <v>130.53</v>
      </c>
      <c r="Q152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 s="7">
        <f t="shared" si="116"/>
        <v>64.16</v>
      </c>
      <c r="Q1521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 s="7">
        <f t="shared" si="116"/>
        <v>111.53</v>
      </c>
      <c r="Q1522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 s="7">
        <f t="shared" si="116"/>
        <v>170.45</v>
      </c>
      <c r="Q1523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 s="7">
        <f t="shared" si="116"/>
        <v>133.74</v>
      </c>
      <c r="Q1524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 s="7">
        <f t="shared" si="116"/>
        <v>95.83</v>
      </c>
      <c r="Q1525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 s="7">
        <f t="shared" si="116"/>
        <v>221.79</v>
      </c>
      <c r="Q1526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 s="7">
        <f t="shared" si="116"/>
        <v>32.32</v>
      </c>
      <c r="Q1527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 s="7">
        <f t="shared" si="116"/>
        <v>98.84</v>
      </c>
      <c r="Q1528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 s="7">
        <f t="shared" si="116"/>
        <v>55.22</v>
      </c>
      <c r="Q1529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 s="7">
        <f t="shared" si="116"/>
        <v>52.79</v>
      </c>
      <c r="Q153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 s="7">
        <f t="shared" si="116"/>
        <v>135.66999999999999</v>
      </c>
      <c r="Q1531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 s="7">
        <f t="shared" si="116"/>
        <v>53.99</v>
      </c>
      <c r="Q1532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 s="7">
        <f t="shared" si="116"/>
        <v>56.64</v>
      </c>
      <c r="Q1533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 s="7">
        <f t="shared" si="116"/>
        <v>82.32</v>
      </c>
      <c r="Q1534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 s="7">
        <f t="shared" si="116"/>
        <v>88.26</v>
      </c>
      <c r="Q1535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 s="7">
        <f t="shared" si="116"/>
        <v>84.91</v>
      </c>
      <c r="Q1536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 s="7">
        <f t="shared" si="116"/>
        <v>48.15</v>
      </c>
      <c r="Q1537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15"/>
        <v>250</v>
      </c>
      <c r="P1538" s="7">
        <f t="shared" si="116"/>
        <v>66.02</v>
      </c>
      <c r="Q1538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20">ROUND(E1539/D1539*100,0)</f>
        <v>180</v>
      </c>
      <c r="P1539" s="7">
        <f t="shared" ref="P1539:P1602" si="121">IFERROR(ROUND(E1539/L1539,2),0)</f>
        <v>96.38</v>
      </c>
      <c r="Q1539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 s="7">
        <f t="shared" si="121"/>
        <v>156.16999999999999</v>
      </c>
      <c r="Q154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 s="7">
        <f t="shared" si="121"/>
        <v>95.76</v>
      </c>
      <c r="Q1541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 s="7">
        <f t="shared" si="121"/>
        <v>180.41</v>
      </c>
      <c r="Q1542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 s="7">
        <f t="shared" si="121"/>
        <v>3</v>
      </c>
      <c r="Q1543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 s="7">
        <f t="shared" si="121"/>
        <v>20</v>
      </c>
      <c r="Q1544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 s="7">
        <f t="shared" si="121"/>
        <v>10</v>
      </c>
      <c r="Q1545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 s="7">
        <f t="shared" si="121"/>
        <v>0</v>
      </c>
      <c r="Q1546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 s="7">
        <f t="shared" si="121"/>
        <v>1</v>
      </c>
      <c r="Q1547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 s="7">
        <f t="shared" si="121"/>
        <v>26.27</v>
      </c>
      <c r="Q1548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 s="7">
        <f t="shared" si="121"/>
        <v>0</v>
      </c>
      <c r="Q1549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 s="7">
        <f t="shared" si="121"/>
        <v>60</v>
      </c>
      <c r="Q155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 s="7">
        <f t="shared" si="121"/>
        <v>28.33</v>
      </c>
      <c r="Q1551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 s="7">
        <f t="shared" si="121"/>
        <v>14.43</v>
      </c>
      <c r="Q1552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 s="7">
        <f t="shared" si="121"/>
        <v>0</v>
      </c>
      <c r="Q1553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 s="7">
        <f t="shared" si="121"/>
        <v>132.19</v>
      </c>
      <c r="Q1554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 s="7">
        <f t="shared" si="121"/>
        <v>0</v>
      </c>
      <c r="Q1555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 s="7">
        <f t="shared" si="121"/>
        <v>0</v>
      </c>
      <c r="Q1556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 s="7">
        <f t="shared" si="121"/>
        <v>0</v>
      </c>
      <c r="Q1557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 s="7">
        <f t="shared" si="121"/>
        <v>56.42</v>
      </c>
      <c r="Q1558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 s="7">
        <f t="shared" si="121"/>
        <v>100</v>
      </c>
      <c r="Q1559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 s="7">
        <f t="shared" si="121"/>
        <v>11.67</v>
      </c>
      <c r="Q156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 s="7">
        <f t="shared" si="121"/>
        <v>50</v>
      </c>
      <c r="Q1561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 s="7">
        <f t="shared" si="121"/>
        <v>23.5</v>
      </c>
      <c r="Q1562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 s="7">
        <f t="shared" si="121"/>
        <v>67</v>
      </c>
      <c r="Q1563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 s="7">
        <f t="shared" si="121"/>
        <v>0</v>
      </c>
      <c r="Q1564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 s="7">
        <f t="shared" si="121"/>
        <v>42.5</v>
      </c>
      <c r="Q1565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 s="7">
        <f t="shared" si="121"/>
        <v>10</v>
      </c>
      <c r="Q1566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 s="7">
        <f t="shared" si="121"/>
        <v>100</v>
      </c>
      <c r="Q1567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 s="7">
        <f t="shared" si="121"/>
        <v>108.05</v>
      </c>
      <c r="Q1568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 s="7">
        <f t="shared" si="121"/>
        <v>26.92</v>
      </c>
      <c r="Q1569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 s="7">
        <f t="shared" si="121"/>
        <v>155</v>
      </c>
      <c r="Q157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 s="7">
        <f t="shared" si="121"/>
        <v>0</v>
      </c>
      <c r="Q1571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 s="7">
        <f t="shared" si="121"/>
        <v>47.77</v>
      </c>
      <c r="Q1572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 s="7">
        <f t="shared" si="121"/>
        <v>20</v>
      </c>
      <c r="Q1573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 s="7">
        <f t="shared" si="121"/>
        <v>41.67</v>
      </c>
      <c r="Q1574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 s="7">
        <f t="shared" si="121"/>
        <v>74.33</v>
      </c>
      <c r="Q1575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 s="7">
        <f t="shared" si="121"/>
        <v>84.33</v>
      </c>
      <c r="Q1576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 s="7">
        <f t="shared" si="121"/>
        <v>65.459999999999994</v>
      </c>
      <c r="Q1577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 s="7">
        <f t="shared" si="121"/>
        <v>65</v>
      </c>
      <c r="Q1578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 s="7">
        <f t="shared" si="121"/>
        <v>27.5</v>
      </c>
      <c r="Q1579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 s="7">
        <f t="shared" si="121"/>
        <v>51.25</v>
      </c>
      <c r="Q158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 s="7">
        <f t="shared" si="121"/>
        <v>14</v>
      </c>
      <c r="Q1581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 s="7">
        <f t="shared" si="121"/>
        <v>0</v>
      </c>
      <c r="Q1582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 s="7">
        <f t="shared" si="121"/>
        <v>5</v>
      </c>
      <c r="Q1583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 s="7">
        <f t="shared" si="121"/>
        <v>31</v>
      </c>
      <c r="Q1584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 s="7">
        <f t="shared" si="121"/>
        <v>15</v>
      </c>
      <c r="Q1585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 s="7">
        <f t="shared" si="121"/>
        <v>0</v>
      </c>
      <c r="Q1586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 s="7">
        <f t="shared" si="121"/>
        <v>131.66999999999999</v>
      </c>
      <c r="Q1587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 s="7">
        <f t="shared" si="121"/>
        <v>0</v>
      </c>
      <c r="Q1588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 s="7">
        <f t="shared" si="121"/>
        <v>1</v>
      </c>
      <c r="Q1589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 s="7">
        <f t="shared" si="121"/>
        <v>0</v>
      </c>
      <c r="Q159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 s="7">
        <f t="shared" si="121"/>
        <v>0</v>
      </c>
      <c r="Q1591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 s="7">
        <f t="shared" si="121"/>
        <v>510</v>
      </c>
      <c r="Q1592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 s="7">
        <f t="shared" si="121"/>
        <v>44.48</v>
      </c>
      <c r="Q1593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 s="7">
        <f t="shared" si="121"/>
        <v>0</v>
      </c>
      <c r="Q1594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 s="7">
        <f t="shared" si="121"/>
        <v>1</v>
      </c>
      <c r="Q1595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 s="7">
        <f t="shared" si="121"/>
        <v>20.5</v>
      </c>
      <c r="Q1596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 s="7">
        <f t="shared" si="121"/>
        <v>40</v>
      </c>
      <c r="Q1597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 s="7">
        <f t="shared" si="121"/>
        <v>25</v>
      </c>
      <c r="Q1598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 s="7">
        <f t="shared" si="121"/>
        <v>0</v>
      </c>
      <c r="Q1599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 s="7">
        <f t="shared" si="121"/>
        <v>1</v>
      </c>
      <c r="Q160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 s="7">
        <f t="shared" si="121"/>
        <v>0</v>
      </c>
      <c r="Q1601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0"/>
        <v>7</v>
      </c>
      <c r="P1602" s="7">
        <f t="shared" si="121"/>
        <v>40.78</v>
      </c>
      <c r="Q1602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25">ROUND(E1603/D1603*100,0)</f>
        <v>108</v>
      </c>
      <c r="P1603" s="7">
        <f t="shared" ref="P1603:P1666" si="126">IFERROR(ROUND(E1603/L1603,2),0)</f>
        <v>48.33</v>
      </c>
      <c r="Q1603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 s="7">
        <f t="shared" si="126"/>
        <v>46.95</v>
      </c>
      <c r="Q1604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 s="7">
        <f t="shared" si="126"/>
        <v>66.69</v>
      </c>
      <c r="Q1605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 s="7">
        <f t="shared" si="126"/>
        <v>48.84</v>
      </c>
      <c r="Q1606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 s="7">
        <f t="shared" si="126"/>
        <v>137.31</v>
      </c>
      <c r="Q1607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 s="7">
        <f t="shared" si="126"/>
        <v>87.83</v>
      </c>
      <c r="Q1608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 s="7">
        <f t="shared" si="126"/>
        <v>70.790000000000006</v>
      </c>
      <c r="Q1609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 s="7">
        <f t="shared" si="126"/>
        <v>52.83</v>
      </c>
      <c r="Q16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 s="7">
        <f t="shared" si="126"/>
        <v>443.75</v>
      </c>
      <c r="Q1611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 s="7">
        <f t="shared" si="126"/>
        <v>48.54</v>
      </c>
      <c r="Q1612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 s="7">
        <f t="shared" si="126"/>
        <v>37.07</v>
      </c>
      <c r="Q1613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 s="7">
        <f t="shared" si="126"/>
        <v>50</v>
      </c>
      <c r="Q1614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 s="7">
        <f t="shared" si="126"/>
        <v>39.04</v>
      </c>
      <c r="Q1615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 s="7">
        <f t="shared" si="126"/>
        <v>66.69</v>
      </c>
      <c r="Q1616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 s="7">
        <f t="shared" si="126"/>
        <v>67.13</v>
      </c>
      <c r="Q1617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 s="7">
        <f t="shared" si="126"/>
        <v>66.37</v>
      </c>
      <c r="Q1618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 s="7">
        <f t="shared" si="126"/>
        <v>64.62</v>
      </c>
      <c r="Q1619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 s="7">
        <f t="shared" si="126"/>
        <v>58.37</v>
      </c>
      <c r="Q162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 s="7">
        <f t="shared" si="126"/>
        <v>86.96</v>
      </c>
      <c r="Q1621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 s="7">
        <f t="shared" si="126"/>
        <v>66.47</v>
      </c>
      <c r="Q1622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 s="7">
        <f t="shared" si="126"/>
        <v>163.78</v>
      </c>
      <c r="Q1623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 s="7">
        <f t="shared" si="126"/>
        <v>107.98</v>
      </c>
      <c r="Q1624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 s="7">
        <f t="shared" si="126"/>
        <v>42.11</v>
      </c>
      <c r="Q1625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 s="7">
        <f t="shared" si="126"/>
        <v>47.2</v>
      </c>
      <c r="Q1626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 s="7">
        <f t="shared" si="126"/>
        <v>112.02</v>
      </c>
      <c r="Q1627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 s="7">
        <f t="shared" si="126"/>
        <v>74.95</v>
      </c>
      <c r="Q1628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 s="7">
        <f t="shared" si="126"/>
        <v>61.58</v>
      </c>
      <c r="Q1629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 s="7">
        <f t="shared" si="126"/>
        <v>45.88</v>
      </c>
      <c r="Q163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 s="7">
        <f t="shared" si="126"/>
        <v>75.849999999999994</v>
      </c>
      <c r="Q1631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 s="7">
        <f t="shared" si="126"/>
        <v>84.21</v>
      </c>
      <c r="Q1632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 s="7">
        <f t="shared" si="126"/>
        <v>117.23</v>
      </c>
      <c r="Q1633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 s="7">
        <f t="shared" si="126"/>
        <v>86.49</v>
      </c>
      <c r="Q1634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 s="7">
        <f t="shared" si="126"/>
        <v>172.41</v>
      </c>
      <c r="Q1635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 s="7">
        <f t="shared" si="126"/>
        <v>62.81</v>
      </c>
      <c r="Q1636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 s="7">
        <f t="shared" si="126"/>
        <v>67.73</v>
      </c>
      <c r="Q1637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 s="7">
        <f t="shared" si="126"/>
        <v>53.56</v>
      </c>
      <c r="Q1638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 s="7">
        <f t="shared" si="126"/>
        <v>34.6</v>
      </c>
      <c r="Q1639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 s="7">
        <f t="shared" si="126"/>
        <v>38.89</v>
      </c>
      <c r="Q164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 s="7">
        <f t="shared" si="126"/>
        <v>94.74</v>
      </c>
      <c r="Q1641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 s="7">
        <f t="shared" si="126"/>
        <v>39.97</v>
      </c>
      <c r="Q1642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 s="7">
        <f t="shared" si="126"/>
        <v>97.5</v>
      </c>
      <c r="Q1643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 s="7">
        <f t="shared" si="126"/>
        <v>42.86</v>
      </c>
      <c r="Q1644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 s="7">
        <f t="shared" si="126"/>
        <v>168.51</v>
      </c>
      <c r="Q1645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 s="7">
        <f t="shared" si="126"/>
        <v>85.55</v>
      </c>
      <c r="Q1646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 s="7">
        <f t="shared" si="126"/>
        <v>554</v>
      </c>
      <c r="Q1647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 s="7">
        <f t="shared" si="126"/>
        <v>26.55</v>
      </c>
      <c r="Q1648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 s="7">
        <f t="shared" si="126"/>
        <v>113.83</v>
      </c>
      <c r="Q1649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 s="7">
        <f t="shared" si="126"/>
        <v>32.01</v>
      </c>
      <c r="Q165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 s="7">
        <f t="shared" si="126"/>
        <v>47.19</v>
      </c>
      <c r="Q1651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 s="7">
        <f t="shared" si="126"/>
        <v>88.47</v>
      </c>
      <c r="Q1652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 s="7">
        <f t="shared" si="126"/>
        <v>100.75</v>
      </c>
      <c r="Q1653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 s="7">
        <f t="shared" si="126"/>
        <v>64.709999999999994</v>
      </c>
      <c r="Q1654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 s="7">
        <f t="shared" si="126"/>
        <v>51.85</v>
      </c>
      <c r="Q1655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 s="7">
        <f t="shared" si="126"/>
        <v>38.79</v>
      </c>
      <c r="Q1656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 s="7">
        <f t="shared" si="126"/>
        <v>44.65</v>
      </c>
      <c r="Q1657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 s="7">
        <f t="shared" si="126"/>
        <v>156.77000000000001</v>
      </c>
      <c r="Q1658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 s="7">
        <f t="shared" si="126"/>
        <v>118.7</v>
      </c>
      <c r="Q1659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 s="7">
        <f t="shared" si="126"/>
        <v>74.150000000000006</v>
      </c>
      <c r="Q166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 s="7">
        <f t="shared" si="126"/>
        <v>12.53</v>
      </c>
      <c r="Q1661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 s="7">
        <f t="shared" si="126"/>
        <v>27.86</v>
      </c>
      <c r="Q1662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 s="7">
        <f t="shared" si="126"/>
        <v>80.180000000000007</v>
      </c>
      <c r="Q1663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 s="7">
        <f t="shared" si="126"/>
        <v>132.44</v>
      </c>
      <c r="Q1664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 s="7">
        <f t="shared" si="126"/>
        <v>33.75</v>
      </c>
      <c r="Q1665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25"/>
        <v>122</v>
      </c>
      <c r="P1666" s="7">
        <f t="shared" si="126"/>
        <v>34.380000000000003</v>
      </c>
      <c r="Q1666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30">ROUND(E1667/D1667*100,0)</f>
        <v>119</v>
      </c>
      <c r="P1667" s="7">
        <f t="shared" ref="P1667:P1730" si="131">IFERROR(ROUND(E1667/L1667,2),0)</f>
        <v>44.96</v>
      </c>
      <c r="Q1667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 s="7">
        <f t="shared" si="131"/>
        <v>41.04</v>
      </c>
      <c r="Q1668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 s="7">
        <f t="shared" si="131"/>
        <v>52.6</v>
      </c>
      <c r="Q1669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 s="7">
        <f t="shared" si="131"/>
        <v>70.78</v>
      </c>
      <c r="Q167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 s="7">
        <f t="shared" si="131"/>
        <v>53.75</v>
      </c>
      <c r="Q1671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 s="7">
        <f t="shared" si="131"/>
        <v>44.61</v>
      </c>
      <c r="Q1672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 s="7">
        <f t="shared" si="131"/>
        <v>26.15</v>
      </c>
      <c r="Q1673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 s="7">
        <f t="shared" si="131"/>
        <v>39.18</v>
      </c>
      <c r="Q1674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 s="7">
        <f t="shared" si="131"/>
        <v>45.59</v>
      </c>
      <c r="Q1675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 s="7">
        <f t="shared" si="131"/>
        <v>89.25</v>
      </c>
      <c r="Q1676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 s="7">
        <f t="shared" si="131"/>
        <v>40.42</v>
      </c>
      <c r="Q1677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 s="7">
        <f t="shared" si="131"/>
        <v>82.38</v>
      </c>
      <c r="Q1678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 s="7">
        <f t="shared" si="131"/>
        <v>159.52000000000001</v>
      </c>
      <c r="Q1679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 s="7">
        <f t="shared" si="131"/>
        <v>36.24</v>
      </c>
      <c r="Q168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 s="7">
        <f t="shared" si="131"/>
        <v>62.5</v>
      </c>
      <c r="Q1681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 s="7">
        <f t="shared" si="131"/>
        <v>47</v>
      </c>
      <c r="Q1682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 s="7">
        <f t="shared" si="131"/>
        <v>74.58</v>
      </c>
      <c r="Q1683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 s="7">
        <f t="shared" si="131"/>
        <v>0</v>
      </c>
      <c r="Q1684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 s="7">
        <f t="shared" si="131"/>
        <v>76</v>
      </c>
      <c r="Q1685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 s="7">
        <f t="shared" si="131"/>
        <v>86.44</v>
      </c>
      <c r="Q1686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 s="7">
        <f t="shared" si="131"/>
        <v>24</v>
      </c>
      <c r="Q1687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 s="7">
        <f t="shared" si="131"/>
        <v>18</v>
      </c>
      <c r="Q1688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 s="7">
        <f t="shared" si="131"/>
        <v>80.13</v>
      </c>
      <c r="Q1689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 s="7">
        <f t="shared" si="131"/>
        <v>253.14</v>
      </c>
      <c r="Q169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 s="7">
        <f t="shared" si="131"/>
        <v>171.43</v>
      </c>
      <c r="Q1691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 s="7">
        <f t="shared" si="131"/>
        <v>57.73</v>
      </c>
      <c r="Q1692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 s="7">
        <f t="shared" si="131"/>
        <v>264.26</v>
      </c>
      <c r="Q1693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 s="7">
        <f t="shared" si="131"/>
        <v>159.33000000000001</v>
      </c>
      <c r="Q1694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 s="7">
        <f t="shared" si="131"/>
        <v>35</v>
      </c>
      <c r="Q1695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 s="7">
        <f t="shared" si="131"/>
        <v>5</v>
      </c>
      <c r="Q1696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 s="7">
        <f t="shared" si="131"/>
        <v>61.09</v>
      </c>
      <c r="Q1697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 s="7">
        <f t="shared" si="131"/>
        <v>0</v>
      </c>
      <c r="Q1698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 s="7">
        <f t="shared" si="131"/>
        <v>114.82</v>
      </c>
      <c r="Q1699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 s="7">
        <f t="shared" si="131"/>
        <v>0</v>
      </c>
      <c r="Q170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 s="7">
        <f t="shared" si="131"/>
        <v>54</v>
      </c>
      <c r="Q1701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 s="7">
        <f t="shared" si="131"/>
        <v>65.97</v>
      </c>
      <c r="Q1702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 s="7">
        <f t="shared" si="131"/>
        <v>5</v>
      </c>
      <c r="Q1703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 s="7">
        <f t="shared" si="131"/>
        <v>1</v>
      </c>
      <c r="Q1704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 s="7">
        <f t="shared" si="131"/>
        <v>25.5</v>
      </c>
      <c r="Q1705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 s="7">
        <f t="shared" si="131"/>
        <v>118.36</v>
      </c>
      <c r="Q1706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 s="7">
        <f t="shared" si="131"/>
        <v>0</v>
      </c>
      <c r="Q1707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 s="7">
        <f t="shared" si="131"/>
        <v>0</v>
      </c>
      <c r="Q1708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 s="7">
        <f t="shared" si="131"/>
        <v>54.11</v>
      </c>
      <c r="Q1709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 s="7">
        <f t="shared" si="131"/>
        <v>0</v>
      </c>
      <c r="Q17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 s="7">
        <f t="shared" si="131"/>
        <v>21.25</v>
      </c>
      <c r="Q1711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 s="7">
        <f t="shared" si="131"/>
        <v>34</v>
      </c>
      <c r="Q1712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 s="7">
        <f t="shared" si="131"/>
        <v>525</v>
      </c>
      <c r="Q1713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 s="7">
        <f t="shared" si="131"/>
        <v>0</v>
      </c>
      <c r="Q1714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 s="7">
        <f t="shared" si="131"/>
        <v>50</v>
      </c>
      <c r="Q1715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 s="7">
        <f t="shared" si="131"/>
        <v>115.71</v>
      </c>
      <c r="Q1716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 s="7">
        <f t="shared" si="131"/>
        <v>5.5</v>
      </c>
      <c r="Q1717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 s="7">
        <f t="shared" si="131"/>
        <v>50</v>
      </c>
      <c r="Q1718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 s="7">
        <f t="shared" si="131"/>
        <v>34.020000000000003</v>
      </c>
      <c r="Q1719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 s="7">
        <f t="shared" si="131"/>
        <v>37.5</v>
      </c>
      <c r="Q172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 s="7">
        <f t="shared" si="131"/>
        <v>11.67</v>
      </c>
      <c r="Q1721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 s="7">
        <f t="shared" si="131"/>
        <v>28.13</v>
      </c>
      <c r="Q1722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 s="7">
        <f t="shared" si="131"/>
        <v>0</v>
      </c>
      <c r="Q1723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 s="7">
        <f t="shared" si="131"/>
        <v>1</v>
      </c>
      <c r="Q1724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 s="7">
        <f t="shared" si="131"/>
        <v>216.67</v>
      </c>
      <c r="Q1725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 s="7">
        <f t="shared" si="131"/>
        <v>8.75</v>
      </c>
      <c r="Q1726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 s="7">
        <f t="shared" si="131"/>
        <v>62.22</v>
      </c>
      <c r="Q1727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 s="7">
        <f t="shared" si="131"/>
        <v>137.25</v>
      </c>
      <c r="Q1728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 s="7">
        <f t="shared" si="131"/>
        <v>1</v>
      </c>
      <c r="Q1729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0"/>
        <v>68</v>
      </c>
      <c r="P1730" s="7">
        <f t="shared" si="131"/>
        <v>122.14</v>
      </c>
      <c r="Q173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35">ROUND(E1731/D1731*100,0)</f>
        <v>0</v>
      </c>
      <c r="P1731" s="7">
        <f t="shared" ref="P1731:P1794" si="136">IFERROR(ROUND(E1731/L1731,2),0)</f>
        <v>0</v>
      </c>
      <c r="Q1731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 s="7">
        <f t="shared" si="136"/>
        <v>0</v>
      </c>
      <c r="Q1732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 s="7">
        <f t="shared" si="136"/>
        <v>0</v>
      </c>
      <c r="Q1733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 s="7">
        <f t="shared" si="136"/>
        <v>0</v>
      </c>
      <c r="Q1734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 s="7">
        <f t="shared" si="136"/>
        <v>0</v>
      </c>
      <c r="Q1735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 s="7">
        <f t="shared" si="136"/>
        <v>1</v>
      </c>
      <c r="Q1736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 s="7">
        <f t="shared" si="136"/>
        <v>55</v>
      </c>
      <c r="Q1737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 s="7">
        <f t="shared" si="136"/>
        <v>22</v>
      </c>
      <c r="Q1738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 s="7">
        <f t="shared" si="136"/>
        <v>56.67</v>
      </c>
      <c r="Q1739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 s="7">
        <f t="shared" si="136"/>
        <v>20</v>
      </c>
      <c r="Q174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 s="7">
        <f t="shared" si="136"/>
        <v>1</v>
      </c>
      <c r="Q1741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 s="7">
        <f t="shared" si="136"/>
        <v>0</v>
      </c>
      <c r="Q1742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 s="7">
        <f t="shared" si="136"/>
        <v>25.58</v>
      </c>
      <c r="Q1743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 s="7">
        <f t="shared" si="136"/>
        <v>63.97</v>
      </c>
      <c r="Q1744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 s="7">
        <f t="shared" si="136"/>
        <v>89.93</v>
      </c>
      <c r="Q1745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 s="7">
        <f t="shared" si="136"/>
        <v>93.07</v>
      </c>
      <c r="Q1746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 s="7">
        <f t="shared" si="136"/>
        <v>89.67</v>
      </c>
      <c r="Q1747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 s="7">
        <f t="shared" si="136"/>
        <v>207.62</v>
      </c>
      <c r="Q1748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 s="7">
        <f t="shared" si="136"/>
        <v>59.41</v>
      </c>
      <c r="Q1749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 s="7">
        <f t="shared" si="136"/>
        <v>358.97</v>
      </c>
      <c r="Q175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 s="7">
        <f t="shared" si="136"/>
        <v>94.74</v>
      </c>
      <c r="Q1751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 s="7">
        <f t="shared" si="136"/>
        <v>80.650000000000006</v>
      </c>
      <c r="Q1752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 s="7">
        <f t="shared" si="136"/>
        <v>168.69</v>
      </c>
      <c r="Q1753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 s="7">
        <f t="shared" si="136"/>
        <v>34.69</v>
      </c>
      <c r="Q1754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 s="7">
        <f t="shared" si="136"/>
        <v>462.86</v>
      </c>
      <c r="Q1755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 s="7">
        <f t="shared" si="136"/>
        <v>104.39</v>
      </c>
      <c r="Q1756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 s="7">
        <f t="shared" si="136"/>
        <v>7.5</v>
      </c>
      <c r="Q1757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 s="7">
        <f t="shared" si="136"/>
        <v>47.13</v>
      </c>
      <c r="Q1758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 s="7">
        <f t="shared" si="136"/>
        <v>414.29</v>
      </c>
      <c r="Q1759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 s="7">
        <f t="shared" si="136"/>
        <v>42.48</v>
      </c>
      <c r="Q176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 s="7">
        <f t="shared" si="136"/>
        <v>108.78</v>
      </c>
      <c r="Q1761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 s="7">
        <f t="shared" si="136"/>
        <v>81.099999999999994</v>
      </c>
      <c r="Q1762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 s="7">
        <f t="shared" si="136"/>
        <v>51.67</v>
      </c>
      <c r="Q1763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 s="7">
        <f t="shared" si="136"/>
        <v>35.4</v>
      </c>
      <c r="Q1764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 s="7">
        <f t="shared" si="136"/>
        <v>103.64</v>
      </c>
      <c r="Q1765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 s="7">
        <f t="shared" si="136"/>
        <v>55.28</v>
      </c>
      <c r="Q1766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 s="7">
        <f t="shared" si="136"/>
        <v>72.17</v>
      </c>
      <c r="Q1767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 s="7">
        <f t="shared" si="136"/>
        <v>0</v>
      </c>
      <c r="Q1768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 s="7">
        <f t="shared" si="136"/>
        <v>58.62</v>
      </c>
      <c r="Q1769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 s="7">
        <f t="shared" si="136"/>
        <v>12.47</v>
      </c>
      <c r="Q177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 s="7">
        <f t="shared" si="136"/>
        <v>49.14</v>
      </c>
      <c r="Q1771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 s="7">
        <f t="shared" si="136"/>
        <v>150.5</v>
      </c>
      <c r="Q1772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 s="7">
        <f t="shared" si="136"/>
        <v>35.799999999999997</v>
      </c>
      <c r="Q1773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 s="7">
        <f t="shared" si="136"/>
        <v>45.16</v>
      </c>
      <c r="Q1774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 s="7">
        <f t="shared" si="136"/>
        <v>98.79</v>
      </c>
      <c r="Q1775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 s="7">
        <f t="shared" si="136"/>
        <v>88.31</v>
      </c>
      <c r="Q1776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 s="7">
        <f t="shared" si="136"/>
        <v>170.63</v>
      </c>
      <c r="Q1777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 s="7">
        <f t="shared" si="136"/>
        <v>83.75</v>
      </c>
      <c r="Q1778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 s="7">
        <f t="shared" si="136"/>
        <v>65.099999999999994</v>
      </c>
      <c r="Q1779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 s="7">
        <f t="shared" si="136"/>
        <v>66.33</v>
      </c>
      <c r="Q178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 s="7">
        <f t="shared" si="136"/>
        <v>104.89</v>
      </c>
      <c r="Q1781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 s="7">
        <f t="shared" si="136"/>
        <v>78.44</v>
      </c>
      <c r="Q1782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 s="7">
        <f t="shared" si="136"/>
        <v>59.04</v>
      </c>
      <c r="Q1783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 s="7">
        <f t="shared" si="136"/>
        <v>71.34</v>
      </c>
      <c r="Q1784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 s="7">
        <f t="shared" si="136"/>
        <v>51.23</v>
      </c>
      <c r="Q1785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 s="7">
        <f t="shared" si="136"/>
        <v>60.24</v>
      </c>
      <c r="Q1786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 s="7">
        <f t="shared" si="136"/>
        <v>44.94</v>
      </c>
      <c r="Q1787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 s="7">
        <f t="shared" si="136"/>
        <v>31.21</v>
      </c>
      <c r="Q1788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 s="7">
        <f t="shared" si="136"/>
        <v>63.88</v>
      </c>
      <c r="Q1789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 s="7">
        <f t="shared" si="136"/>
        <v>19</v>
      </c>
      <c r="Q179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 s="7">
        <f t="shared" si="136"/>
        <v>10</v>
      </c>
      <c r="Q1791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 s="7">
        <f t="shared" si="136"/>
        <v>109.07</v>
      </c>
      <c r="Q1792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 s="7">
        <f t="shared" si="136"/>
        <v>26.75</v>
      </c>
      <c r="Q1793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35"/>
        <v>61</v>
      </c>
      <c r="P1794" s="7">
        <f t="shared" si="136"/>
        <v>109.94</v>
      </c>
      <c r="Q1794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40">ROUND(E1795/D1795*100,0)</f>
        <v>1</v>
      </c>
      <c r="P1795" s="7">
        <f t="shared" ref="P1795:P1858" si="141">IFERROR(ROUND(E1795/L1795,2),0)</f>
        <v>20</v>
      </c>
      <c r="Q1795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 s="7">
        <f t="shared" si="141"/>
        <v>55.39</v>
      </c>
      <c r="Q1796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 s="7">
        <f t="shared" si="141"/>
        <v>133.9</v>
      </c>
      <c r="Q1797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 s="7">
        <f t="shared" si="141"/>
        <v>48.72</v>
      </c>
      <c r="Q1798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 s="7">
        <f t="shared" si="141"/>
        <v>48.25</v>
      </c>
      <c r="Q1799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 s="7">
        <f t="shared" si="141"/>
        <v>58.97</v>
      </c>
      <c r="Q180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 s="7">
        <f t="shared" si="141"/>
        <v>11.64</v>
      </c>
      <c r="Q1801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 s="7">
        <f t="shared" si="141"/>
        <v>83.72</v>
      </c>
      <c r="Q1802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 s="7">
        <f t="shared" si="141"/>
        <v>63.65</v>
      </c>
      <c r="Q1803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 s="7">
        <f t="shared" si="141"/>
        <v>94.28</v>
      </c>
      <c r="Q1804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 s="7">
        <f t="shared" si="141"/>
        <v>71.87</v>
      </c>
      <c r="Q1805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 s="7">
        <f t="shared" si="141"/>
        <v>104.85</v>
      </c>
      <c r="Q1806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 s="7">
        <f t="shared" si="141"/>
        <v>67.14</v>
      </c>
      <c r="Q1807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 s="7">
        <f t="shared" si="141"/>
        <v>73.88</v>
      </c>
      <c r="Q1808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 s="7">
        <f t="shared" si="141"/>
        <v>69.13</v>
      </c>
      <c r="Q1809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 s="7">
        <f t="shared" si="141"/>
        <v>120.77</v>
      </c>
      <c r="Q18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 s="7">
        <f t="shared" si="141"/>
        <v>42.22</v>
      </c>
      <c r="Q1811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 s="7">
        <f t="shared" si="141"/>
        <v>7.5</v>
      </c>
      <c r="Q1812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 s="7">
        <f t="shared" si="141"/>
        <v>1.54</v>
      </c>
      <c r="Q1813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 s="7">
        <f t="shared" si="141"/>
        <v>37.61</v>
      </c>
      <c r="Q1814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 s="7">
        <f t="shared" si="141"/>
        <v>0</v>
      </c>
      <c r="Q1815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 s="7">
        <f t="shared" si="141"/>
        <v>42.16</v>
      </c>
      <c r="Q1816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 s="7">
        <f t="shared" si="141"/>
        <v>0</v>
      </c>
      <c r="Q1817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 s="7">
        <f t="shared" si="141"/>
        <v>84.83</v>
      </c>
      <c r="Q1818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 s="7">
        <f t="shared" si="141"/>
        <v>94.19</v>
      </c>
      <c r="Q1819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 s="7">
        <f t="shared" si="141"/>
        <v>0</v>
      </c>
      <c r="Q182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 s="7">
        <f t="shared" si="141"/>
        <v>6.25</v>
      </c>
      <c r="Q1821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 s="7">
        <f t="shared" si="141"/>
        <v>213.38</v>
      </c>
      <c r="Q1822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 s="7">
        <f t="shared" si="141"/>
        <v>59.16</v>
      </c>
      <c r="Q1823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 s="7">
        <f t="shared" si="141"/>
        <v>27.27</v>
      </c>
      <c r="Q1824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 s="7">
        <f t="shared" si="141"/>
        <v>24.58</v>
      </c>
      <c r="Q1825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 s="7">
        <f t="shared" si="141"/>
        <v>75.05</v>
      </c>
      <c r="Q1826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 s="7">
        <f t="shared" si="141"/>
        <v>42.02</v>
      </c>
      <c r="Q1827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 s="7">
        <f t="shared" si="141"/>
        <v>53.16</v>
      </c>
      <c r="Q1828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 s="7">
        <f t="shared" si="141"/>
        <v>83.89</v>
      </c>
      <c r="Q1829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 s="7">
        <f t="shared" si="141"/>
        <v>417.33</v>
      </c>
      <c r="Q183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 s="7">
        <f t="shared" si="141"/>
        <v>75.77</v>
      </c>
      <c r="Q1831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 s="7">
        <f t="shared" si="141"/>
        <v>67.39</v>
      </c>
      <c r="Q1832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 s="7">
        <f t="shared" si="141"/>
        <v>73.569999999999993</v>
      </c>
      <c r="Q1833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 s="7">
        <f t="shared" si="141"/>
        <v>25</v>
      </c>
      <c r="Q1834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 s="7">
        <f t="shared" si="141"/>
        <v>42</v>
      </c>
      <c r="Q1835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 s="7">
        <f t="shared" si="141"/>
        <v>131.16999999999999</v>
      </c>
      <c r="Q1836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 s="7">
        <f t="shared" si="141"/>
        <v>47.27</v>
      </c>
      <c r="Q1837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 s="7">
        <f t="shared" si="141"/>
        <v>182.13</v>
      </c>
      <c r="Q1838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 s="7">
        <f t="shared" si="141"/>
        <v>61.37</v>
      </c>
      <c r="Q1839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 s="7">
        <f t="shared" si="141"/>
        <v>35.770000000000003</v>
      </c>
      <c r="Q184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 s="7">
        <f t="shared" si="141"/>
        <v>45.62</v>
      </c>
      <c r="Q1841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 s="7">
        <f t="shared" si="141"/>
        <v>75.38</v>
      </c>
      <c r="Q1842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 s="7">
        <f t="shared" si="141"/>
        <v>50.88</v>
      </c>
      <c r="Q1843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 s="7">
        <f t="shared" si="141"/>
        <v>119.29</v>
      </c>
      <c r="Q1844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 s="7">
        <f t="shared" si="141"/>
        <v>92.54</v>
      </c>
      <c r="Q1845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 s="7">
        <f t="shared" si="141"/>
        <v>76.05</v>
      </c>
      <c r="Q1846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 s="7">
        <f t="shared" si="141"/>
        <v>52.63</v>
      </c>
      <c r="Q1847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 s="7">
        <f t="shared" si="141"/>
        <v>98.99</v>
      </c>
      <c r="Q1848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 s="7">
        <f t="shared" si="141"/>
        <v>79.53</v>
      </c>
      <c r="Q1849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 s="7">
        <f t="shared" si="141"/>
        <v>134.21</v>
      </c>
      <c r="Q185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 s="7">
        <f t="shared" si="141"/>
        <v>37.630000000000003</v>
      </c>
      <c r="Q1851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 s="7">
        <f t="shared" si="141"/>
        <v>51.04</v>
      </c>
      <c r="Q1852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 s="7">
        <f t="shared" si="141"/>
        <v>50.04</v>
      </c>
      <c r="Q1853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 s="7">
        <f t="shared" si="141"/>
        <v>133.93</v>
      </c>
      <c r="Q1854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 s="7">
        <f t="shared" si="141"/>
        <v>58.21</v>
      </c>
      <c r="Q1855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 s="7">
        <f t="shared" si="141"/>
        <v>88.04</v>
      </c>
      <c r="Q1856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 s="7">
        <f t="shared" si="141"/>
        <v>70.58</v>
      </c>
      <c r="Q1857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0"/>
        <v>101</v>
      </c>
      <c r="P1858" s="7">
        <f t="shared" si="141"/>
        <v>53.29</v>
      </c>
      <c r="Q1858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45">ROUND(E1859/D1859*100,0)</f>
        <v>100</v>
      </c>
      <c r="P1859" s="7">
        <f t="shared" ref="P1859:P1922" si="146">IFERROR(ROUND(E1859/L1859,2),0)</f>
        <v>136.36000000000001</v>
      </c>
      <c r="Q1859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 s="7">
        <f t="shared" si="146"/>
        <v>40.549999999999997</v>
      </c>
      <c r="Q186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 s="7">
        <f t="shared" si="146"/>
        <v>70.63</v>
      </c>
      <c r="Q1861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 s="7">
        <f t="shared" si="146"/>
        <v>52.68</v>
      </c>
      <c r="Q1862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 s="7">
        <f t="shared" si="146"/>
        <v>0</v>
      </c>
      <c r="Q1863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 s="7">
        <f t="shared" si="146"/>
        <v>90.94</v>
      </c>
      <c r="Q1864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 s="7">
        <f t="shared" si="146"/>
        <v>5</v>
      </c>
      <c r="Q1865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 s="7">
        <f t="shared" si="146"/>
        <v>58.08</v>
      </c>
      <c r="Q1866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 s="7">
        <f t="shared" si="146"/>
        <v>2</v>
      </c>
      <c r="Q1867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 s="7">
        <f t="shared" si="146"/>
        <v>62.5</v>
      </c>
      <c r="Q1868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 s="7">
        <f t="shared" si="146"/>
        <v>10</v>
      </c>
      <c r="Q1869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 s="7">
        <f t="shared" si="146"/>
        <v>71.59</v>
      </c>
      <c r="Q187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 s="7">
        <f t="shared" si="146"/>
        <v>0</v>
      </c>
      <c r="Q1871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 s="7">
        <f t="shared" si="146"/>
        <v>32.82</v>
      </c>
      <c r="Q1872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 s="7">
        <f t="shared" si="146"/>
        <v>49.12</v>
      </c>
      <c r="Q1873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 s="7">
        <f t="shared" si="146"/>
        <v>16.309999999999999</v>
      </c>
      <c r="Q1874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 s="7">
        <f t="shared" si="146"/>
        <v>18</v>
      </c>
      <c r="Q1875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 s="7">
        <f t="shared" si="146"/>
        <v>13</v>
      </c>
      <c r="Q1876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 s="7">
        <f t="shared" si="146"/>
        <v>17</v>
      </c>
      <c r="Q1877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 s="7">
        <f t="shared" si="146"/>
        <v>0</v>
      </c>
      <c r="Q1878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 s="7">
        <f t="shared" si="146"/>
        <v>0</v>
      </c>
      <c r="Q1879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 s="7">
        <f t="shared" si="146"/>
        <v>0</v>
      </c>
      <c r="Q188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 s="7">
        <f t="shared" si="146"/>
        <v>3</v>
      </c>
      <c r="Q1881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 s="7">
        <f t="shared" si="146"/>
        <v>41.83</v>
      </c>
      <c r="Q1882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 s="7">
        <f t="shared" si="146"/>
        <v>49.34</v>
      </c>
      <c r="Q1883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 s="7">
        <f t="shared" si="146"/>
        <v>41.73</v>
      </c>
      <c r="Q1884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 s="7">
        <f t="shared" si="146"/>
        <v>32.72</v>
      </c>
      <c r="Q1885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 s="7">
        <f t="shared" si="146"/>
        <v>51.96</v>
      </c>
      <c r="Q1886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 s="7">
        <f t="shared" si="146"/>
        <v>50.69</v>
      </c>
      <c r="Q1887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 s="7">
        <f t="shared" si="146"/>
        <v>42.24</v>
      </c>
      <c r="Q1888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 s="7">
        <f t="shared" si="146"/>
        <v>416.88</v>
      </c>
      <c r="Q1889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 s="7">
        <f t="shared" si="146"/>
        <v>46.65</v>
      </c>
      <c r="Q189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 s="7">
        <f t="shared" si="146"/>
        <v>48.45</v>
      </c>
      <c r="Q1891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 s="7">
        <f t="shared" si="146"/>
        <v>70.53</v>
      </c>
      <c r="Q1892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 s="7">
        <f t="shared" si="146"/>
        <v>87.96</v>
      </c>
      <c r="Q1893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 s="7">
        <f t="shared" si="146"/>
        <v>26.27</v>
      </c>
      <c r="Q1894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 s="7">
        <f t="shared" si="146"/>
        <v>57.78</v>
      </c>
      <c r="Q1895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 s="7">
        <f t="shared" si="146"/>
        <v>57.25</v>
      </c>
      <c r="Q1896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 s="7">
        <f t="shared" si="146"/>
        <v>196.34</v>
      </c>
      <c r="Q1897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 s="7">
        <f t="shared" si="146"/>
        <v>43</v>
      </c>
      <c r="Q1898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 s="7">
        <f t="shared" si="146"/>
        <v>35.549999999999997</v>
      </c>
      <c r="Q1899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 s="7">
        <f t="shared" si="146"/>
        <v>68.81</v>
      </c>
      <c r="Q190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 s="7">
        <f t="shared" si="146"/>
        <v>28.57</v>
      </c>
      <c r="Q1901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 s="7">
        <f t="shared" si="146"/>
        <v>50.63</v>
      </c>
      <c r="Q1902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 s="7">
        <f t="shared" si="146"/>
        <v>106.8</v>
      </c>
      <c r="Q1903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 s="7">
        <f t="shared" si="146"/>
        <v>4</v>
      </c>
      <c r="Q1904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 s="7">
        <f t="shared" si="146"/>
        <v>34.1</v>
      </c>
      <c r="Q1905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 s="7">
        <f t="shared" si="146"/>
        <v>25</v>
      </c>
      <c r="Q1906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 s="7">
        <f t="shared" si="146"/>
        <v>10.5</v>
      </c>
      <c r="Q1907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 s="7">
        <f t="shared" si="146"/>
        <v>215.96</v>
      </c>
      <c r="Q1908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 s="7">
        <f t="shared" si="146"/>
        <v>21.25</v>
      </c>
      <c r="Q1909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 s="7">
        <f t="shared" si="146"/>
        <v>108.25</v>
      </c>
      <c r="Q19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 s="7">
        <f t="shared" si="146"/>
        <v>129.97</v>
      </c>
      <c r="Q1911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 s="7">
        <f t="shared" si="146"/>
        <v>117.49</v>
      </c>
      <c r="Q1912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 s="7">
        <f t="shared" si="146"/>
        <v>10</v>
      </c>
      <c r="Q1913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 s="7">
        <f t="shared" si="146"/>
        <v>70.599999999999994</v>
      </c>
      <c r="Q1914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 s="7">
        <f t="shared" si="146"/>
        <v>24.5</v>
      </c>
      <c r="Q1915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 s="7">
        <f t="shared" si="146"/>
        <v>30</v>
      </c>
      <c r="Q1916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 s="7">
        <f t="shared" si="146"/>
        <v>2</v>
      </c>
      <c r="Q1917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 s="7">
        <f t="shared" si="146"/>
        <v>17</v>
      </c>
      <c r="Q1918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 s="7">
        <f t="shared" si="146"/>
        <v>2928.93</v>
      </c>
      <c r="Q1919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 s="7">
        <f t="shared" si="146"/>
        <v>28.89</v>
      </c>
      <c r="Q192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 s="7">
        <f t="shared" si="146"/>
        <v>29.63</v>
      </c>
      <c r="Q1921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45"/>
        <v>43</v>
      </c>
      <c r="P1922" s="7">
        <f t="shared" si="146"/>
        <v>40.98</v>
      </c>
      <c r="Q1922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50">ROUND(E1923/D1923*100,0)</f>
        <v>137</v>
      </c>
      <c r="P1923" s="7">
        <f t="shared" ref="P1923:P1986" si="151">IFERROR(ROUND(E1923/L1923,2),0)</f>
        <v>54</v>
      </c>
      <c r="Q1923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 s="7">
        <f t="shared" si="151"/>
        <v>36.11</v>
      </c>
      <c r="Q1924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 s="7">
        <f t="shared" si="151"/>
        <v>23.15</v>
      </c>
      <c r="Q1925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 s="7">
        <f t="shared" si="151"/>
        <v>104</v>
      </c>
      <c r="Q1926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 s="7">
        <f t="shared" si="151"/>
        <v>31.83</v>
      </c>
      <c r="Q1927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 s="7">
        <f t="shared" si="151"/>
        <v>27.39</v>
      </c>
      <c r="Q1928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 s="7">
        <f t="shared" si="151"/>
        <v>56.36</v>
      </c>
      <c r="Q1929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 s="7">
        <f t="shared" si="151"/>
        <v>77.349999999999994</v>
      </c>
      <c r="Q193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 s="7">
        <f t="shared" si="151"/>
        <v>42.8</v>
      </c>
      <c r="Q1931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 s="7">
        <f t="shared" si="151"/>
        <v>48.85</v>
      </c>
      <c r="Q1932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 s="7">
        <f t="shared" si="151"/>
        <v>48.24</v>
      </c>
      <c r="Q1933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 s="7">
        <f t="shared" si="151"/>
        <v>70.209999999999994</v>
      </c>
      <c r="Q1934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 s="7">
        <f t="shared" si="151"/>
        <v>94.05</v>
      </c>
      <c r="Q1935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 s="7">
        <f t="shared" si="151"/>
        <v>80.27</v>
      </c>
      <c r="Q1936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 s="7">
        <f t="shared" si="151"/>
        <v>54.2</v>
      </c>
      <c r="Q1937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 s="7">
        <f t="shared" si="151"/>
        <v>60.27</v>
      </c>
      <c r="Q1938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 s="7">
        <f t="shared" si="151"/>
        <v>38.74</v>
      </c>
      <c r="Q1939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 s="7">
        <f t="shared" si="151"/>
        <v>152.54</v>
      </c>
      <c r="Q194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 s="7">
        <f t="shared" si="151"/>
        <v>115.31</v>
      </c>
      <c r="Q1941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 s="7">
        <f t="shared" si="151"/>
        <v>35.840000000000003</v>
      </c>
      <c r="Q1942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 s="7">
        <f t="shared" si="151"/>
        <v>64.569999999999993</v>
      </c>
      <c r="Q1943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 s="7">
        <f t="shared" si="151"/>
        <v>87.44</v>
      </c>
      <c r="Q1944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 s="7">
        <f t="shared" si="151"/>
        <v>68.819999999999993</v>
      </c>
      <c r="Q1945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 s="7">
        <f t="shared" si="151"/>
        <v>176.2</v>
      </c>
      <c r="Q1946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 s="7">
        <f t="shared" si="151"/>
        <v>511.79</v>
      </c>
      <c r="Q1947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 s="7">
        <f t="shared" si="151"/>
        <v>160.44</v>
      </c>
      <c r="Q1948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 s="7">
        <f t="shared" si="151"/>
        <v>35</v>
      </c>
      <c r="Q1949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 s="7">
        <f t="shared" si="151"/>
        <v>188.51</v>
      </c>
      <c r="Q195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 s="7">
        <f t="shared" si="151"/>
        <v>56.2</v>
      </c>
      <c r="Q1951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 s="7">
        <f t="shared" si="151"/>
        <v>51.31</v>
      </c>
      <c r="Q1952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 s="7">
        <f t="shared" si="151"/>
        <v>127.36</v>
      </c>
      <c r="Q1953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 s="7">
        <f t="shared" si="151"/>
        <v>101.86</v>
      </c>
      <c r="Q1954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 s="7">
        <f t="shared" si="151"/>
        <v>230.56</v>
      </c>
      <c r="Q1955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 s="7">
        <f t="shared" si="151"/>
        <v>842.11</v>
      </c>
      <c r="Q1956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 s="7">
        <f t="shared" si="151"/>
        <v>577.28</v>
      </c>
      <c r="Q1957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 s="7">
        <f t="shared" si="151"/>
        <v>483.34</v>
      </c>
      <c r="Q1958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 s="7">
        <f t="shared" si="151"/>
        <v>76.14</v>
      </c>
      <c r="Q1959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 s="7">
        <f t="shared" si="151"/>
        <v>74.11</v>
      </c>
      <c r="Q196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 s="7">
        <f t="shared" si="151"/>
        <v>36.97</v>
      </c>
      <c r="Q1961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 s="7">
        <f t="shared" si="151"/>
        <v>2500.9699999999998</v>
      </c>
      <c r="Q1962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 s="7">
        <f t="shared" si="151"/>
        <v>67.69</v>
      </c>
      <c r="Q1963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 s="7">
        <f t="shared" si="151"/>
        <v>63.05</v>
      </c>
      <c r="Q1964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 s="7">
        <f t="shared" si="151"/>
        <v>117.6</v>
      </c>
      <c r="Q1965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 s="7">
        <f t="shared" si="151"/>
        <v>180.75</v>
      </c>
      <c r="Q1966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 s="7">
        <f t="shared" si="151"/>
        <v>127.32</v>
      </c>
      <c r="Q1967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 s="7">
        <f t="shared" si="151"/>
        <v>136.63999999999999</v>
      </c>
      <c r="Q1968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 s="7">
        <f t="shared" si="151"/>
        <v>182.78</v>
      </c>
      <c r="Q1969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 s="7">
        <f t="shared" si="151"/>
        <v>279.38</v>
      </c>
      <c r="Q197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 s="7">
        <f t="shared" si="151"/>
        <v>61.38</v>
      </c>
      <c r="Q1971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 s="7">
        <f t="shared" si="151"/>
        <v>80.73</v>
      </c>
      <c r="Q1972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 s="7">
        <f t="shared" si="151"/>
        <v>272.36</v>
      </c>
      <c r="Q1973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 s="7">
        <f t="shared" si="151"/>
        <v>70.849999999999994</v>
      </c>
      <c r="Q1974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 s="7">
        <f t="shared" si="151"/>
        <v>247.94</v>
      </c>
      <c r="Q1975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 s="7">
        <f t="shared" si="151"/>
        <v>186.81</v>
      </c>
      <c r="Q1976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 s="7">
        <f t="shared" si="151"/>
        <v>131.99</v>
      </c>
      <c r="Q1977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 s="7">
        <f t="shared" si="151"/>
        <v>29.31</v>
      </c>
      <c r="Q1978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 s="7">
        <f t="shared" si="151"/>
        <v>245.02</v>
      </c>
      <c r="Q1979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 s="7">
        <f t="shared" si="151"/>
        <v>1323.25</v>
      </c>
      <c r="Q198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 s="7">
        <f t="shared" si="151"/>
        <v>282.66000000000003</v>
      </c>
      <c r="Q1981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 s="7">
        <f t="shared" si="151"/>
        <v>91.21</v>
      </c>
      <c r="Q1982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 s="7">
        <f t="shared" si="151"/>
        <v>31.75</v>
      </c>
      <c r="Q1983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 s="7">
        <f t="shared" si="151"/>
        <v>0</v>
      </c>
      <c r="Q1984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 s="7">
        <f t="shared" si="151"/>
        <v>88.69</v>
      </c>
      <c r="Q1985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0"/>
        <v>21</v>
      </c>
      <c r="P1986" s="7">
        <f t="shared" si="151"/>
        <v>453.14</v>
      </c>
      <c r="Q1986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55">ROUND(E1987/D1987*100,0)</f>
        <v>3</v>
      </c>
      <c r="P1987" s="7">
        <f t="shared" ref="P1987:P2050" si="156">IFERROR(ROUND(E1987/L1987,2),0)</f>
        <v>12.75</v>
      </c>
      <c r="Q1987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 s="7">
        <f t="shared" si="156"/>
        <v>1</v>
      </c>
      <c r="Q1988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 s="7">
        <f t="shared" si="156"/>
        <v>83.43</v>
      </c>
      <c r="Q1989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 s="7">
        <f t="shared" si="156"/>
        <v>25</v>
      </c>
      <c r="Q199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 s="7">
        <f t="shared" si="156"/>
        <v>50</v>
      </c>
      <c r="Q1991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 s="7">
        <f t="shared" si="156"/>
        <v>101.8</v>
      </c>
      <c r="Q1992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 s="7">
        <f t="shared" si="156"/>
        <v>46.67</v>
      </c>
      <c r="Q1993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 s="7">
        <f t="shared" si="156"/>
        <v>1</v>
      </c>
      <c r="Q1994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 s="7">
        <f t="shared" si="156"/>
        <v>0</v>
      </c>
      <c r="Q1995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 s="7">
        <f t="shared" si="156"/>
        <v>0</v>
      </c>
      <c r="Q1996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 s="7">
        <f t="shared" si="156"/>
        <v>26</v>
      </c>
      <c r="Q1997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 s="7">
        <f t="shared" si="156"/>
        <v>0</v>
      </c>
      <c r="Q1998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 s="7">
        <f t="shared" si="156"/>
        <v>0</v>
      </c>
      <c r="Q1999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 s="7">
        <f t="shared" si="156"/>
        <v>218.33</v>
      </c>
      <c r="Q200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 s="7">
        <f t="shared" si="156"/>
        <v>33.71</v>
      </c>
      <c r="Q2001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 s="7">
        <f t="shared" si="156"/>
        <v>25</v>
      </c>
      <c r="Q2002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 s="7">
        <f t="shared" si="156"/>
        <v>128.38999999999999</v>
      </c>
      <c r="Q2003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 s="7">
        <f t="shared" si="156"/>
        <v>78.83</v>
      </c>
      <c r="Q2004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 s="7">
        <f t="shared" si="156"/>
        <v>91.76</v>
      </c>
      <c r="Q2005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 s="7">
        <f t="shared" si="156"/>
        <v>331.1</v>
      </c>
      <c r="Q2006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 s="7">
        <f t="shared" si="156"/>
        <v>194.26</v>
      </c>
      <c r="Q2007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 s="7">
        <f t="shared" si="156"/>
        <v>408.98</v>
      </c>
      <c r="Q2008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 s="7">
        <f t="shared" si="156"/>
        <v>84.46</v>
      </c>
      <c r="Q2009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 s="7">
        <f t="shared" si="156"/>
        <v>44.85</v>
      </c>
      <c r="Q20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 s="7">
        <f t="shared" si="156"/>
        <v>383.36</v>
      </c>
      <c r="Q2011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 s="7">
        <f t="shared" si="156"/>
        <v>55.28</v>
      </c>
      <c r="Q2012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 s="7">
        <f t="shared" si="156"/>
        <v>422.02</v>
      </c>
      <c r="Q2013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 s="7">
        <f t="shared" si="156"/>
        <v>64.180000000000007</v>
      </c>
      <c r="Q2014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 s="7">
        <f t="shared" si="156"/>
        <v>173.58</v>
      </c>
      <c r="Q2015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 s="7">
        <f t="shared" si="156"/>
        <v>88.6</v>
      </c>
      <c r="Q2016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 s="7">
        <f t="shared" si="156"/>
        <v>50.22</v>
      </c>
      <c r="Q2017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 s="7">
        <f t="shared" si="156"/>
        <v>192.39</v>
      </c>
      <c r="Q2018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 s="7">
        <f t="shared" si="156"/>
        <v>73.42</v>
      </c>
      <c r="Q2019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 s="7">
        <f t="shared" si="156"/>
        <v>147.68</v>
      </c>
      <c r="Q202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 s="7">
        <f t="shared" si="156"/>
        <v>108.97</v>
      </c>
      <c r="Q2021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 s="7">
        <f t="shared" si="156"/>
        <v>23.65</v>
      </c>
      <c r="Q2022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 s="7">
        <f t="shared" si="156"/>
        <v>147.94999999999999</v>
      </c>
      <c r="Q2023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 s="7">
        <f t="shared" si="156"/>
        <v>385.04</v>
      </c>
      <c r="Q2024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 s="7">
        <f t="shared" si="156"/>
        <v>457.39</v>
      </c>
      <c r="Q2025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 s="7">
        <f t="shared" si="156"/>
        <v>222.99</v>
      </c>
      <c r="Q2026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 s="7">
        <f t="shared" si="156"/>
        <v>220.74</v>
      </c>
      <c r="Q2027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 s="7">
        <f t="shared" si="156"/>
        <v>73.5</v>
      </c>
      <c r="Q2028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 s="7">
        <f t="shared" si="156"/>
        <v>223.1</v>
      </c>
      <c r="Q2029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 s="7">
        <f t="shared" si="156"/>
        <v>47.91</v>
      </c>
      <c r="Q203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 s="7">
        <f t="shared" si="156"/>
        <v>96.06</v>
      </c>
      <c r="Q2031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 s="7">
        <f t="shared" si="156"/>
        <v>118.61</v>
      </c>
      <c r="Q2032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 s="7">
        <f t="shared" si="156"/>
        <v>118.45</v>
      </c>
      <c r="Q2033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 s="7">
        <f t="shared" si="156"/>
        <v>143.21</v>
      </c>
      <c r="Q2034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 s="7">
        <f t="shared" si="156"/>
        <v>282.72000000000003</v>
      </c>
      <c r="Q2035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 s="7">
        <f t="shared" si="156"/>
        <v>593.94000000000005</v>
      </c>
      <c r="Q2036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 s="7">
        <f t="shared" si="156"/>
        <v>262.16000000000003</v>
      </c>
      <c r="Q2037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 s="7">
        <f t="shared" si="156"/>
        <v>46.58</v>
      </c>
      <c r="Q2038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 s="7">
        <f t="shared" si="156"/>
        <v>70.040000000000006</v>
      </c>
      <c r="Q2039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 s="7">
        <f t="shared" si="156"/>
        <v>164.91</v>
      </c>
      <c r="Q204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 s="7">
        <f t="shared" si="156"/>
        <v>449.26</v>
      </c>
      <c r="Q2041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 s="7">
        <f t="shared" si="156"/>
        <v>27.47</v>
      </c>
      <c r="Q2042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 s="7">
        <f t="shared" si="156"/>
        <v>143.97999999999999</v>
      </c>
      <c r="Q2043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 s="7">
        <f t="shared" si="156"/>
        <v>88.24</v>
      </c>
      <c r="Q2044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 s="7">
        <f t="shared" si="156"/>
        <v>36.33</v>
      </c>
      <c r="Q2045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 s="7">
        <f t="shared" si="156"/>
        <v>90.18</v>
      </c>
      <c r="Q2046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 s="7">
        <f t="shared" si="156"/>
        <v>152.62</v>
      </c>
      <c r="Q2047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 s="7">
        <f t="shared" si="156"/>
        <v>55.81</v>
      </c>
      <c r="Q2048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 s="7">
        <f t="shared" si="156"/>
        <v>227.85</v>
      </c>
      <c r="Q2049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55"/>
        <v>148</v>
      </c>
      <c r="P2050" s="7">
        <f t="shared" si="156"/>
        <v>91.83</v>
      </c>
      <c r="Q205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60">ROUND(E2051/D2051*100,0)</f>
        <v>120</v>
      </c>
      <c r="P2051" s="7">
        <f t="shared" ref="P2051:P2114" si="161">IFERROR(ROUND(E2051/L2051,2),0)</f>
        <v>80.989999999999995</v>
      </c>
      <c r="Q2051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 s="7">
        <f t="shared" si="161"/>
        <v>278.39</v>
      </c>
      <c r="Q2052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 s="7">
        <f t="shared" si="161"/>
        <v>43.1</v>
      </c>
      <c r="Q2053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 s="7">
        <f t="shared" si="161"/>
        <v>326.29000000000002</v>
      </c>
      <c r="Q2054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 s="7">
        <f t="shared" si="161"/>
        <v>41.74</v>
      </c>
      <c r="Q2055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 s="7">
        <f t="shared" si="161"/>
        <v>64.02</v>
      </c>
      <c r="Q2056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 s="7">
        <f t="shared" si="161"/>
        <v>99.46</v>
      </c>
      <c r="Q2057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 s="7">
        <f t="shared" si="161"/>
        <v>138.49</v>
      </c>
      <c r="Q2058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 s="7">
        <f t="shared" si="161"/>
        <v>45.55</v>
      </c>
      <c r="Q2059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 s="7">
        <f t="shared" si="161"/>
        <v>10.51</v>
      </c>
      <c r="Q206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 s="7">
        <f t="shared" si="161"/>
        <v>114.77</v>
      </c>
      <c r="Q2061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 s="7">
        <f t="shared" si="161"/>
        <v>36</v>
      </c>
      <c r="Q2062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 s="7">
        <f t="shared" si="161"/>
        <v>154.16999999999999</v>
      </c>
      <c r="Q2063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 s="7">
        <f t="shared" si="161"/>
        <v>566.39</v>
      </c>
      <c r="Q2064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 s="7">
        <f t="shared" si="161"/>
        <v>120.86</v>
      </c>
      <c r="Q2065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 s="7">
        <f t="shared" si="161"/>
        <v>86.16</v>
      </c>
      <c r="Q2066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 s="7">
        <f t="shared" si="161"/>
        <v>51.21</v>
      </c>
      <c r="Q2067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 s="7">
        <f t="shared" si="161"/>
        <v>67.260000000000005</v>
      </c>
      <c r="Q2068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 s="7">
        <f t="shared" si="161"/>
        <v>62.8</v>
      </c>
      <c r="Q2069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 s="7">
        <f t="shared" si="161"/>
        <v>346.13</v>
      </c>
      <c r="Q207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 s="7">
        <f t="shared" si="161"/>
        <v>244.12</v>
      </c>
      <c r="Q2071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 s="7">
        <f t="shared" si="161"/>
        <v>259.25</v>
      </c>
      <c r="Q2072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 s="7">
        <f t="shared" si="161"/>
        <v>201.96</v>
      </c>
      <c r="Q2073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 s="7">
        <f t="shared" si="161"/>
        <v>226.21</v>
      </c>
      <c r="Q2074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 s="7">
        <f t="shared" si="161"/>
        <v>324.69</v>
      </c>
      <c r="Q2075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 s="7">
        <f t="shared" si="161"/>
        <v>205</v>
      </c>
      <c r="Q2076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 s="7">
        <f t="shared" si="161"/>
        <v>20.47</v>
      </c>
      <c r="Q2077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 s="7">
        <f t="shared" si="161"/>
        <v>116.35</v>
      </c>
      <c r="Q2078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 s="7">
        <f t="shared" si="161"/>
        <v>307.2</v>
      </c>
      <c r="Q2079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 s="7">
        <f t="shared" si="161"/>
        <v>546.69000000000005</v>
      </c>
      <c r="Q208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 s="7">
        <f t="shared" si="161"/>
        <v>47.47</v>
      </c>
      <c r="Q2081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 s="7">
        <f t="shared" si="161"/>
        <v>101.56</v>
      </c>
      <c r="Q2082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 s="7">
        <f t="shared" si="161"/>
        <v>72.91</v>
      </c>
      <c r="Q2083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 s="7">
        <f t="shared" si="161"/>
        <v>43.71</v>
      </c>
      <c r="Q2084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 s="7">
        <f t="shared" si="161"/>
        <v>34</v>
      </c>
      <c r="Q2085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 s="7">
        <f t="shared" si="161"/>
        <v>70.650000000000006</v>
      </c>
      <c r="Q2086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 s="7">
        <f t="shared" si="161"/>
        <v>89.3</v>
      </c>
      <c r="Q2087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 s="7">
        <f t="shared" si="161"/>
        <v>115.09</v>
      </c>
      <c r="Q2088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 s="7">
        <f t="shared" si="161"/>
        <v>62.12</v>
      </c>
      <c r="Q2089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 s="7">
        <f t="shared" si="161"/>
        <v>46.2</v>
      </c>
      <c r="Q209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 s="7">
        <f t="shared" si="161"/>
        <v>48.55</v>
      </c>
      <c r="Q2091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 s="7">
        <f t="shared" si="161"/>
        <v>57.52</v>
      </c>
      <c r="Q2092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 s="7">
        <f t="shared" si="161"/>
        <v>88.15</v>
      </c>
      <c r="Q2093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 s="7">
        <f t="shared" si="161"/>
        <v>110.49</v>
      </c>
      <c r="Q2094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 s="7">
        <f t="shared" si="161"/>
        <v>66.83</v>
      </c>
      <c r="Q2095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 s="7">
        <f t="shared" si="161"/>
        <v>58.6</v>
      </c>
      <c r="Q2096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 s="7">
        <f t="shared" si="161"/>
        <v>113.64</v>
      </c>
      <c r="Q2097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 s="7">
        <f t="shared" si="161"/>
        <v>43.57</v>
      </c>
      <c r="Q2098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 s="7">
        <f t="shared" si="161"/>
        <v>78.95</v>
      </c>
      <c r="Q2099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 s="7">
        <f t="shared" si="161"/>
        <v>188.13</v>
      </c>
      <c r="Q210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 s="7">
        <f t="shared" si="161"/>
        <v>63.03</v>
      </c>
      <c r="Q2101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 s="7">
        <f t="shared" si="161"/>
        <v>30.37</v>
      </c>
      <c r="Q2102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 s="7">
        <f t="shared" si="161"/>
        <v>51.48</v>
      </c>
      <c r="Q2103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 s="7">
        <f t="shared" si="161"/>
        <v>35.79</v>
      </c>
      <c r="Q2104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 s="7">
        <f t="shared" si="161"/>
        <v>98.82</v>
      </c>
      <c r="Q2105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 s="7">
        <f t="shared" si="161"/>
        <v>28</v>
      </c>
      <c r="Q2106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 s="7">
        <f t="shared" si="161"/>
        <v>51.31</v>
      </c>
      <c r="Q2107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 s="7">
        <f t="shared" si="161"/>
        <v>53.52</v>
      </c>
      <c r="Q2108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 s="7">
        <f t="shared" si="161"/>
        <v>37.15</v>
      </c>
      <c r="Q2109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 s="7">
        <f t="shared" si="161"/>
        <v>89.9</v>
      </c>
      <c r="Q21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 s="7">
        <f t="shared" si="161"/>
        <v>106.53</v>
      </c>
      <c r="Q2111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 s="7">
        <f t="shared" si="161"/>
        <v>52.82</v>
      </c>
      <c r="Q2112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 s="7">
        <f t="shared" si="161"/>
        <v>54.62</v>
      </c>
      <c r="Q2113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0"/>
        <v>100</v>
      </c>
      <c r="P2114" s="7">
        <f t="shared" si="161"/>
        <v>27.27</v>
      </c>
      <c r="Q2114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65">ROUND(E2115/D2115*100,0)</f>
        <v>105</v>
      </c>
      <c r="P2115" s="7">
        <f t="shared" ref="P2115:P2178" si="166">IFERROR(ROUND(E2115/L2115,2),0)</f>
        <v>68.599999999999994</v>
      </c>
      <c r="Q2115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 s="7">
        <f t="shared" si="166"/>
        <v>35.61</v>
      </c>
      <c r="Q2116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 s="7">
        <f t="shared" si="166"/>
        <v>94.03</v>
      </c>
      <c r="Q2117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 s="7">
        <f t="shared" si="166"/>
        <v>526.46</v>
      </c>
      <c r="Q2118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 s="7">
        <f t="shared" si="166"/>
        <v>50.66</v>
      </c>
      <c r="Q2119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 s="7">
        <f t="shared" si="166"/>
        <v>79.180000000000007</v>
      </c>
      <c r="Q212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 s="7">
        <f t="shared" si="166"/>
        <v>91.59</v>
      </c>
      <c r="Q2121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 s="7">
        <f t="shared" si="166"/>
        <v>116.96</v>
      </c>
      <c r="Q2122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 s="7">
        <f t="shared" si="166"/>
        <v>28.4</v>
      </c>
      <c r="Q2123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 s="7">
        <f t="shared" si="166"/>
        <v>103.33</v>
      </c>
      <c r="Q2124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 s="7">
        <f t="shared" si="166"/>
        <v>10</v>
      </c>
      <c r="Q2125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 s="7">
        <f t="shared" si="166"/>
        <v>23</v>
      </c>
      <c r="Q2126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 s="7">
        <f t="shared" si="166"/>
        <v>31.56</v>
      </c>
      <c r="Q2127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 s="7">
        <f t="shared" si="166"/>
        <v>5</v>
      </c>
      <c r="Q2128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 s="7">
        <f t="shared" si="166"/>
        <v>34.22</v>
      </c>
      <c r="Q2129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 s="7">
        <f t="shared" si="166"/>
        <v>25</v>
      </c>
      <c r="Q213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 s="7">
        <f t="shared" si="166"/>
        <v>19.670000000000002</v>
      </c>
      <c r="Q2131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 s="7">
        <f t="shared" si="166"/>
        <v>21.25</v>
      </c>
      <c r="Q2132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 s="7">
        <f t="shared" si="166"/>
        <v>8.33</v>
      </c>
      <c r="Q2133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 s="7">
        <f t="shared" si="166"/>
        <v>21.34</v>
      </c>
      <c r="Q2134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 s="7">
        <f t="shared" si="166"/>
        <v>5.33</v>
      </c>
      <c r="Q2135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 s="7">
        <f t="shared" si="166"/>
        <v>34.67</v>
      </c>
      <c r="Q2136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 s="7">
        <f t="shared" si="166"/>
        <v>21.73</v>
      </c>
      <c r="Q2137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 s="7">
        <f t="shared" si="166"/>
        <v>11.92</v>
      </c>
      <c r="Q2138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 s="7">
        <f t="shared" si="166"/>
        <v>26.6</v>
      </c>
      <c r="Q2139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 s="7">
        <f t="shared" si="166"/>
        <v>10.67</v>
      </c>
      <c r="Q214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 s="7">
        <f t="shared" si="166"/>
        <v>29.04</v>
      </c>
      <c r="Q2141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 s="7">
        <f t="shared" si="166"/>
        <v>50.91</v>
      </c>
      <c r="Q2142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 s="7">
        <f t="shared" si="166"/>
        <v>0</v>
      </c>
      <c r="Q2143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 s="7">
        <f t="shared" si="166"/>
        <v>50.08</v>
      </c>
      <c r="Q2144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 s="7">
        <f t="shared" si="166"/>
        <v>45</v>
      </c>
      <c r="Q2145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 s="7">
        <f t="shared" si="166"/>
        <v>25.29</v>
      </c>
      <c r="Q2146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 s="7">
        <f t="shared" si="166"/>
        <v>51.29</v>
      </c>
      <c r="Q2147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 s="7">
        <f t="shared" si="166"/>
        <v>1</v>
      </c>
      <c r="Q2148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 s="7">
        <f t="shared" si="166"/>
        <v>49.38</v>
      </c>
      <c r="Q2149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 s="7">
        <f t="shared" si="166"/>
        <v>1</v>
      </c>
      <c r="Q215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 s="7">
        <f t="shared" si="166"/>
        <v>0</v>
      </c>
      <c r="Q2151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 s="7">
        <f t="shared" si="166"/>
        <v>101.25</v>
      </c>
      <c r="Q2152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 s="7">
        <f t="shared" si="166"/>
        <v>19.670000000000002</v>
      </c>
      <c r="Q2153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 s="7">
        <f t="shared" si="166"/>
        <v>12.5</v>
      </c>
      <c r="Q2154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 s="7">
        <f t="shared" si="166"/>
        <v>8.5</v>
      </c>
      <c r="Q2155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 s="7">
        <f t="shared" si="166"/>
        <v>1</v>
      </c>
      <c r="Q2156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 s="7">
        <f t="shared" si="166"/>
        <v>23</v>
      </c>
      <c r="Q2157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 s="7">
        <f t="shared" si="166"/>
        <v>17.989999999999998</v>
      </c>
      <c r="Q2158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 s="7">
        <f t="shared" si="166"/>
        <v>370.95</v>
      </c>
      <c r="Q2159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 s="7">
        <f t="shared" si="166"/>
        <v>63.57</v>
      </c>
      <c r="Q216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 s="7">
        <f t="shared" si="166"/>
        <v>13</v>
      </c>
      <c r="Q2161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 s="7">
        <f t="shared" si="166"/>
        <v>5.31</v>
      </c>
      <c r="Q2162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 s="7">
        <f t="shared" si="166"/>
        <v>35.619999999999997</v>
      </c>
      <c r="Q2163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 s="7">
        <f t="shared" si="166"/>
        <v>87.1</v>
      </c>
      <c r="Q2164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 s="7">
        <f t="shared" si="166"/>
        <v>75.11</v>
      </c>
      <c r="Q2165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 s="7">
        <f t="shared" si="166"/>
        <v>68.010000000000005</v>
      </c>
      <c r="Q2166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 s="7">
        <f t="shared" si="166"/>
        <v>29.62</v>
      </c>
      <c r="Q2167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 s="7">
        <f t="shared" si="166"/>
        <v>91.63</v>
      </c>
      <c r="Q2168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 s="7">
        <f t="shared" si="166"/>
        <v>22.5</v>
      </c>
      <c r="Q2169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 s="7">
        <f t="shared" si="166"/>
        <v>64.37</v>
      </c>
      <c r="Q217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 s="7">
        <f t="shared" si="166"/>
        <v>21.86</v>
      </c>
      <c r="Q2171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 s="7">
        <f t="shared" si="166"/>
        <v>33.32</v>
      </c>
      <c r="Q2172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 s="7">
        <f t="shared" si="166"/>
        <v>90.28</v>
      </c>
      <c r="Q2173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 s="7">
        <f t="shared" si="166"/>
        <v>76.92</v>
      </c>
      <c r="Q2174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 s="7">
        <f t="shared" si="166"/>
        <v>59.23</v>
      </c>
      <c r="Q2175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 s="7">
        <f t="shared" si="166"/>
        <v>65.38</v>
      </c>
      <c r="Q2176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 s="7">
        <f t="shared" si="166"/>
        <v>67.31</v>
      </c>
      <c r="Q2177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65"/>
        <v>126</v>
      </c>
      <c r="P2178" s="7">
        <f t="shared" si="166"/>
        <v>88.75</v>
      </c>
      <c r="Q2178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70">ROUND(E2179/D2179*100,0)</f>
        <v>100</v>
      </c>
      <c r="P2179" s="7">
        <f t="shared" ref="P2179:P2242" si="171">IFERROR(ROUND(E2179/L2179,2),0)</f>
        <v>65.87</v>
      </c>
      <c r="Q2179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 s="7">
        <f t="shared" si="171"/>
        <v>40.35</v>
      </c>
      <c r="Q218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 s="7">
        <f t="shared" si="171"/>
        <v>76.86</v>
      </c>
      <c r="Q2181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 s="7">
        <f t="shared" si="171"/>
        <v>68.709999999999994</v>
      </c>
      <c r="Q2182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 s="7">
        <f t="shared" si="171"/>
        <v>57.77</v>
      </c>
      <c r="Q2183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 s="7">
        <f t="shared" si="171"/>
        <v>44.17</v>
      </c>
      <c r="Q2184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 s="7">
        <f t="shared" si="171"/>
        <v>31.57</v>
      </c>
      <c r="Q2185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 s="7">
        <f t="shared" si="171"/>
        <v>107.05</v>
      </c>
      <c r="Q2186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 s="7">
        <f t="shared" si="171"/>
        <v>149.03</v>
      </c>
      <c r="Q2187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 s="7">
        <f t="shared" si="171"/>
        <v>55.96</v>
      </c>
      <c r="Q2188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 s="7">
        <f t="shared" si="171"/>
        <v>56.97</v>
      </c>
      <c r="Q2189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 s="7">
        <f t="shared" si="171"/>
        <v>44.06</v>
      </c>
      <c r="Q219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 s="7">
        <f t="shared" si="171"/>
        <v>68.63</v>
      </c>
      <c r="Q2191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 s="7">
        <f t="shared" si="171"/>
        <v>65.319999999999993</v>
      </c>
      <c r="Q2192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 s="7">
        <f t="shared" si="171"/>
        <v>35.92</v>
      </c>
      <c r="Q2193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 s="7">
        <f t="shared" si="171"/>
        <v>40.07</v>
      </c>
      <c r="Q2194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 s="7">
        <f t="shared" si="171"/>
        <v>75.650000000000006</v>
      </c>
      <c r="Q2195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 s="7">
        <f t="shared" si="171"/>
        <v>61.2</v>
      </c>
      <c r="Q2196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 s="7">
        <f t="shared" si="171"/>
        <v>48.13</v>
      </c>
      <c r="Q2197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 s="7">
        <f t="shared" si="171"/>
        <v>68.11</v>
      </c>
      <c r="Q2198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 s="7">
        <f t="shared" si="171"/>
        <v>65.89</v>
      </c>
      <c r="Q2199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 s="7">
        <f t="shared" si="171"/>
        <v>81.650000000000006</v>
      </c>
      <c r="Q220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 s="7">
        <f t="shared" si="171"/>
        <v>52.7</v>
      </c>
      <c r="Q2201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 s="7">
        <f t="shared" si="171"/>
        <v>41.23</v>
      </c>
      <c r="Q2202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 s="7">
        <f t="shared" si="171"/>
        <v>15.04</v>
      </c>
      <c r="Q2203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 s="7">
        <f t="shared" si="171"/>
        <v>39.07</v>
      </c>
      <c r="Q2204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 s="7">
        <f t="shared" si="171"/>
        <v>43.82</v>
      </c>
      <c r="Q2205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 s="7">
        <f t="shared" si="171"/>
        <v>27.3</v>
      </c>
      <c r="Q2206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 s="7">
        <f t="shared" si="171"/>
        <v>42.22</v>
      </c>
      <c r="Q2207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 s="7">
        <f t="shared" si="171"/>
        <v>33.24</v>
      </c>
      <c r="Q2208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 s="7">
        <f t="shared" si="171"/>
        <v>285.70999999999998</v>
      </c>
      <c r="Q2209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 s="7">
        <f t="shared" si="171"/>
        <v>42.33</v>
      </c>
      <c r="Q22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 s="7">
        <f t="shared" si="171"/>
        <v>50.27</v>
      </c>
      <c r="Q2211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 s="7">
        <f t="shared" si="171"/>
        <v>61.9</v>
      </c>
      <c r="Q2212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 s="7">
        <f t="shared" si="171"/>
        <v>40.75</v>
      </c>
      <c r="Q2213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 s="7">
        <f t="shared" si="171"/>
        <v>55.8</v>
      </c>
      <c r="Q2214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 s="7">
        <f t="shared" si="171"/>
        <v>10</v>
      </c>
      <c r="Q2215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 s="7">
        <f t="shared" si="171"/>
        <v>73.13</v>
      </c>
      <c r="Q2216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 s="7">
        <f t="shared" si="171"/>
        <v>26.06</v>
      </c>
      <c r="Q2217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 s="7">
        <f t="shared" si="171"/>
        <v>22.64</v>
      </c>
      <c r="Q2218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 s="7">
        <f t="shared" si="171"/>
        <v>47.22</v>
      </c>
      <c r="Q2219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 s="7">
        <f t="shared" si="171"/>
        <v>32.32</v>
      </c>
      <c r="Q222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 s="7">
        <f t="shared" si="171"/>
        <v>53.42</v>
      </c>
      <c r="Q2221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 s="7">
        <f t="shared" si="171"/>
        <v>51.3</v>
      </c>
      <c r="Q2222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 s="7">
        <f t="shared" si="171"/>
        <v>37.200000000000003</v>
      </c>
      <c r="Q2223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 s="7">
        <f t="shared" si="171"/>
        <v>27.1</v>
      </c>
      <c r="Q2224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 s="7">
        <f t="shared" si="171"/>
        <v>206.31</v>
      </c>
      <c r="Q2225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 s="7">
        <f t="shared" si="171"/>
        <v>82.15</v>
      </c>
      <c r="Q2226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 s="7">
        <f t="shared" si="171"/>
        <v>164.8</v>
      </c>
      <c r="Q2227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 s="7">
        <f t="shared" si="171"/>
        <v>60.82</v>
      </c>
      <c r="Q2228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 s="7">
        <f t="shared" si="171"/>
        <v>67.97</v>
      </c>
      <c r="Q2229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 s="7">
        <f t="shared" si="171"/>
        <v>81.56</v>
      </c>
      <c r="Q223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 s="7">
        <f t="shared" si="171"/>
        <v>25.43</v>
      </c>
      <c r="Q2231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 s="7">
        <f t="shared" si="171"/>
        <v>21.5</v>
      </c>
      <c r="Q2232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 s="7">
        <f t="shared" si="171"/>
        <v>27.23</v>
      </c>
      <c r="Q2233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 s="7">
        <f t="shared" si="171"/>
        <v>25.09</v>
      </c>
      <c r="Q2234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 s="7">
        <f t="shared" si="171"/>
        <v>21.23</v>
      </c>
      <c r="Q2235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 s="7">
        <f t="shared" si="171"/>
        <v>41.61</v>
      </c>
      <c r="Q2236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 s="7">
        <f t="shared" si="171"/>
        <v>135.59</v>
      </c>
      <c r="Q2237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 s="7">
        <f t="shared" si="171"/>
        <v>22.12</v>
      </c>
      <c r="Q2238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 s="7">
        <f t="shared" si="171"/>
        <v>64.63</v>
      </c>
      <c r="Q2239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 s="7">
        <f t="shared" si="171"/>
        <v>69.569999999999993</v>
      </c>
      <c r="Q224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 s="7">
        <f t="shared" si="171"/>
        <v>75.13</v>
      </c>
      <c r="Q2241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0"/>
        <v>271</v>
      </c>
      <c r="P2242" s="7">
        <f t="shared" si="171"/>
        <v>140.97999999999999</v>
      </c>
      <c r="Q2242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75">ROUND(E2243/D2243*100,0)</f>
        <v>806</v>
      </c>
      <c r="P2243" s="7">
        <f t="shared" ref="P2243:P2306" si="176">IFERROR(ROUND(E2243/L2243,2),0)</f>
        <v>49.47</v>
      </c>
      <c r="Q2243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 s="7">
        <f t="shared" si="176"/>
        <v>53.87</v>
      </c>
      <c r="Q2244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 s="7">
        <f t="shared" si="176"/>
        <v>4.57</v>
      </c>
      <c r="Q2245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 s="7">
        <f t="shared" si="176"/>
        <v>65</v>
      </c>
      <c r="Q2246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 s="7">
        <f t="shared" si="176"/>
        <v>53.48</v>
      </c>
      <c r="Q2247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 s="7">
        <f t="shared" si="176"/>
        <v>43.91</v>
      </c>
      <c r="Q2248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 s="7">
        <f t="shared" si="176"/>
        <v>50.85</v>
      </c>
      <c r="Q2249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 s="7">
        <f t="shared" si="176"/>
        <v>58.63</v>
      </c>
      <c r="Q225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 s="7">
        <f t="shared" si="176"/>
        <v>32.82</v>
      </c>
      <c r="Q2251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 s="7">
        <f t="shared" si="176"/>
        <v>426.93</v>
      </c>
      <c r="Q2252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 s="7">
        <f t="shared" si="176"/>
        <v>23.81</v>
      </c>
      <c r="Q2253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 s="7">
        <f t="shared" si="176"/>
        <v>98.41</v>
      </c>
      <c r="Q2254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 s="7">
        <f t="shared" si="176"/>
        <v>107.32</v>
      </c>
      <c r="Q2255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 s="7">
        <f t="shared" si="176"/>
        <v>11.67</v>
      </c>
      <c r="Q2256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 s="7">
        <f t="shared" si="176"/>
        <v>41.78</v>
      </c>
      <c r="Q2257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 s="7">
        <f t="shared" si="176"/>
        <v>21.38</v>
      </c>
      <c r="Q2258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 s="7">
        <f t="shared" si="176"/>
        <v>94.1</v>
      </c>
      <c r="Q2259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 s="7">
        <f t="shared" si="176"/>
        <v>15.72</v>
      </c>
      <c r="Q226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 s="7">
        <f t="shared" si="176"/>
        <v>90.64</v>
      </c>
      <c r="Q2261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 s="7">
        <f t="shared" si="176"/>
        <v>97.3</v>
      </c>
      <c r="Q2262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 s="7">
        <f t="shared" si="176"/>
        <v>37.119999999999997</v>
      </c>
      <c r="Q2263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 s="7">
        <f t="shared" si="176"/>
        <v>28.1</v>
      </c>
      <c r="Q2264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 s="7">
        <f t="shared" si="176"/>
        <v>144.43</v>
      </c>
      <c r="Q2265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 s="7">
        <f t="shared" si="176"/>
        <v>24.27</v>
      </c>
      <c r="Q2266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 s="7">
        <f t="shared" si="176"/>
        <v>35.119999999999997</v>
      </c>
      <c r="Q2267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 s="7">
        <f t="shared" si="176"/>
        <v>24.76</v>
      </c>
      <c r="Q2268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 s="7">
        <f t="shared" si="176"/>
        <v>188.38</v>
      </c>
      <c r="Q2269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 s="7">
        <f t="shared" si="176"/>
        <v>148.08000000000001</v>
      </c>
      <c r="Q227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 s="7">
        <f t="shared" si="176"/>
        <v>49.93</v>
      </c>
      <c r="Q2271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 s="7">
        <f t="shared" si="176"/>
        <v>107.82</v>
      </c>
      <c r="Q2272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 s="7">
        <f t="shared" si="176"/>
        <v>42.63</v>
      </c>
      <c r="Q2273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 s="7">
        <f t="shared" si="176"/>
        <v>14.37</v>
      </c>
      <c r="Q2274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 s="7">
        <f t="shared" si="176"/>
        <v>37.479999999999997</v>
      </c>
      <c r="Q2275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 s="7">
        <f t="shared" si="176"/>
        <v>30.2</v>
      </c>
      <c r="Q2276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 s="7">
        <f t="shared" si="176"/>
        <v>33.549999999999997</v>
      </c>
      <c r="Q2277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 s="7">
        <f t="shared" si="176"/>
        <v>64.75</v>
      </c>
      <c r="Q2278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 s="7">
        <f t="shared" si="176"/>
        <v>57.93</v>
      </c>
      <c r="Q2279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 s="7">
        <f t="shared" si="176"/>
        <v>53.08</v>
      </c>
      <c r="Q228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 s="7">
        <f t="shared" si="176"/>
        <v>48.06</v>
      </c>
      <c r="Q2281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 s="7">
        <f t="shared" si="176"/>
        <v>82.4</v>
      </c>
      <c r="Q2282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 s="7">
        <f t="shared" si="176"/>
        <v>50.45</v>
      </c>
      <c r="Q2283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 s="7">
        <f t="shared" si="176"/>
        <v>115.83</v>
      </c>
      <c r="Q2284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 s="7">
        <f t="shared" si="176"/>
        <v>63.03</v>
      </c>
      <c r="Q2285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 s="7">
        <f t="shared" si="176"/>
        <v>108.02</v>
      </c>
      <c r="Q2286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 s="7">
        <f t="shared" si="176"/>
        <v>46.09</v>
      </c>
      <c r="Q2287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 s="7">
        <f t="shared" si="176"/>
        <v>107.21</v>
      </c>
      <c r="Q2288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 s="7">
        <f t="shared" si="176"/>
        <v>50.93</v>
      </c>
      <c r="Q2289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 s="7">
        <f t="shared" si="176"/>
        <v>40.04</v>
      </c>
      <c r="Q229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 s="7">
        <f t="shared" si="176"/>
        <v>64.44</v>
      </c>
      <c r="Q2291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 s="7">
        <f t="shared" si="176"/>
        <v>53.83</v>
      </c>
      <c r="Q2292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 s="7">
        <f t="shared" si="176"/>
        <v>100.47</v>
      </c>
      <c r="Q2293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 s="7">
        <f t="shared" si="176"/>
        <v>46.63</v>
      </c>
      <c r="Q2294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 s="7">
        <f t="shared" si="176"/>
        <v>34.07</v>
      </c>
      <c r="Q2295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 s="7">
        <f t="shared" si="176"/>
        <v>65.209999999999994</v>
      </c>
      <c r="Q2296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 s="7">
        <f t="shared" si="176"/>
        <v>44.21</v>
      </c>
      <c r="Q2297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 s="7">
        <f t="shared" si="176"/>
        <v>71.97</v>
      </c>
      <c r="Q2298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 s="7">
        <f t="shared" si="176"/>
        <v>52.95</v>
      </c>
      <c r="Q2299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 s="7">
        <f t="shared" si="176"/>
        <v>109.45</v>
      </c>
      <c r="Q230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 s="7">
        <f t="shared" si="176"/>
        <v>75.040000000000006</v>
      </c>
      <c r="Q2301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 s="7">
        <f t="shared" si="176"/>
        <v>115.71</v>
      </c>
      <c r="Q2302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 s="7">
        <f t="shared" si="176"/>
        <v>31.66</v>
      </c>
      <c r="Q2303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 s="7">
        <f t="shared" si="176"/>
        <v>46.18</v>
      </c>
      <c r="Q2304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 s="7">
        <f t="shared" si="176"/>
        <v>68.48</v>
      </c>
      <c r="Q2305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75"/>
        <v>101</v>
      </c>
      <c r="P2306" s="7">
        <f t="shared" si="176"/>
        <v>53.47</v>
      </c>
      <c r="Q2306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80">ROUND(E2307/D2307*100,0)</f>
        <v>101</v>
      </c>
      <c r="P2307" s="7">
        <f t="shared" ref="P2307:P2370" si="181">IFERROR(ROUND(E2307/L2307,2),0)</f>
        <v>109.11</v>
      </c>
      <c r="Q2307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 s="7">
        <f t="shared" si="181"/>
        <v>51.19</v>
      </c>
      <c r="Q2308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 s="7">
        <f t="shared" si="181"/>
        <v>27.94</v>
      </c>
      <c r="Q2309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 s="7">
        <f t="shared" si="181"/>
        <v>82.5</v>
      </c>
      <c r="Q23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 s="7">
        <f t="shared" si="181"/>
        <v>59.82</v>
      </c>
      <c r="Q2311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 s="7">
        <f t="shared" si="181"/>
        <v>64.819999999999993</v>
      </c>
      <c r="Q2312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 s="7">
        <f t="shared" si="181"/>
        <v>90.1</v>
      </c>
      <c r="Q2313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 s="7">
        <f t="shared" si="181"/>
        <v>40.96</v>
      </c>
      <c r="Q2314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 s="7">
        <f t="shared" si="181"/>
        <v>56</v>
      </c>
      <c r="Q2315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 s="7">
        <f t="shared" si="181"/>
        <v>37.67</v>
      </c>
      <c r="Q2316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 s="7">
        <f t="shared" si="181"/>
        <v>40.08</v>
      </c>
      <c r="Q2317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 s="7">
        <f t="shared" si="181"/>
        <v>78.03</v>
      </c>
      <c r="Q2318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 s="7">
        <f t="shared" si="181"/>
        <v>18.91</v>
      </c>
      <c r="Q2319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 s="7">
        <f t="shared" si="181"/>
        <v>37.130000000000003</v>
      </c>
      <c r="Q232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 s="7">
        <f t="shared" si="181"/>
        <v>41.96</v>
      </c>
      <c r="Q2321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 s="7">
        <f t="shared" si="181"/>
        <v>61.04</v>
      </c>
      <c r="Q2322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 s="7">
        <f t="shared" si="181"/>
        <v>64.53</v>
      </c>
      <c r="Q2323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 s="7">
        <f t="shared" si="181"/>
        <v>21.25</v>
      </c>
      <c r="Q2324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 s="7">
        <f t="shared" si="181"/>
        <v>30</v>
      </c>
      <c r="Q2325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 s="7">
        <f t="shared" si="181"/>
        <v>25.49</v>
      </c>
      <c r="Q2326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 s="7">
        <f t="shared" si="181"/>
        <v>11.43</v>
      </c>
      <c r="Q2327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 s="7">
        <f t="shared" si="181"/>
        <v>108</v>
      </c>
      <c r="Q2328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 s="7">
        <f t="shared" si="181"/>
        <v>54.88</v>
      </c>
      <c r="Q2329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 s="7">
        <f t="shared" si="181"/>
        <v>47.38</v>
      </c>
      <c r="Q233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 s="7">
        <f t="shared" si="181"/>
        <v>211.84</v>
      </c>
      <c r="Q2331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 s="7">
        <f t="shared" si="181"/>
        <v>219.93</v>
      </c>
      <c r="Q2332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 s="7">
        <f t="shared" si="181"/>
        <v>40.799999999999997</v>
      </c>
      <c r="Q2333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 s="7">
        <f t="shared" si="181"/>
        <v>75.5</v>
      </c>
      <c r="Q2334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 s="7">
        <f t="shared" si="181"/>
        <v>13.54</v>
      </c>
      <c r="Q2335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 s="7">
        <f t="shared" si="181"/>
        <v>60.87</v>
      </c>
      <c r="Q2336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 s="7">
        <f t="shared" si="181"/>
        <v>115.69</v>
      </c>
      <c r="Q2337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 s="7">
        <f t="shared" si="181"/>
        <v>48.1</v>
      </c>
      <c r="Q2338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 s="7">
        <f t="shared" si="181"/>
        <v>74.180000000000007</v>
      </c>
      <c r="Q2339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 s="7">
        <f t="shared" si="181"/>
        <v>123.35</v>
      </c>
      <c r="Q234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 s="7">
        <f t="shared" si="181"/>
        <v>66.62</v>
      </c>
      <c r="Q2341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 s="7">
        <f t="shared" si="181"/>
        <v>104.99</v>
      </c>
      <c r="Q2342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 s="7">
        <f t="shared" si="181"/>
        <v>0</v>
      </c>
      <c r="Q2343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 s="7">
        <f t="shared" si="181"/>
        <v>0</v>
      </c>
      <c r="Q2344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 s="7">
        <f t="shared" si="181"/>
        <v>300</v>
      </c>
      <c r="Q2345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 s="7">
        <f t="shared" si="181"/>
        <v>1</v>
      </c>
      <c r="Q2346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 s="7">
        <f t="shared" si="181"/>
        <v>0</v>
      </c>
      <c r="Q2347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 s="7">
        <f t="shared" si="181"/>
        <v>13</v>
      </c>
      <c r="Q2348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 s="7">
        <f t="shared" si="181"/>
        <v>15</v>
      </c>
      <c r="Q2349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 s="7">
        <f t="shared" si="181"/>
        <v>54</v>
      </c>
      <c r="Q235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 s="7">
        <f t="shared" si="181"/>
        <v>0</v>
      </c>
      <c r="Q2351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 s="7">
        <f t="shared" si="181"/>
        <v>0</v>
      </c>
      <c r="Q2352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 s="7">
        <f t="shared" si="181"/>
        <v>15.43</v>
      </c>
      <c r="Q2353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 s="7">
        <f t="shared" si="181"/>
        <v>0</v>
      </c>
      <c r="Q2354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 s="7">
        <f t="shared" si="181"/>
        <v>0</v>
      </c>
      <c r="Q2355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 s="7">
        <f t="shared" si="181"/>
        <v>25</v>
      </c>
      <c r="Q2356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 s="7">
        <f t="shared" si="181"/>
        <v>27.5</v>
      </c>
      <c r="Q2357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 s="7">
        <f t="shared" si="181"/>
        <v>0</v>
      </c>
      <c r="Q2358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 s="7">
        <f t="shared" si="181"/>
        <v>0</v>
      </c>
      <c r="Q2359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 s="7">
        <f t="shared" si="181"/>
        <v>0</v>
      </c>
      <c r="Q236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 s="7">
        <f t="shared" si="181"/>
        <v>367</v>
      </c>
      <c r="Q2361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 s="7">
        <f t="shared" si="181"/>
        <v>2</v>
      </c>
      <c r="Q2362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 s="7">
        <f t="shared" si="181"/>
        <v>0</v>
      </c>
      <c r="Q2363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 s="7">
        <f t="shared" si="181"/>
        <v>60</v>
      </c>
      <c r="Q2364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 s="7">
        <f t="shared" si="181"/>
        <v>0</v>
      </c>
      <c r="Q2365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 s="7">
        <f t="shared" si="181"/>
        <v>0</v>
      </c>
      <c r="Q2366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 s="7">
        <f t="shared" si="181"/>
        <v>0</v>
      </c>
      <c r="Q2367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 s="7">
        <f t="shared" si="181"/>
        <v>97.41</v>
      </c>
      <c r="Q2368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 s="7">
        <f t="shared" si="181"/>
        <v>47.86</v>
      </c>
      <c r="Q2369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0"/>
        <v>0</v>
      </c>
      <c r="P2370" s="7">
        <f t="shared" si="181"/>
        <v>50</v>
      </c>
      <c r="Q237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85">ROUND(E2371/D2371*100,0)</f>
        <v>0</v>
      </c>
      <c r="P2371" s="7">
        <f t="shared" ref="P2371:P2434" si="186">IFERROR(ROUND(E2371/L2371,2),0)</f>
        <v>0</v>
      </c>
      <c r="Q2371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 s="7">
        <f t="shared" si="186"/>
        <v>20.5</v>
      </c>
      <c r="Q2372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 s="7">
        <f t="shared" si="186"/>
        <v>0</v>
      </c>
      <c r="Q2373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 s="7">
        <f t="shared" si="186"/>
        <v>30</v>
      </c>
      <c r="Q2374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 s="7">
        <f t="shared" si="186"/>
        <v>50</v>
      </c>
      <c r="Q2375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 s="7">
        <f t="shared" si="186"/>
        <v>10</v>
      </c>
      <c r="Q2376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 s="7">
        <f t="shared" si="186"/>
        <v>0</v>
      </c>
      <c r="Q2377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 s="7">
        <f t="shared" si="186"/>
        <v>81.58</v>
      </c>
      <c r="Q2378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 s="7">
        <f t="shared" si="186"/>
        <v>0</v>
      </c>
      <c r="Q2379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 s="7">
        <f t="shared" si="186"/>
        <v>0</v>
      </c>
      <c r="Q238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 s="7">
        <f t="shared" si="186"/>
        <v>0</v>
      </c>
      <c r="Q2381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 s="7">
        <f t="shared" si="186"/>
        <v>18.329999999999998</v>
      </c>
      <c r="Q2382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 s="7">
        <f t="shared" si="186"/>
        <v>224.43</v>
      </c>
      <c r="Q2383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 s="7">
        <f t="shared" si="186"/>
        <v>37.5</v>
      </c>
      <c r="Q2384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 s="7">
        <f t="shared" si="186"/>
        <v>145</v>
      </c>
      <c r="Q2385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 s="7">
        <f t="shared" si="186"/>
        <v>1</v>
      </c>
      <c r="Q2386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 s="7">
        <f t="shared" si="186"/>
        <v>112.57</v>
      </c>
      <c r="Q2387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 s="7">
        <f t="shared" si="186"/>
        <v>0</v>
      </c>
      <c r="Q2388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 s="7">
        <f t="shared" si="186"/>
        <v>342</v>
      </c>
      <c r="Q2389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 s="7">
        <f t="shared" si="186"/>
        <v>57.88</v>
      </c>
      <c r="Q239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 s="7">
        <f t="shared" si="186"/>
        <v>30</v>
      </c>
      <c r="Q2391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 s="7">
        <f t="shared" si="186"/>
        <v>0</v>
      </c>
      <c r="Q2392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 s="7">
        <f t="shared" si="186"/>
        <v>25</v>
      </c>
      <c r="Q2393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 s="7">
        <f t="shared" si="186"/>
        <v>0</v>
      </c>
      <c r="Q2394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 s="7">
        <f t="shared" si="186"/>
        <v>50</v>
      </c>
      <c r="Q2395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 s="7">
        <f t="shared" si="186"/>
        <v>1.5</v>
      </c>
      <c r="Q2396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 s="7">
        <f t="shared" si="186"/>
        <v>0</v>
      </c>
      <c r="Q2397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 s="7">
        <f t="shared" si="186"/>
        <v>10</v>
      </c>
      <c r="Q2398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 s="7">
        <f t="shared" si="186"/>
        <v>0</v>
      </c>
      <c r="Q2399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 s="7">
        <f t="shared" si="186"/>
        <v>0</v>
      </c>
      <c r="Q240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 s="7">
        <f t="shared" si="186"/>
        <v>0</v>
      </c>
      <c r="Q2401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 s="7">
        <f t="shared" si="186"/>
        <v>0</v>
      </c>
      <c r="Q2402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 s="7">
        <f t="shared" si="186"/>
        <v>22.33</v>
      </c>
      <c r="Q2403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 s="7">
        <f t="shared" si="186"/>
        <v>52</v>
      </c>
      <c r="Q2404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 s="7">
        <f t="shared" si="186"/>
        <v>16.829999999999998</v>
      </c>
      <c r="Q2405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 s="7">
        <f t="shared" si="186"/>
        <v>0</v>
      </c>
      <c r="Q2406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 s="7">
        <f t="shared" si="186"/>
        <v>56.3</v>
      </c>
      <c r="Q2407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 s="7">
        <f t="shared" si="186"/>
        <v>84.06</v>
      </c>
      <c r="Q2408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 s="7">
        <f t="shared" si="186"/>
        <v>168.39</v>
      </c>
      <c r="Q2409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 s="7">
        <f t="shared" si="186"/>
        <v>15</v>
      </c>
      <c r="Q24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 s="7">
        <f t="shared" si="186"/>
        <v>76.67</v>
      </c>
      <c r="Q2411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 s="7">
        <f t="shared" si="186"/>
        <v>0</v>
      </c>
      <c r="Q2412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 s="7">
        <f t="shared" si="186"/>
        <v>50.33</v>
      </c>
      <c r="Q2413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 s="7">
        <f t="shared" si="186"/>
        <v>0</v>
      </c>
      <c r="Q2414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 s="7">
        <f t="shared" si="186"/>
        <v>8.33</v>
      </c>
      <c r="Q2415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 s="7">
        <f t="shared" si="186"/>
        <v>35.380000000000003</v>
      </c>
      <c r="Q2416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 s="7">
        <f t="shared" si="186"/>
        <v>55.83</v>
      </c>
      <c r="Q2417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 s="7">
        <f t="shared" si="186"/>
        <v>5</v>
      </c>
      <c r="Q2418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 s="7">
        <f t="shared" si="186"/>
        <v>0</v>
      </c>
      <c r="Q2419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 s="7">
        <f t="shared" si="186"/>
        <v>1</v>
      </c>
      <c r="Q242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 s="7">
        <f t="shared" si="186"/>
        <v>0</v>
      </c>
      <c r="Q2421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 s="7">
        <f t="shared" si="186"/>
        <v>69.47</v>
      </c>
      <c r="Q2422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 s="7">
        <f t="shared" si="186"/>
        <v>1</v>
      </c>
      <c r="Q2423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 s="7">
        <f t="shared" si="186"/>
        <v>1</v>
      </c>
      <c r="Q2424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 s="7">
        <f t="shared" si="186"/>
        <v>8</v>
      </c>
      <c r="Q2425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 s="7">
        <f t="shared" si="186"/>
        <v>34.44</v>
      </c>
      <c r="Q2426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 s="7">
        <f t="shared" si="186"/>
        <v>1</v>
      </c>
      <c r="Q2427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 s="7">
        <f t="shared" si="186"/>
        <v>0</v>
      </c>
      <c r="Q2428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 s="7">
        <f t="shared" si="186"/>
        <v>1</v>
      </c>
      <c r="Q2429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 s="7">
        <f t="shared" si="186"/>
        <v>1</v>
      </c>
      <c r="Q243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 s="7">
        <f t="shared" si="186"/>
        <v>501.25</v>
      </c>
      <c r="Q2431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 s="7">
        <f t="shared" si="186"/>
        <v>10.5</v>
      </c>
      <c r="Q2432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 s="7">
        <f t="shared" si="186"/>
        <v>1</v>
      </c>
      <c r="Q2433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85"/>
        <v>0</v>
      </c>
      <c r="P2434" s="7">
        <f t="shared" si="186"/>
        <v>1</v>
      </c>
      <c r="Q2434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90">ROUND(E2435/D2435*100,0)</f>
        <v>0</v>
      </c>
      <c r="P2435" s="7">
        <f t="shared" ref="P2435:P2498" si="191">IFERROR(ROUND(E2435/L2435,2),0)</f>
        <v>0</v>
      </c>
      <c r="Q2435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 s="7">
        <f t="shared" si="191"/>
        <v>13</v>
      </c>
      <c r="Q2436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 s="7">
        <f t="shared" si="191"/>
        <v>306</v>
      </c>
      <c r="Q2437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 s="7">
        <f t="shared" si="191"/>
        <v>22.5</v>
      </c>
      <c r="Q2438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 s="7">
        <f t="shared" si="191"/>
        <v>0</v>
      </c>
      <c r="Q2439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 s="7">
        <f t="shared" si="191"/>
        <v>50</v>
      </c>
      <c r="Q244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 s="7">
        <f t="shared" si="191"/>
        <v>0</v>
      </c>
      <c r="Q2441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 s="7">
        <f t="shared" si="191"/>
        <v>5</v>
      </c>
      <c r="Q2442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 s="7">
        <f t="shared" si="191"/>
        <v>74.23</v>
      </c>
      <c r="Q2443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 s="7">
        <f t="shared" si="191"/>
        <v>81.25</v>
      </c>
      <c r="Q2444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 s="7">
        <f t="shared" si="191"/>
        <v>130.22999999999999</v>
      </c>
      <c r="Q2445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 s="7">
        <f t="shared" si="191"/>
        <v>53.41</v>
      </c>
      <c r="Q2446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 s="7">
        <f t="shared" si="191"/>
        <v>75.13</v>
      </c>
      <c r="Q2447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 s="7">
        <f t="shared" si="191"/>
        <v>75.67</v>
      </c>
      <c r="Q2448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 s="7">
        <f t="shared" si="191"/>
        <v>31.69</v>
      </c>
      <c r="Q2449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 s="7">
        <f t="shared" si="191"/>
        <v>47.78</v>
      </c>
      <c r="Q245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 s="7">
        <f t="shared" si="191"/>
        <v>90</v>
      </c>
      <c r="Q2451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 s="7">
        <f t="shared" si="191"/>
        <v>149.31</v>
      </c>
      <c r="Q2452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 s="7">
        <f t="shared" si="191"/>
        <v>62.07</v>
      </c>
      <c r="Q2453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 s="7">
        <f t="shared" si="191"/>
        <v>53.4</v>
      </c>
      <c r="Q2454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 s="7">
        <f t="shared" si="191"/>
        <v>69.27</v>
      </c>
      <c r="Q2455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 s="7">
        <f t="shared" si="191"/>
        <v>271.51</v>
      </c>
      <c r="Q2456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 s="7">
        <f t="shared" si="191"/>
        <v>34.130000000000003</v>
      </c>
      <c r="Q2457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 s="7">
        <f t="shared" si="191"/>
        <v>40.49</v>
      </c>
      <c r="Q2458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 s="7">
        <f t="shared" si="191"/>
        <v>189.76</v>
      </c>
      <c r="Q2459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 s="7">
        <f t="shared" si="191"/>
        <v>68.86</v>
      </c>
      <c r="Q246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 s="7">
        <f t="shared" si="191"/>
        <v>108.78</v>
      </c>
      <c r="Q2461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 s="7">
        <f t="shared" si="191"/>
        <v>125.99</v>
      </c>
      <c r="Q2462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 s="7">
        <f t="shared" si="191"/>
        <v>90.52</v>
      </c>
      <c r="Q2463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 s="7">
        <f t="shared" si="191"/>
        <v>28.88</v>
      </c>
      <c r="Q2464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 s="7">
        <f t="shared" si="191"/>
        <v>31</v>
      </c>
      <c r="Q2465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 s="7">
        <f t="shared" si="191"/>
        <v>51.67</v>
      </c>
      <c r="Q2466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 s="7">
        <f t="shared" si="191"/>
        <v>26.27</v>
      </c>
      <c r="Q2467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 s="7">
        <f t="shared" si="191"/>
        <v>48.08</v>
      </c>
      <c r="Q2468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 s="7">
        <f t="shared" si="191"/>
        <v>27.56</v>
      </c>
      <c r="Q2469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 s="7">
        <f t="shared" si="191"/>
        <v>36.97</v>
      </c>
      <c r="Q247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 s="7">
        <f t="shared" si="191"/>
        <v>29.02</v>
      </c>
      <c r="Q2471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 s="7">
        <f t="shared" si="191"/>
        <v>28.66</v>
      </c>
      <c r="Q2472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 s="7">
        <f t="shared" si="191"/>
        <v>37.65</v>
      </c>
      <c r="Q2473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 s="7">
        <f t="shared" si="191"/>
        <v>97.9</v>
      </c>
      <c r="Q2474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 s="7">
        <f t="shared" si="191"/>
        <v>42.55</v>
      </c>
      <c r="Q2475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 s="7">
        <f t="shared" si="191"/>
        <v>131.58000000000001</v>
      </c>
      <c r="Q2476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 s="7">
        <f t="shared" si="191"/>
        <v>32.32</v>
      </c>
      <c r="Q2477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 s="7">
        <f t="shared" si="191"/>
        <v>61.1</v>
      </c>
      <c r="Q2478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 s="7">
        <f t="shared" si="191"/>
        <v>31.34</v>
      </c>
      <c r="Q2479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 s="7">
        <f t="shared" si="191"/>
        <v>129.11000000000001</v>
      </c>
      <c r="Q248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 s="7">
        <f t="shared" si="191"/>
        <v>25.02</v>
      </c>
      <c r="Q2481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 s="7">
        <f t="shared" si="191"/>
        <v>250</v>
      </c>
      <c r="Q2482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 s="7">
        <f t="shared" si="191"/>
        <v>47.54</v>
      </c>
      <c r="Q2483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 s="7">
        <f t="shared" si="191"/>
        <v>40.04</v>
      </c>
      <c r="Q2484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 s="7">
        <f t="shared" si="191"/>
        <v>65.84</v>
      </c>
      <c r="Q2485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 s="7">
        <f t="shared" si="191"/>
        <v>46.4</v>
      </c>
      <c r="Q2486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 s="7">
        <f t="shared" si="191"/>
        <v>50.37</v>
      </c>
      <c r="Q2487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 s="7">
        <f t="shared" si="191"/>
        <v>26.57</v>
      </c>
      <c r="Q2488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 s="7">
        <f t="shared" si="191"/>
        <v>39.49</v>
      </c>
      <c r="Q2489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 s="7">
        <f t="shared" si="191"/>
        <v>49.25</v>
      </c>
      <c r="Q249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 s="7">
        <f t="shared" si="191"/>
        <v>62.38</v>
      </c>
      <c r="Q2491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 s="7">
        <f t="shared" si="191"/>
        <v>37.94</v>
      </c>
      <c r="Q2492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 s="7">
        <f t="shared" si="191"/>
        <v>51.6</v>
      </c>
      <c r="Q2493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 s="7">
        <f t="shared" si="191"/>
        <v>27.78</v>
      </c>
      <c r="Q2494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 s="7">
        <f t="shared" si="191"/>
        <v>99.38</v>
      </c>
      <c r="Q2495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 s="7">
        <f t="shared" si="191"/>
        <v>38.85</v>
      </c>
      <c r="Q2496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 s="7">
        <f t="shared" si="191"/>
        <v>45.55</v>
      </c>
      <c r="Q2497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0"/>
        <v>100</v>
      </c>
      <c r="P2498" s="7">
        <f t="shared" si="191"/>
        <v>600</v>
      </c>
      <c r="Q2498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95">ROUND(E2499/D2499*100,0)</f>
        <v>113</v>
      </c>
      <c r="P2499" s="7">
        <f t="shared" ref="P2499:P2562" si="196">IFERROR(ROUND(E2499/L2499,2),0)</f>
        <v>80.55</v>
      </c>
      <c r="Q2499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 s="7">
        <f t="shared" si="196"/>
        <v>52.8</v>
      </c>
      <c r="Q250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 s="7">
        <f t="shared" si="196"/>
        <v>47.68</v>
      </c>
      <c r="Q2501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 s="7">
        <f t="shared" si="196"/>
        <v>23.45</v>
      </c>
      <c r="Q2502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 s="7">
        <f t="shared" si="196"/>
        <v>40.14</v>
      </c>
      <c r="Q2503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 s="7">
        <f t="shared" si="196"/>
        <v>17.2</v>
      </c>
      <c r="Q2504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 s="7">
        <f t="shared" si="196"/>
        <v>0</v>
      </c>
      <c r="Q2505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 s="7">
        <f t="shared" si="196"/>
        <v>0</v>
      </c>
      <c r="Q2506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 s="7">
        <f t="shared" si="196"/>
        <v>0</v>
      </c>
      <c r="Q2507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 s="7">
        <f t="shared" si="196"/>
        <v>15</v>
      </c>
      <c r="Q2508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 s="7">
        <f t="shared" si="196"/>
        <v>0</v>
      </c>
      <c r="Q2509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 s="7">
        <f t="shared" si="196"/>
        <v>0</v>
      </c>
      <c r="Q25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 s="7">
        <f t="shared" si="196"/>
        <v>35.71</v>
      </c>
      <c r="Q2511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 s="7">
        <f t="shared" si="196"/>
        <v>37.5</v>
      </c>
      <c r="Q2512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 s="7">
        <f t="shared" si="196"/>
        <v>0</v>
      </c>
      <c r="Q2513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 s="7">
        <f t="shared" si="196"/>
        <v>0</v>
      </c>
      <c r="Q2514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 s="7">
        <f t="shared" si="196"/>
        <v>0</v>
      </c>
      <c r="Q2515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 s="7">
        <f t="shared" si="196"/>
        <v>52.5</v>
      </c>
      <c r="Q2516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 s="7">
        <f t="shared" si="196"/>
        <v>77.5</v>
      </c>
      <c r="Q2517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 s="7">
        <f t="shared" si="196"/>
        <v>0</v>
      </c>
      <c r="Q2518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 s="7">
        <f t="shared" si="196"/>
        <v>53.55</v>
      </c>
      <c r="Q2519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 s="7">
        <f t="shared" si="196"/>
        <v>0</v>
      </c>
      <c r="Q252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 s="7">
        <f t="shared" si="196"/>
        <v>16.25</v>
      </c>
      <c r="Q2521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 s="7">
        <f t="shared" si="196"/>
        <v>0</v>
      </c>
      <c r="Q2522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 s="7">
        <f t="shared" si="196"/>
        <v>103.68</v>
      </c>
      <c r="Q2523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 s="7">
        <f t="shared" si="196"/>
        <v>185.19</v>
      </c>
      <c r="Q2524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 s="7">
        <f t="shared" si="196"/>
        <v>54.15</v>
      </c>
      <c r="Q2525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 s="7">
        <f t="shared" si="196"/>
        <v>177.21</v>
      </c>
      <c r="Q2526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 s="7">
        <f t="shared" si="196"/>
        <v>100.33</v>
      </c>
      <c r="Q2527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 s="7">
        <f t="shared" si="196"/>
        <v>136.91</v>
      </c>
      <c r="Q2528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 s="7">
        <f t="shared" si="196"/>
        <v>57.54</v>
      </c>
      <c r="Q2529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 s="7">
        <f t="shared" si="196"/>
        <v>52.96</v>
      </c>
      <c r="Q253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 s="7">
        <f t="shared" si="196"/>
        <v>82.33</v>
      </c>
      <c r="Q2531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 s="7">
        <f t="shared" si="196"/>
        <v>135.41999999999999</v>
      </c>
      <c r="Q2532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 s="7">
        <f t="shared" si="196"/>
        <v>74.069999999999993</v>
      </c>
      <c r="Q2533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 s="7">
        <f t="shared" si="196"/>
        <v>84.08</v>
      </c>
      <c r="Q2534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 s="7">
        <f t="shared" si="196"/>
        <v>61.03</v>
      </c>
      <c r="Q2535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 s="7">
        <f t="shared" si="196"/>
        <v>150</v>
      </c>
      <c r="Q2536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 s="7">
        <f t="shared" si="196"/>
        <v>266.08999999999997</v>
      </c>
      <c r="Q2537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 s="7">
        <f t="shared" si="196"/>
        <v>7.25</v>
      </c>
      <c r="Q2538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 s="7">
        <f t="shared" si="196"/>
        <v>100</v>
      </c>
      <c r="Q2539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 s="7">
        <f t="shared" si="196"/>
        <v>109.96</v>
      </c>
      <c r="Q254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 s="7">
        <f t="shared" si="196"/>
        <v>169.92</v>
      </c>
      <c r="Q2541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 s="7">
        <f t="shared" si="196"/>
        <v>95.74</v>
      </c>
      <c r="Q2542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 s="7">
        <f t="shared" si="196"/>
        <v>59.46</v>
      </c>
      <c r="Q2543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 s="7">
        <f t="shared" si="196"/>
        <v>55.77</v>
      </c>
      <c r="Q2544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 s="7">
        <f t="shared" si="196"/>
        <v>30.08</v>
      </c>
      <c r="Q2545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 s="7">
        <f t="shared" si="196"/>
        <v>88.44</v>
      </c>
      <c r="Q2546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 s="7">
        <f t="shared" si="196"/>
        <v>64.03</v>
      </c>
      <c r="Q2547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 s="7">
        <f t="shared" si="196"/>
        <v>60.15</v>
      </c>
      <c r="Q2548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 s="7">
        <f t="shared" si="196"/>
        <v>49.19</v>
      </c>
      <c r="Q2549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 s="7">
        <f t="shared" si="196"/>
        <v>165.16</v>
      </c>
      <c r="Q255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 s="7">
        <f t="shared" si="196"/>
        <v>43.62</v>
      </c>
      <c r="Q2551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 s="7">
        <f t="shared" si="196"/>
        <v>43.7</v>
      </c>
      <c r="Q2552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 s="7">
        <f t="shared" si="196"/>
        <v>67.42</v>
      </c>
      <c r="Q2553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 s="7">
        <f t="shared" si="196"/>
        <v>177.5</v>
      </c>
      <c r="Q2554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 s="7">
        <f t="shared" si="196"/>
        <v>38.880000000000003</v>
      </c>
      <c r="Q2555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 s="7">
        <f t="shared" si="196"/>
        <v>54.99</v>
      </c>
      <c r="Q2556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 s="7">
        <f t="shared" si="196"/>
        <v>61.34</v>
      </c>
      <c r="Q2557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 s="7">
        <f t="shared" si="196"/>
        <v>23.12</v>
      </c>
      <c r="Q2558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 s="7">
        <f t="shared" si="196"/>
        <v>29.61</v>
      </c>
      <c r="Q2559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 s="7">
        <f t="shared" si="196"/>
        <v>75.61</v>
      </c>
      <c r="Q256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 s="7">
        <f t="shared" si="196"/>
        <v>35.6</v>
      </c>
      <c r="Q2561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95"/>
        <v>100</v>
      </c>
      <c r="P2562" s="7">
        <f t="shared" si="196"/>
        <v>143</v>
      </c>
      <c r="Q2562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00">ROUND(E2563/D2563*100,0)</f>
        <v>0</v>
      </c>
      <c r="P2563" s="7">
        <f t="shared" ref="P2563:P2626" si="201">IFERROR(ROUND(E2563/L2563,2),0)</f>
        <v>0</v>
      </c>
      <c r="Q2563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 s="7">
        <f t="shared" si="201"/>
        <v>25</v>
      </c>
      <c r="Q2564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 s="7">
        <f t="shared" si="201"/>
        <v>0</v>
      </c>
      <c r="Q2565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 s="7">
        <f t="shared" si="201"/>
        <v>0</v>
      </c>
      <c r="Q2566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 s="7">
        <f t="shared" si="201"/>
        <v>100</v>
      </c>
      <c r="Q2567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 s="7">
        <f t="shared" si="201"/>
        <v>0</v>
      </c>
      <c r="Q2568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 s="7">
        <f t="shared" si="201"/>
        <v>60</v>
      </c>
      <c r="Q2569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 s="7">
        <f t="shared" si="201"/>
        <v>50</v>
      </c>
      <c r="Q257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 s="7">
        <f t="shared" si="201"/>
        <v>72.5</v>
      </c>
      <c r="Q2571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 s="7">
        <f t="shared" si="201"/>
        <v>29.5</v>
      </c>
      <c r="Q2572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 s="7">
        <f t="shared" si="201"/>
        <v>62.5</v>
      </c>
      <c r="Q2573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 s="7">
        <f t="shared" si="201"/>
        <v>0</v>
      </c>
      <c r="Q2574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 s="7">
        <f t="shared" si="201"/>
        <v>0</v>
      </c>
      <c r="Q2575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 s="7">
        <f t="shared" si="201"/>
        <v>0</v>
      </c>
      <c r="Q2576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 s="7">
        <f t="shared" si="201"/>
        <v>0</v>
      </c>
      <c r="Q2577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 s="7">
        <f t="shared" si="201"/>
        <v>0</v>
      </c>
      <c r="Q2578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 s="7">
        <f t="shared" si="201"/>
        <v>0</v>
      </c>
      <c r="Q2579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 s="7">
        <f t="shared" si="201"/>
        <v>0</v>
      </c>
      <c r="Q258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 s="7">
        <f t="shared" si="201"/>
        <v>23.08</v>
      </c>
      <c r="Q2581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 s="7">
        <f t="shared" si="201"/>
        <v>25.5</v>
      </c>
      <c r="Q2582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 s="7">
        <f t="shared" si="201"/>
        <v>48.18</v>
      </c>
      <c r="Q2583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 s="7">
        <f t="shared" si="201"/>
        <v>1</v>
      </c>
      <c r="Q2584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 s="7">
        <f t="shared" si="201"/>
        <v>1</v>
      </c>
      <c r="Q2585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 s="7">
        <f t="shared" si="201"/>
        <v>0</v>
      </c>
      <c r="Q2586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 s="7">
        <f t="shared" si="201"/>
        <v>50</v>
      </c>
      <c r="Q2587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 s="7">
        <f t="shared" si="201"/>
        <v>5</v>
      </c>
      <c r="Q2588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 s="7">
        <f t="shared" si="201"/>
        <v>202.83</v>
      </c>
      <c r="Q2589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 s="7">
        <f t="shared" si="201"/>
        <v>29.13</v>
      </c>
      <c r="Q259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 s="7">
        <f t="shared" si="201"/>
        <v>5</v>
      </c>
      <c r="Q2591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 s="7">
        <f t="shared" si="201"/>
        <v>0</v>
      </c>
      <c r="Q2592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 s="7">
        <f t="shared" si="201"/>
        <v>13</v>
      </c>
      <c r="Q2593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 s="7">
        <f t="shared" si="201"/>
        <v>50</v>
      </c>
      <c r="Q2594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 s="7">
        <f t="shared" si="201"/>
        <v>0</v>
      </c>
      <c r="Q2595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 s="7">
        <f t="shared" si="201"/>
        <v>1</v>
      </c>
      <c r="Q2596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 s="7">
        <f t="shared" si="201"/>
        <v>96.05</v>
      </c>
      <c r="Q2597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 s="7">
        <f t="shared" si="201"/>
        <v>305.77999999999997</v>
      </c>
      <c r="Q2598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 s="7">
        <f t="shared" si="201"/>
        <v>12.14</v>
      </c>
      <c r="Q2599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 s="7">
        <f t="shared" si="201"/>
        <v>83.57</v>
      </c>
      <c r="Q260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 s="7">
        <f t="shared" si="201"/>
        <v>18</v>
      </c>
      <c r="Q2601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 s="7">
        <f t="shared" si="201"/>
        <v>115.53</v>
      </c>
      <c r="Q2602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 s="7">
        <f t="shared" si="201"/>
        <v>21.9</v>
      </c>
      <c r="Q2603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 s="7">
        <f t="shared" si="201"/>
        <v>80.02</v>
      </c>
      <c r="Q2604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 s="7">
        <f t="shared" si="201"/>
        <v>35.520000000000003</v>
      </c>
      <c r="Q2605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 s="7">
        <f t="shared" si="201"/>
        <v>64.930000000000007</v>
      </c>
      <c r="Q2606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 s="7">
        <f t="shared" si="201"/>
        <v>60.97</v>
      </c>
      <c r="Q2607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 s="7">
        <f t="shared" si="201"/>
        <v>31.44</v>
      </c>
      <c r="Q2608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 s="7">
        <f t="shared" si="201"/>
        <v>81.95</v>
      </c>
      <c r="Q2609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 s="7">
        <f t="shared" si="201"/>
        <v>58.93</v>
      </c>
      <c r="Q26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 s="7">
        <f t="shared" si="201"/>
        <v>157.29</v>
      </c>
      <c r="Q2611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 s="7">
        <f t="shared" si="201"/>
        <v>55.76</v>
      </c>
      <c r="Q2612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 s="7">
        <f t="shared" si="201"/>
        <v>83.8</v>
      </c>
      <c r="Q2613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 s="7">
        <f t="shared" si="201"/>
        <v>58.42</v>
      </c>
      <c r="Q2614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 s="7">
        <f t="shared" si="201"/>
        <v>270.57</v>
      </c>
      <c r="Q2615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 s="7">
        <f t="shared" si="201"/>
        <v>107.1</v>
      </c>
      <c r="Q2616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 s="7">
        <f t="shared" si="201"/>
        <v>47.18</v>
      </c>
      <c r="Q2617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 s="7">
        <f t="shared" si="201"/>
        <v>120.31</v>
      </c>
      <c r="Q2618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 s="7">
        <f t="shared" si="201"/>
        <v>27.6</v>
      </c>
      <c r="Q2619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 s="7">
        <f t="shared" si="201"/>
        <v>205.3</v>
      </c>
      <c r="Q262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 s="7">
        <f t="shared" si="201"/>
        <v>35.549999999999997</v>
      </c>
      <c r="Q2621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 s="7">
        <f t="shared" si="201"/>
        <v>74.64</v>
      </c>
      <c r="Q2622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 s="7">
        <f t="shared" si="201"/>
        <v>47.06</v>
      </c>
      <c r="Q2623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 s="7">
        <f t="shared" si="201"/>
        <v>26.59</v>
      </c>
      <c r="Q2624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 s="7">
        <f t="shared" si="201"/>
        <v>36.770000000000003</v>
      </c>
      <c r="Q2625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0"/>
        <v>1379</v>
      </c>
      <c r="P2626" s="7">
        <f t="shared" si="201"/>
        <v>31.82</v>
      </c>
      <c r="Q2626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05">ROUND(E2627/D2627*100,0)</f>
        <v>956</v>
      </c>
      <c r="P2627" s="7">
        <f t="shared" ref="P2627:P2690" si="206">IFERROR(ROUND(E2627/L2627,2),0)</f>
        <v>27.58</v>
      </c>
      <c r="Q2627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 s="7">
        <f t="shared" si="206"/>
        <v>56</v>
      </c>
      <c r="Q2628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 s="7">
        <f t="shared" si="206"/>
        <v>21.56</v>
      </c>
      <c r="Q2629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 s="7">
        <f t="shared" si="206"/>
        <v>44.1</v>
      </c>
      <c r="Q263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 s="7">
        <f t="shared" si="206"/>
        <v>63.87</v>
      </c>
      <c r="Q2631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 s="7">
        <f t="shared" si="206"/>
        <v>38.99</v>
      </c>
      <c r="Q2632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 s="7">
        <f t="shared" si="206"/>
        <v>80.19</v>
      </c>
      <c r="Q2633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 s="7">
        <f t="shared" si="206"/>
        <v>34.9</v>
      </c>
      <c r="Q2634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 s="7">
        <f t="shared" si="206"/>
        <v>89.1</v>
      </c>
      <c r="Q2635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 s="7">
        <f t="shared" si="206"/>
        <v>39.44</v>
      </c>
      <c r="Q2636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 s="7">
        <f t="shared" si="206"/>
        <v>136.9</v>
      </c>
      <c r="Q2637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 s="7">
        <f t="shared" si="206"/>
        <v>37.46</v>
      </c>
      <c r="Q2638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 s="7">
        <f t="shared" si="206"/>
        <v>31.96</v>
      </c>
      <c r="Q2639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 s="7">
        <f t="shared" si="206"/>
        <v>25.21</v>
      </c>
      <c r="Q264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 s="7">
        <f t="shared" si="206"/>
        <v>10.039999999999999</v>
      </c>
      <c r="Q2641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 s="7">
        <f t="shared" si="206"/>
        <v>45.94</v>
      </c>
      <c r="Q2642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 s="7">
        <f t="shared" si="206"/>
        <v>15</v>
      </c>
      <c r="Q2643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 s="7">
        <f t="shared" si="206"/>
        <v>0</v>
      </c>
      <c r="Q2644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 s="7">
        <f t="shared" si="206"/>
        <v>223.58</v>
      </c>
      <c r="Q2645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 s="7">
        <f t="shared" si="206"/>
        <v>39.479999999999997</v>
      </c>
      <c r="Q2646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 s="7">
        <f t="shared" si="206"/>
        <v>91.3</v>
      </c>
      <c r="Q2647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 s="7">
        <f t="shared" si="206"/>
        <v>78.67</v>
      </c>
      <c r="Q2648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 s="7">
        <f t="shared" si="206"/>
        <v>12</v>
      </c>
      <c r="Q2649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 s="7">
        <f t="shared" si="206"/>
        <v>17.670000000000002</v>
      </c>
      <c r="Q265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 s="7">
        <f t="shared" si="206"/>
        <v>41.33</v>
      </c>
      <c r="Q2651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 s="7">
        <f t="shared" si="206"/>
        <v>71.599999999999994</v>
      </c>
      <c r="Q2652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 s="7">
        <f t="shared" si="206"/>
        <v>307.82</v>
      </c>
      <c r="Q2653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 s="7">
        <f t="shared" si="206"/>
        <v>80.45</v>
      </c>
      <c r="Q2654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 s="7">
        <f t="shared" si="206"/>
        <v>83.94</v>
      </c>
      <c r="Q2655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 s="7">
        <f t="shared" si="206"/>
        <v>8.5</v>
      </c>
      <c r="Q2656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 s="7">
        <f t="shared" si="206"/>
        <v>73.37</v>
      </c>
      <c r="Q2657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 s="7">
        <f t="shared" si="206"/>
        <v>112.86</v>
      </c>
      <c r="Q2658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 s="7">
        <f t="shared" si="206"/>
        <v>95.28</v>
      </c>
      <c r="Q2659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 s="7">
        <f t="shared" si="206"/>
        <v>22.75</v>
      </c>
      <c r="Q266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 s="7">
        <f t="shared" si="206"/>
        <v>133.30000000000001</v>
      </c>
      <c r="Q2661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 s="7">
        <f t="shared" si="206"/>
        <v>3.8</v>
      </c>
      <c r="Q2662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 s="7">
        <f t="shared" si="206"/>
        <v>85.75</v>
      </c>
      <c r="Q2663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 s="7">
        <f t="shared" si="206"/>
        <v>267</v>
      </c>
      <c r="Q2664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 s="7">
        <f t="shared" si="206"/>
        <v>373.56</v>
      </c>
      <c r="Q2665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 s="7">
        <f t="shared" si="206"/>
        <v>174.04</v>
      </c>
      <c r="Q2666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 s="7">
        <f t="shared" si="206"/>
        <v>93.7</v>
      </c>
      <c r="Q2667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 s="7">
        <f t="shared" si="206"/>
        <v>77.33</v>
      </c>
      <c r="Q2668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 s="7">
        <f t="shared" si="206"/>
        <v>92.22</v>
      </c>
      <c r="Q2669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 s="7">
        <f t="shared" si="206"/>
        <v>60.96</v>
      </c>
      <c r="Q267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 s="7">
        <f t="shared" si="206"/>
        <v>91</v>
      </c>
      <c r="Q2671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 s="7">
        <f t="shared" si="206"/>
        <v>41.58</v>
      </c>
      <c r="Q2672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 s="7">
        <f t="shared" si="206"/>
        <v>33.76</v>
      </c>
      <c r="Q2673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 s="7">
        <f t="shared" si="206"/>
        <v>70.62</v>
      </c>
      <c r="Q2674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 s="7">
        <f t="shared" si="206"/>
        <v>167.15</v>
      </c>
      <c r="Q2675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 s="7">
        <f t="shared" si="206"/>
        <v>128.62</v>
      </c>
      <c r="Q2676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 s="7">
        <f t="shared" si="206"/>
        <v>65.41</v>
      </c>
      <c r="Q2677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 s="7">
        <f t="shared" si="206"/>
        <v>117.56</v>
      </c>
      <c r="Q2678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 s="7">
        <f t="shared" si="206"/>
        <v>126.48</v>
      </c>
      <c r="Q2679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 s="7">
        <f t="shared" si="206"/>
        <v>550</v>
      </c>
      <c r="Q268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 s="7">
        <f t="shared" si="206"/>
        <v>44</v>
      </c>
      <c r="Q2681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 s="7">
        <f t="shared" si="206"/>
        <v>69</v>
      </c>
      <c r="Q2682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 s="7">
        <f t="shared" si="206"/>
        <v>27.5</v>
      </c>
      <c r="Q2683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 s="7">
        <f t="shared" si="206"/>
        <v>84.9</v>
      </c>
      <c r="Q2684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 s="7">
        <f t="shared" si="206"/>
        <v>12</v>
      </c>
      <c r="Q2685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 s="7">
        <f t="shared" si="206"/>
        <v>200</v>
      </c>
      <c r="Q2686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 s="7">
        <f t="shared" si="206"/>
        <v>10</v>
      </c>
      <c r="Q2687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 s="7">
        <f t="shared" si="206"/>
        <v>0</v>
      </c>
      <c r="Q2688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 s="7">
        <f t="shared" si="206"/>
        <v>0</v>
      </c>
      <c r="Q2689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05"/>
        <v>0</v>
      </c>
      <c r="P2690" s="7">
        <f t="shared" si="206"/>
        <v>5.29</v>
      </c>
      <c r="Q269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10">ROUND(E2691/D2691*100,0)</f>
        <v>0</v>
      </c>
      <c r="P2691" s="7">
        <f t="shared" ref="P2691:P2754" si="211">IFERROR(ROUND(E2691/L2691,2),0)</f>
        <v>1</v>
      </c>
      <c r="Q2691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 s="7">
        <f t="shared" si="211"/>
        <v>72.760000000000005</v>
      </c>
      <c r="Q2692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 s="7">
        <f t="shared" si="211"/>
        <v>17.5</v>
      </c>
      <c r="Q2693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 s="7">
        <f t="shared" si="211"/>
        <v>25</v>
      </c>
      <c r="Q2694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 s="7">
        <f t="shared" si="211"/>
        <v>13.33</v>
      </c>
      <c r="Q2695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 s="7">
        <f t="shared" si="211"/>
        <v>1</v>
      </c>
      <c r="Q2696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 s="7">
        <f t="shared" si="211"/>
        <v>23.67</v>
      </c>
      <c r="Q2697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 s="7">
        <f t="shared" si="211"/>
        <v>89.21</v>
      </c>
      <c r="Q2698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 s="7">
        <f t="shared" si="211"/>
        <v>116.56</v>
      </c>
      <c r="Q2699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 s="7">
        <f t="shared" si="211"/>
        <v>13.01</v>
      </c>
      <c r="Q270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 s="7">
        <f t="shared" si="211"/>
        <v>0</v>
      </c>
      <c r="Q2701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 s="7">
        <f t="shared" si="211"/>
        <v>17.5</v>
      </c>
      <c r="Q2702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 s="7">
        <f t="shared" si="211"/>
        <v>34.130000000000003</v>
      </c>
      <c r="Q2703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 s="7">
        <f t="shared" si="211"/>
        <v>132.35</v>
      </c>
      <c r="Q2704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 s="7">
        <f t="shared" si="211"/>
        <v>922.22</v>
      </c>
      <c r="Q2705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 s="7">
        <f t="shared" si="211"/>
        <v>163.57</v>
      </c>
      <c r="Q2706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 s="7">
        <f t="shared" si="211"/>
        <v>217.38</v>
      </c>
      <c r="Q2707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 s="7">
        <f t="shared" si="211"/>
        <v>149.44</v>
      </c>
      <c r="Q2708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 s="7">
        <f t="shared" si="211"/>
        <v>71.239999999999995</v>
      </c>
      <c r="Q2709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 s="7">
        <f t="shared" si="211"/>
        <v>44.46</v>
      </c>
      <c r="Q27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 s="7">
        <f t="shared" si="211"/>
        <v>164.94</v>
      </c>
      <c r="Q2711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 s="7">
        <f t="shared" si="211"/>
        <v>84.87</v>
      </c>
      <c r="Q2712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 s="7">
        <f t="shared" si="211"/>
        <v>53.95</v>
      </c>
      <c r="Q2713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 s="7">
        <f t="shared" si="211"/>
        <v>50.53</v>
      </c>
      <c r="Q2714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 s="7">
        <f t="shared" si="211"/>
        <v>108</v>
      </c>
      <c r="Q2715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 s="7">
        <f t="shared" si="211"/>
        <v>95.37</v>
      </c>
      <c r="Q2716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 s="7">
        <f t="shared" si="211"/>
        <v>57.63</v>
      </c>
      <c r="Q2717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 s="7">
        <f t="shared" si="211"/>
        <v>64.16</v>
      </c>
      <c r="Q2718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 s="7">
        <f t="shared" si="211"/>
        <v>92.39</v>
      </c>
      <c r="Q2719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 s="7">
        <f t="shared" si="211"/>
        <v>125.98</v>
      </c>
      <c r="Q272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 s="7">
        <f t="shared" si="211"/>
        <v>94.64</v>
      </c>
      <c r="Q2721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 s="7">
        <f t="shared" si="211"/>
        <v>170.7</v>
      </c>
      <c r="Q2722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 s="7">
        <f t="shared" si="211"/>
        <v>40.76</v>
      </c>
      <c r="Q2723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 s="7">
        <f t="shared" si="211"/>
        <v>68.25</v>
      </c>
      <c r="Q2724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 s="7">
        <f t="shared" si="211"/>
        <v>95.49</v>
      </c>
      <c r="Q2725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 s="7">
        <f t="shared" si="211"/>
        <v>7.19</v>
      </c>
      <c r="Q2726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 s="7">
        <f t="shared" si="211"/>
        <v>511.65</v>
      </c>
      <c r="Q2727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 s="7">
        <f t="shared" si="211"/>
        <v>261.75</v>
      </c>
      <c r="Q2728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 s="7">
        <f t="shared" si="211"/>
        <v>69.760000000000005</v>
      </c>
      <c r="Q2729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 s="7">
        <f t="shared" si="211"/>
        <v>77.23</v>
      </c>
      <c r="Q273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 s="7">
        <f t="shared" si="211"/>
        <v>340.57</v>
      </c>
      <c r="Q2731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 s="7">
        <f t="shared" si="211"/>
        <v>67.42</v>
      </c>
      <c r="Q2732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 s="7">
        <f t="shared" si="211"/>
        <v>845.7</v>
      </c>
      <c r="Q2733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 s="7">
        <f t="shared" si="211"/>
        <v>97.19</v>
      </c>
      <c r="Q2734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 s="7">
        <f t="shared" si="211"/>
        <v>451.84</v>
      </c>
      <c r="Q2735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 s="7">
        <f t="shared" si="211"/>
        <v>138.66999999999999</v>
      </c>
      <c r="Q2736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 s="7">
        <f t="shared" si="211"/>
        <v>21.64</v>
      </c>
      <c r="Q2737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 s="7">
        <f t="shared" si="211"/>
        <v>169.52</v>
      </c>
      <c r="Q2738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 s="7">
        <f t="shared" si="211"/>
        <v>161.88</v>
      </c>
      <c r="Q2739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 s="7">
        <f t="shared" si="211"/>
        <v>493.13</v>
      </c>
      <c r="Q274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 s="7">
        <f t="shared" si="211"/>
        <v>22.12</v>
      </c>
      <c r="Q2741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 s="7">
        <f t="shared" si="211"/>
        <v>18.239999999999998</v>
      </c>
      <c r="Q2742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 s="7">
        <f t="shared" si="211"/>
        <v>8.75</v>
      </c>
      <c r="Q2743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 s="7">
        <f t="shared" si="211"/>
        <v>40.61</v>
      </c>
      <c r="Q2744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 s="7">
        <f t="shared" si="211"/>
        <v>0</v>
      </c>
      <c r="Q2745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 s="7">
        <f t="shared" si="211"/>
        <v>37.950000000000003</v>
      </c>
      <c r="Q2746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 s="7">
        <f t="shared" si="211"/>
        <v>35.729999999999997</v>
      </c>
      <c r="Q2747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 s="7">
        <f t="shared" si="211"/>
        <v>42.16</v>
      </c>
      <c r="Q2748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 s="7">
        <f t="shared" si="211"/>
        <v>35</v>
      </c>
      <c r="Q2749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 s="7">
        <f t="shared" si="211"/>
        <v>13.25</v>
      </c>
      <c r="Q275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 s="7">
        <f t="shared" si="211"/>
        <v>55</v>
      </c>
      <c r="Q2751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 s="7">
        <f t="shared" si="211"/>
        <v>0</v>
      </c>
      <c r="Q2752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 s="7">
        <f t="shared" si="211"/>
        <v>0</v>
      </c>
      <c r="Q2753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0"/>
        <v>11</v>
      </c>
      <c r="P2754" s="7">
        <f t="shared" si="211"/>
        <v>39.29</v>
      </c>
      <c r="Q2754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15">ROUND(E2755/D2755*100,0)</f>
        <v>19</v>
      </c>
      <c r="P2755" s="7">
        <f t="shared" ref="P2755:P2818" si="216">IFERROR(ROUND(E2755/L2755,2),0)</f>
        <v>47.5</v>
      </c>
      <c r="Q2755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 s="7">
        <f t="shared" si="216"/>
        <v>0</v>
      </c>
      <c r="Q2756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 s="7">
        <f t="shared" si="216"/>
        <v>17.329999999999998</v>
      </c>
      <c r="Q2757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 s="7">
        <f t="shared" si="216"/>
        <v>31.76</v>
      </c>
      <c r="Q2758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 s="7">
        <f t="shared" si="216"/>
        <v>5</v>
      </c>
      <c r="Q2759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 s="7">
        <f t="shared" si="216"/>
        <v>39</v>
      </c>
      <c r="Q276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 s="7">
        <f t="shared" si="216"/>
        <v>52.5</v>
      </c>
      <c r="Q2761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 s="7">
        <f t="shared" si="216"/>
        <v>0</v>
      </c>
      <c r="Q2762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 s="7">
        <f t="shared" si="216"/>
        <v>9</v>
      </c>
      <c r="Q2763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 s="7">
        <f t="shared" si="216"/>
        <v>25</v>
      </c>
      <c r="Q2764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 s="7">
        <f t="shared" si="216"/>
        <v>30</v>
      </c>
      <c r="Q2765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 s="7">
        <f t="shared" si="216"/>
        <v>11.25</v>
      </c>
      <c r="Q2766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 s="7">
        <f t="shared" si="216"/>
        <v>0</v>
      </c>
      <c r="Q2767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 s="7">
        <f t="shared" si="216"/>
        <v>25</v>
      </c>
      <c r="Q2768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 s="7">
        <f t="shared" si="216"/>
        <v>11.33</v>
      </c>
      <c r="Q2769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 s="7">
        <f t="shared" si="216"/>
        <v>29.47</v>
      </c>
      <c r="Q277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 s="7">
        <f t="shared" si="216"/>
        <v>1</v>
      </c>
      <c r="Q2771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 s="7">
        <f t="shared" si="216"/>
        <v>63.1</v>
      </c>
      <c r="Q2772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 s="7">
        <f t="shared" si="216"/>
        <v>0</v>
      </c>
      <c r="Q2773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 s="7">
        <f t="shared" si="216"/>
        <v>0</v>
      </c>
      <c r="Q2774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 s="7">
        <f t="shared" si="216"/>
        <v>1</v>
      </c>
      <c r="Q2775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 s="7">
        <f t="shared" si="216"/>
        <v>43.85</v>
      </c>
      <c r="Q2776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 s="7">
        <f t="shared" si="216"/>
        <v>75</v>
      </c>
      <c r="Q2777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 s="7">
        <f t="shared" si="216"/>
        <v>45.97</v>
      </c>
      <c r="Q2778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 s="7">
        <f t="shared" si="216"/>
        <v>10</v>
      </c>
      <c r="Q2779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 s="7">
        <f t="shared" si="216"/>
        <v>93.67</v>
      </c>
      <c r="Q278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 s="7">
        <f t="shared" si="216"/>
        <v>53</v>
      </c>
      <c r="Q2781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 s="7">
        <f t="shared" si="216"/>
        <v>0</v>
      </c>
      <c r="Q2782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 s="7">
        <f t="shared" si="216"/>
        <v>47</v>
      </c>
      <c r="Q2783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 s="7">
        <f t="shared" si="216"/>
        <v>66.67</v>
      </c>
      <c r="Q2784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 s="7">
        <f t="shared" si="216"/>
        <v>18.77</v>
      </c>
      <c r="Q2785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 s="7">
        <f t="shared" si="216"/>
        <v>66.11</v>
      </c>
      <c r="Q2786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 s="7">
        <f t="shared" si="216"/>
        <v>36.86</v>
      </c>
      <c r="Q2787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 s="7">
        <f t="shared" si="216"/>
        <v>39.81</v>
      </c>
      <c r="Q2788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 s="7">
        <f t="shared" si="216"/>
        <v>31.5</v>
      </c>
      <c r="Q2789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 s="7">
        <f t="shared" si="216"/>
        <v>102.5</v>
      </c>
      <c r="Q279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 s="7">
        <f t="shared" si="216"/>
        <v>126.46</v>
      </c>
      <c r="Q2791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 s="7">
        <f t="shared" si="216"/>
        <v>47.88</v>
      </c>
      <c r="Q2792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 s="7">
        <f t="shared" si="216"/>
        <v>73.209999999999994</v>
      </c>
      <c r="Q2793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 s="7">
        <f t="shared" si="216"/>
        <v>89.67</v>
      </c>
      <c r="Q2794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 s="7">
        <f t="shared" si="216"/>
        <v>151.46</v>
      </c>
      <c r="Q2795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 s="7">
        <f t="shared" si="216"/>
        <v>25</v>
      </c>
      <c r="Q2796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 s="7">
        <f t="shared" si="216"/>
        <v>36.5</v>
      </c>
      <c r="Q2797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 s="7">
        <f t="shared" si="216"/>
        <v>44</v>
      </c>
      <c r="Q2798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 s="7">
        <f t="shared" si="216"/>
        <v>87.36</v>
      </c>
      <c r="Q2799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 s="7">
        <f t="shared" si="216"/>
        <v>36.47</v>
      </c>
      <c r="Q280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 s="7">
        <f t="shared" si="216"/>
        <v>44.86</v>
      </c>
      <c r="Q2801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 s="7">
        <f t="shared" si="216"/>
        <v>42.9</v>
      </c>
      <c r="Q2802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 s="7">
        <f t="shared" si="216"/>
        <v>51.23</v>
      </c>
      <c r="Q2803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 s="7">
        <f t="shared" si="216"/>
        <v>33.94</v>
      </c>
      <c r="Q2804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 s="7">
        <f t="shared" si="216"/>
        <v>90.74</v>
      </c>
      <c r="Q2805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 s="7">
        <f t="shared" si="216"/>
        <v>50</v>
      </c>
      <c r="Q2806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 s="7">
        <f t="shared" si="216"/>
        <v>24.44</v>
      </c>
      <c r="Q2807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 s="7">
        <f t="shared" si="216"/>
        <v>44.25</v>
      </c>
      <c r="Q2808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 s="7">
        <f t="shared" si="216"/>
        <v>67.739999999999995</v>
      </c>
      <c r="Q2809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 s="7">
        <f t="shared" si="216"/>
        <v>65.38</v>
      </c>
      <c r="Q28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 s="7">
        <f t="shared" si="216"/>
        <v>121.9</v>
      </c>
      <c r="Q2811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 s="7">
        <f t="shared" si="216"/>
        <v>47.46</v>
      </c>
      <c r="Q2812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 s="7">
        <f t="shared" si="216"/>
        <v>92.84</v>
      </c>
      <c r="Q2813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 s="7">
        <f t="shared" si="216"/>
        <v>68.25</v>
      </c>
      <c r="Q2814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 s="7">
        <f t="shared" si="216"/>
        <v>37.21</v>
      </c>
      <c r="Q2815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 s="7">
        <f t="shared" si="216"/>
        <v>25.25</v>
      </c>
      <c r="Q2816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 s="7">
        <f t="shared" si="216"/>
        <v>43.21</v>
      </c>
      <c r="Q2817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15"/>
        <v>142</v>
      </c>
      <c r="P2818" s="7">
        <f t="shared" si="216"/>
        <v>25.13</v>
      </c>
      <c r="Q2818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20">ROUND(E2819/D2819*100,0)</f>
        <v>130</v>
      </c>
      <c r="P2819" s="7">
        <f t="shared" ref="P2819:P2882" si="221">IFERROR(ROUND(E2819/L2819,2),0)</f>
        <v>23.64</v>
      </c>
      <c r="Q2819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 s="7">
        <f t="shared" si="221"/>
        <v>103.95</v>
      </c>
      <c r="Q282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 s="7">
        <f t="shared" si="221"/>
        <v>50.38</v>
      </c>
      <c r="Q2821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 s="7">
        <f t="shared" si="221"/>
        <v>13.6</v>
      </c>
      <c r="Q2822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 s="7">
        <f t="shared" si="221"/>
        <v>28.57</v>
      </c>
      <c r="Q2823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 s="7">
        <f t="shared" si="221"/>
        <v>63.83</v>
      </c>
      <c r="Q2824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 s="7">
        <f t="shared" si="221"/>
        <v>8.86</v>
      </c>
      <c r="Q2825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 s="7">
        <f t="shared" si="221"/>
        <v>50.67</v>
      </c>
      <c r="Q2826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 s="7">
        <f t="shared" si="221"/>
        <v>60.78</v>
      </c>
      <c r="Q2827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 s="7">
        <f t="shared" si="221"/>
        <v>113.42</v>
      </c>
      <c r="Q2828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 s="7">
        <f t="shared" si="221"/>
        <v>104.57</v>
      </c>
      <c r="Q2829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 s="7">
        <f t="shared" si="221"/>
        <v>98.31</v>
      </c>
      <c r="Q283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 s="7">
        <f t="shared" si="221"/>
        <v>35.04</v>
      </c>
      <c r="Q2831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 s="7">
        <f t="shared" si="221"/>
        <v>272.73</v>
      </c>
      <c r="Q2832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 s="7">
        <f t="shared" si="221"/>
        <v>63.85</v>
      </c>
      <c r="Q2833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 s="7">
        <f t="shared" si="221"/>
        <v>30.19</v>
      </c>
      <c r="Q2834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 s="7">
        <f t="shared" si="221"/>
        <v>83.51</v>
      </c>
      <c r="Q2835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 s="7">
        <f t="shared" si="221"/>
        <v>64.760000000000005</v>
      </c>
      <c r="Q2836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 s="7">
        <f t="shared" si="221"/>
        <v>20.12</v>
      </c>
      <c r="Q2837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 s="7">
        <f t="shared" si="221"/>
        <v>44.09</v>
      </c>
      <c r="Q2838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 s="7">
        <f t="shared" si="221"/>
        <v>40.479999999999997</v>
      </c>
      <c r="Q2839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 s="7">
        <f t="shared" si="221"/>
        <v>44.54</v>
      </c>
      <c r="Q284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 s="7">
        <f t="shared" si="221"/>
        <v>125.81</v>
      </c>
      <c r="Q2841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 s="7">
        <f t="shared" si="221"/>
        <v>19.7</v>
      </c>
      <c r="Q2842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 s="7">
        <f t="shared" si="221"/>
        <v>10</v>
      </c>
      <c r="Q2843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 s="7">
        <f t="shared" si="221"/>
        <v>0</v>
      </c>
      <c r="Q2844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 s="7">
        <f t="shared" si="221"/>
        <v>0</v>
      </c>
      <c r="Q2845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 s="7">
        <f t="shared" si="221"/>
        <v>30</v>
      </c>
      <c r="Q2846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 s="7">
        <f t="shared" si="221"/>
        <v>60.67</v>
      </c>
      <c r="Q2847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 s="7">
        <f t="shared" si="221"/>
        <v>0</v>
      </c>
      <c r="Q2848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 s="7">
        <f t="shared" si="221"/>
        <v>0</v>
      </c>
      <c r="Q2849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 s="7">
        <f t="shared" si="221"/>
        <v>23.33</v>
      </c>
      <c r="Q285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 s="7">
        <f t="shared" si="221"/>
        <v>5</v>
      </c>
      <c r="Q2851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 s="7">
        <f t="shared" si="221"/>
        <v>23.92</v>
      </c>
      <c r="Q2852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 s="7">
        <f t="shared" si="221"/>
        <v>0</v>
      </c>
      <c r="Q2853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 s="7">
        <f t="shared" si="221"/>
        <v>15.83</v>
      </c>
      <c r="Q2854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 s="7">
        <f t="shared" si="221"/>
        <v>0</v>
      </c>
      <c r="Q2855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 s="7">
        <f t="shared" si="221"/>
        <v>29.79</v>
      </c>
      <c r="Q2856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 s="7">
        <f t="shared" si="221"/>
        <v>60</v>
      </c>
      <c r="Q2857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 s="7">
        <f t="shared" si="221"/>
        <v>24.33</v>
      </c>
      <c r="Q2858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 s="7">
        <f t="shared" si="221"/>
        <v>500</v>
      </c>
      <c r="Q2859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 s="7">
        <f t="shared" si="221"/>
        <v>0</v>
      </c>
      <c r="Q286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 s="7">
        <f t="shared" si="221"/>
        <v>35</v>
      </c>
      <c r="Q2861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 s="7">
        <f t="shared" si="221"/>
        <v>29.56</v>
      </c>
      <c r="Q2862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 s="7">
        <f t="shared" si="221"/>
        <v>26.67</v>
      </c>
      <c r="Q2863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 s="7">
        <f t="shared" si="221"/>
        <v>18.329999999999998</v>
      </c>
      <c r="Q2864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 s="7">
        <f t="shared" si="221"/>
        <v>20</v>
      </c>
      <c r="Q2865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 s="7">
        <f t="shared" si="221"/>
        <v>13.33</v>
      </c>
      <c r="Q2866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 s="7">
        <f t="shared" si="221"/>
        <v>0</v>
      </c>
      <c r="Q2867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 s="7">
        <f t="shared" si="221"/>
        <v>22.5</v>
      </c>
      <c r="Q2868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 s="7">
        <f t="shared" si="221"/>
        <v>50.4</v>
      </c>
      <c r="Q2869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 s="7">
        <f t="shared" si="221"/>
        <v>105.03</v>
      </c>
      <c r="Q287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 s="7">
        <f t="shared" si="221"/>
        <v>35.4</v>
      </c>
      <c r="Q2871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 s="7">
        <f t="shared" si="221"/>
        <v>83.33</v>
      </c>
      <c r="Q2872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 s="7">
        <f t="shared" si="221"/>
        <v>35.92</v>
      </c>
      <c r="Q2873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 s="7">
        <f t="shared" si="221"/>
        <v>0</v>
      </c>
      <c r="Q2874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 s="7">
        <f t="shared" si="221"/>
        <v>119.13</v>
      </c>
      <c r="Q2875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 s="7">
        <f t="shared" si="221"/>
        <v>90.33</v>
      </c>
      <c r="Q2876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 s="7">
        <f t="shared" si="221"/>
        <v>2.33</v>
      </c>
      <c r="Q2877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 s="7">
        <f t="shared" si="221"/>
        <v>0</v>
      </c>
      <c r="Q2878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 s="7">
        <f t="shared" si="221"/>
        <v>108.33</v>
      </c>
      <c r="Q2879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 s="7">
        <f t="shared" si="221"/>
        <v>15.75</v>
      </c>
      <c r="Q288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 s="7">
        <f t="shared" si="221"/>
        <v>29</v>
      </c>
      <c r="Q2881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0"/>
        <v>23</v>
      </c>
      <c r="P2882" s="7">
        <f t="shared" si="221"/>
        <v>96.55</v>
      </c>
      <c r="Q2882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25">ROUND(E2883/D2883*100,0)</f>
        <v>0</v>
      </c>
      <c r="P2883" s="7">
        <f t="shared" ref="P2883:P2946" si="226">IFERROR(ROUND(E2883/L2883,2),0)</f>
        <v>0</v>
      </c>
      <c r="Q2883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 s="7">
        <f t="shared" si="226"/>
        <v>63</v>
      </c>
      <c r="Q2884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 s="7">
        <f t="shared" si="226"/>
        <v>381.6</v>
      </c>
      <c r="Q2885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 s="7">
        <f t="shared" si="226"/>
        <v>46.25</v>
      </c>
      <c r="Q2886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 s="7">
        <f t="shared" si="226"/>
        <v>26</v>
      </c>
      <c r="Q2887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 s="7">
        <f t="shared" si="226"/>
        <v>10</v>
      </c>
      <c r="Q2888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 s="7">
        <f t="shared" si="226"/>
        <v>5</v>
      </c>
      <c r="Q2889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 s="7">
        <f t="shared" si="226"/>
        <v>0</v>
      </c>
      <c r="Q289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 s="7">
        <f t="shared" si="226"/>
        <v>81.569999999999993</v>
      </c>
      <c r="Q2891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 s="7">
        <f t="shared" si="226"/>
        <v>7</v>
      </c>
      <c r="Q2892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 s="7">
        <f t="shared" si="226"/>
        <v>27.3</v>
      </c>
      <c r="Q2893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 s="7">
        <f t="shared" si="226"/>
        <v>29.41</v>
      </c>
      <c r="Q2894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 s="7">
        <f t="shared" si="226"/>
        <v>12.5</v>
      </c>
      <c r="Q2895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 s="7">
        <f t="shared" si="226"/>
        <v>0</v>
      </c>
      <c r="Q2896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 s="7">
        <f t="shared" si="226"/>
        <v>5.75</v>
      </c>
      <c r="Q2897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 s="7">
        <f t="shared" si="226"/>
        <v>52.08</v>
      </c>
      <c r="Q2898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 s="7">
        <f t="shared" si="226"/>
        <v>183.33</v>
      </c>
      <c r="Q2899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 s="7">
        <f t="shared" si="226"/>
        <v>26.33</v>
      </c>
      <c r="Q290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 s="7">
        <f t="shared" si="226"/>
        <v>0</v>
      </c>
      <c r="Q2901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 s="7">
        <f t="shared" si="226"/>
        <v>486.43</v>
      </c>
      <c r="Q2902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 s="7">
        <f t="shared" si="226"/>
        <v>3</v>
      </c>
      <c r="Q2903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 s="7">
        <f t="shared" si="226"/>
        <v>25</v>
      </c>
      <c r="Q2904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 s="7">
        <f t="shared" si="226"/>
        <v>9.75</v>
      </c>
      <c r="Q2905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 s="7">
        <f t="shared" si="226"/>
        <v>18.75</v>
      </c>
      <c r="Q2906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 s="7">
        <f t="shared" si="226"/>
        <v>36.590000000000003</v>
      </c>
      <c r="Q2907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 s="7">
        <f t="shared" si="226"/>
        <v>80.709999999999994</v>
      </c>
      <c r="Q2908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 s="7">
        <f t="shared" si="226"/>
        <v>1</v>
      </c>
      <c r="Q2909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 s="7">
        <f t="shared" si="226"/>
        <v>52.8</v>
      </c>
      <c r="Q29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 s="7">
        <f t="shared" si="226"/>
        <v>20</v>
      </c>
      <c r="Q2911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 s="7">
        <f t="shared" si="226"/>
        <v>1</v>
      </c>
      <c r="Q2912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 s="7">
        <f t="shared" si="226"/>
        <v>46.93</v>
      </c>
      <c r="Q2913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 s="7">
        <f t="shared" si="226"/>
        <v>78.08</v>
      </c>
      <c r="Q2914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 s="7">
        <f t="shared" si="226"/>
        <v>1</v>
      </c>
      <c r="Q2915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 s="7">
        <f t="shared" si="226"/>
        <v>1</v>
      </c>
      <c r="Q2916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 s="7">
        <f t="shared" si="226"/>
        <v>203.67</v>
      </c>
      <c r="Q2917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 s="7">
        <f t="shared" si="226"/>
        <v>20.71</v>
      </c>
      <c r="Q2918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 s="7">
        <f t="shared" si="226"/>
        <v>48.56</v>
      </c>
      <c r="Q2919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 s="7">
        <f t="shared" si="226"/>
        <v>68.099999999999994</v>
      </c>
      <c r="Q292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 s="7">
        <f t="shared" si="226"/>
        <v>8.5</v>
      </c>
      <c r="Q2921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 s="7">
        <f t="shared" si="226"/>
        <v>51.62</v>
      </c>
      <c r="Q2922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 s="7">
        <f t="shared" si="226"/>
        <v>43</v>
      </c>
      <c r="Q2923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 s="7">
        <f t="shared" si="226"/>
        <v>83.33</v>
      </c>
      <c r="Q2924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 s="7">
        <f t="shared" si="226"/>
        <v>30</v>
      </c>
      <c r="Q2925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 s="7">
        <f t="shared" si="226"/>
        <v>175.51</v>
      </c>
      <c r="Q2926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 s="7">
        <f t="shared" si="226"/>
        <v>231.66</v>
      </c>
      <c r="Q2927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 s="7">
        <f t="shared" si="226"/>
        <v>75</v>
      </c>
      <c r="Q2928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 s="7">
        <f t="shared" si="226"/>
        <v>112.14</v>
      </c>
      <c r="Q2929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 s="7">
        <f t="shared" si="226"/>
        <v>41.67</v>
      </c>
      <c r="Q293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 s="7">
        <f t="shared" si="226"/>
        <v>255.17</v>
      </c>
      <c r="Q2931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 s="7">
        <f t="shared" si="226"/>
        <v>162.77000000000001</v>
      </c>
      <c r="Q2932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 s="7">
        <f t="shared" si="226"/>
        <v>88.33</v>
      </c>
      <c r="Q2933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 s="7">
        <f t="shared" si="226"/>
        <v>85.74</v>
      </c>
      <c r="Q2934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 s="7">
        <f t="shared" si="226"/>
        <v>47.57</v>
      </c>
      <c r="Q2935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 s="7">
        <f t="shared" si="226"/>
        <v>72.97</v>
      </c>
      <c r="Q2936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 s="7">
        <f t="shared" si="226"/>
        <v>90.54</v>
      </c>
      <c r="Q2937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 s="7">
        <f t="shared" si="226"/>
        <v>37.65</v>
      </c>
      <c r="Q2938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 s="7">
        <f t="shared" si="226"/>
        <v>36.36</v>
      </c>
      <c r="Q2939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 s="7">
        <f t="shared" si="226"/>
        <v>126.72</v>
      </c>
      <c r="Q294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 s="7">
        <f t="shared" si="226"/>
        <v>329.2</v>
      </c>
      <c r="Q2941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 s="7">
        <f t="shared" si="226"/>
        <v>81.239999999999995</v>
      </c>
      <c r="Q2942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 s="7">
        <f t="shared" si="226"/>
        <v>1</v>
      </c>
      <c r="Q2943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 s="7">
        <f t="shared" si="226"/>
        <v>202.23</v>
      </c>
      <c r="Q2944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 s="7">
        <f t="shared" si="226"/>
        <v>0</v>
      </c>
      <c r="Q2945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25"/>
        <v>1</v>
      </c>
      <c r="P2946" s="7">
        <f t="shared" si="226"/>
        <v>100</v>
      </c>
      <c r="Q2946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30">ROUND(E2947/D2947*100,0)</f>
        <v>0</v>
      </c>
      <c r="P2947" s="7">
        <f t="shared" ref="P2947:P3010" si="231">IFERROR(ROUND(E2947/L2947,2),0)</f>
        <v>0</v>
      </c>
      <c r="Q2947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 s="7">
        <f t="shared" si="231"/>
        <v>1</v>
      </c>
      <c r="Q2948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 s="7">
        <f t="shared" si="231"/>
        <v>82.46</v>
      </c>
      <c r="Q2949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 s="7">
        <f t="shared" si="231"/>
        <v>2.67</v>
      </c>
      <c r="Q295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 s="7">
        <f t="shared" si="231"/>
        <v>12.5</v>
      </c>
      <c r="Q2951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 s="7">
        <f t="shared" si="231"/>
        <v>0</v>
      </c>
      <c r="Q2952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 s="7">
        <f t="shared" si="231"/>
        <v>18.899999999999999</v>
      </c>
      <c r="Q2953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 s="7">
        <f t="shared" si="231"/>
        <v>200.63</v>
      </c>
      <c r="Q2954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 s="7">
        <f t="shared" si="231"/>
        <v>201.67</v>
      </c>
      <c r="Q2955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 s="7">
        <f t="shared" si="231"/>
        <v>0</v>
      </c>
      <c r="Q2956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 s="7">
        <f t="shared" si="231"/>
        <v>65</v>
      </c>
      <c r="Q2957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 s="7">
        <f t="shared" si="231"/>
        <v>66.099999999999994</v>
      </c>
      <c r="Q2958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 s="7">
        <f t="shared" si="231"/>
        <v>93.33</v>
      </c>
      <c r="Q2959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 s="7">
        <f t="shared" si="231"/>
        <v>0</v>
      </c>
      <c r="Q296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 s="7">
        <f t="shared" si="231"/>
        <v>0</v>
      </c>
      <c r="Q2961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 s="7">
        <f t="shared" si="231"/>
        <v>0</v>
      </c>
      <c r="Q2962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 s="7">
        <f t="shared" si="231"/>
        <v>50.75</v>
      </c>
      <c r="Q2963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 s="7">
        <f t="shared" si="231"/>
        <v>60.9</v>
      </c>
      <c r="Q2964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 s="7">
        <f t="shared" si="231"/>
        <v>109.03</v>
      </c>
      <c r="Q2965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 s="7">
        <f t="shared" si="231"/>
        <v>25.69</v>
      </c>
      <c r="Q2966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 s="7">
        <f t="shared" si="231"/>
        <v>41.92</v>
      </c>
      <c r="Q2967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 s="7">
        <f t="shared" si="231"/>
        <v>88.77</v>
      </c>
      <c r="Q2968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 s="7">
        <f t="shared" si="231"/>
        <v>80.23</v>
      </c>
      <c r="Q2969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 s="7">
        <f t="shared" si="231"/>
        <v>78.94</v>
      </c>
      <c r="Q297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 s="7">
        <f t="shared" si="231"/>
        <v>95.59</v>
      </c>
      <c r="Q2971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 s="7">
        <f t="shared" si="231"/>
        <v>69.89</v>
      </c>
      <c r="Q2972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 s="7">
        <f t="shared" si="231"/>
        <v>74.53</v>
      </c>
      <c r="Q2973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 s="7">
        <f t="shared" si="231"/>
        <v>123.94</v>
      </c>
      <c r="Q2974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 s="7">
        <f t="shared" si="231"/>
        <v>264.85000000000002</v>
      </c>
      <c r="Q2975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 s="7">
        <f t="shared" si="231"/>
        <v>58.62</v>
      </c>
      <c r="Q2976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 s="7">
        <f t="shared" si="231"/>
        <v>70.88</v>
      </c>
      <c r="Q2977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 s="7">
        <f t="shared" si="231"/>
        <v>8.57</v>
      </c>
      <c r="Q2978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 s="7">
        <f t="shared" si="231"/>
        <v>113.57</v>
      </c>
      <c r="Q2979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 s="7">
        <f t="shared" si="231"/>
        <v>60.69</v>
      </c>
      <c r="Q298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 s="7">
        <f t="shared" si="231"/>
        <v>110.22</v>
      </c>
      <c r="Q2981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 s="7">
        <f t="shared" si="231"/>
        <v>136.46</v>
      </c>
      <c r="Q2982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 s="7">
        <f t="shared" si="231"/>
        <v>53.16</v>
      </c>
      <c r="Q2983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 s="7">
        <f t="shared" si="231"/>
        <v>86.49</v>
      </c>
      <c r="Q2984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 s="7">
        <f t="shared" si="231"/>
        <v>155.24</v>
      </c>
      <c r="Q2985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 s="7">
        <f t="shared" si="231"/>
        <v>115.08</v>
      </c>
      <c r="Q2986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 s="7">
        <f t="shared" si="231"/>
        <v>109.59</v>
      </c>
      <c r="Q2987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 s="7">
        <f t="shared" si="231"/>
        <v>45.21</v>
      </c>
      <c r="Q2988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 s="7">
        <f t="shared" si="231"/>
        <v>104.15</v>
      </c>
      <c r="Q2989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 s="7">
        <f t="shared" si="231"/>
        <v>35.71</v>
      </c>
      <c r="Q299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 s="7">
        <f t="shared" si="231"/>
        <v>97</v>
      </c>
      <c r="Q2991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 s="7">
        <f t="shared" si="231"/>
        <v>370.37</v>
      </c>
      <c r="Q2992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 s="7">
        <f t="shared" si="231"/>
        <v>94.41</v>
      </c>
      <c r="Q2993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 s="7">
        <f t="shared" si="231"/>
        <v>48.98</v>
      </c>
      <c r="Q2994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 s="7">
        <f t="shared" si="231"/>
        <v>45.59</v>
      </c>
      <c r="Q2995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 s="7">
        <f t="shared" si="231"/>
        <v>23.28</v>
      </c>
      <c r="Q2996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 s="7">
        <f t="shared" si="231"/>
        <v>63.23</v>
      </c>
      <c r="Q2997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 s="7">
        <f t="shared" si="231"/>
        <v>153.52000000000001</v>
      </c>
      <c r="Q2998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 s="7">
        <f t="shared" si="231"/>
        <v>90.2</v>
      </c>
      <c r="Q2999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 s="7">
        <f t="shared" si="231"/>
        <v>118.97</v>
      </c>
      <c r="Q300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 s="7">
        <f t="shared" si="231"/>
        <v>80.25</v>
      </c>
      <c r="Q3001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 s="7">
        <f t="shared" si="231"/>
        <v>62.5</v>
      </c>
      <c r="Q3002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 s="7">
        <f t="shared" si="231"/>
        <v>131.38</v>
      </c>
      <c r="Q3003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 s="7">
        <f t="shared" si="231"/>
        <v>73.03</v>
      </c>
      <c r="Q3004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 s="7">
        <f t="shared" si="231"/>
        <v>178.53</v>
      </c>
      <c r="Q3005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 s="7">
        <f t="shared" si="231"/>
        <v>162.91</v>
      </c>
      <c r="Q3006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 s="7">
        <f t="shared" si="231"/>
        <v>108.24</v>
      </c>
      <c r="Q3007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 s="7">
        <f t="shared" si="231"/>
        <v>88.87</v>
      </c>
      <c r="Q3008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 s="7">
        <f t="shared" si="231"/>
        <v>54</v>
      </c>
      <c r="Q3009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0"/>
        <v>101</v>
      </c>
      <c r="P3010" s="7">
        <f t="shared" si="231"/>
        <v>116.73</v>
      </c>
      <c r="Q30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35">ROUND(E3011/D3011*100,0)</f>
        <v>120</v>
      </c>
      <c r="P3011" s="7">
        <f t="shared" ref="P3011:P3074" si="236">IFERROR(ROUND(E3011/L3011,2),0)</f>
        <v>233.9</v>
      </c>
      <c r="Q3011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 s="7">
        <f t="shared" si="236"/>
        <v>158</v>
      </c>
      <c r="Q3012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 s="7">
        <f t="shared" si="236"/>
        <v>14.84</v>
      </c>
      <c r="Q3013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 s="7">
        <f t="shared" si="236"/>
        <v>85.18</v>
      </c>
      <c r="Q3014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 s="7">
        <f t="shared" si="236"/>
        <v>146.69</v>
      </c>
      <c r="Q3015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 s="7">
        <f t="shared" si="236"/>
        <v>50.76</v>
      </c>
      <c r="Q3016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 s="7">
        <f t="shared" si="236"/>
        <v>87.7</v>
      </c>
      <c r="Q3017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 s="7">
        <f t="shared" si="236"/>
        <v>242.28</v>
      </c>
      <c r="Q3018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 s="7">
        <f t="shared" si="236"/>
        <v>146.44999999999999</v>
      </c>
      <c r="Q3019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 s="7">
        <f t="shared" si="236"/>
        <v>103.17</v>
      </c>
      <c r="Q302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 s="7">
        <f t="shared" si="236"/>
        <v>80.459999999999994</v>
      </c>
      <c r="Q3021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 s="7">
        <f t="shared" si="236"/>
        <v>234.67</v>
      </c>
      <c r="Q3022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 s="7">
        <f t="shared" si="236"/>
        <v>50.69</v>
      </c>
      <c r="Q3023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 s="7">
        <f t="shared" si="236"/>
        <v>162.71</v>
      </c>
      <c r="Q3024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 s="7">
        <f t="shared" si="236"/>
        <v>120.17</v>
      </c>
      <c r="Q3025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 s="7">
        <f t="shared" si="236"/>
        <v>67.7</v>
      </c>
      <c r="Q3026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 s="7">
        <f t="shared" si="236"/>
        <v>52.1</v>
      </c>
      <c r="Q3027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 s="7">
        <f t="shared" si="236"/>
        <v>51.6</v>
      </c>
      <c r="Q3028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 s="7">
        <f t="shared" si="236"/>
        <v>164.3</v>
      </c>
      <c r="Q3029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 s="7">
        <f t="shared" si="236"/>
        <v>84.86</v>
      </c>
      <c r="Q303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 s="7">
        <f t="shared" si="236"/>
        <v>94.55</v>
      </c>
      <c r="Q3031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 s="7">
        <f t="shared" si="236"/>
        <v>45.54</v>
      </c>
      <c r="Q3032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 s="7">
        <f t="shared" si="236"/>
        <v>51.72</v>
      </c>
      <c r="Q3033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 s="7">
        <f t="shared" si="236"/>
        <v>50.88</v>
      </c>
      <c r="Q3034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 s="7">
        <f t="shared" si="236"/>
        <v>191.13</v>
      </c>
      <c r="Q3035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 s="7">
        <f t="shared" si="236"/>
        <v>89.31</v>
      </c>
      <c r="Q3036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 s="7">
        <f t="shared" si="236"/>
        <v>88.59</v>
      </c>
      <c r="Q3037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 s="7">
        <f t="shared" si="236"/>
        <v>96.3</v>
      </c>
      <c r="Q3038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 s="7">
        <f t="shared" si="236"/>
        <v>33.31</v>
      </c>
      <c r="Q3039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 s="7">
        <f t="shared" si="236"/>
        <v>37.22</v>
      </c>
      <c r="Q304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 s="7">
        <f t="shared" si="236"/>
        <v>92.13</v>
      </c>
      <c r="Q3041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 s="7">
        <f t="shared" si="236"/>
        <v>76.790000000000006</v>
      </c>
      <c r="Q3042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 s="7">
        <f t="shared" si="236"/>
        <v>96.53</v>
      </c>
      <c r="Q3043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 s="7">
        <f t="shared" si="236"/>
        <v>51.89</v>
      </c>
      <c r="Q3044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 s="7">
        <f t="shared" si="236"/>
        <v>128.91</v>
      </c>
      <c r="Q3045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 s="7">
        <f t="shared" si="236"/>
        <v>84.11</v>
      </c>
      <c r="Q3046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 s="7">
        <f t="shared" si="236"/>
        <v>82.94</v>
      </c>
      <c r="Q3047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 s="7">
        <f t="shared" si="236"/>
        <v>259.95</v>
      </c>
      <c r="Q3048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 s="7">
        <f t="shared" si="236"/>
        <v>37.25</v>
      </c>
      <c r="Q3049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 s="7">
        <f t="shared" si="236"/>
        <v>177.02</v>
      </c>
      <c r="Q305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 s="7">
        <f t="shared" si="236"/>
        <v>74.069999999999993</v>
      </c>
      <c r="Q3051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 s="7">
        <f t="shared" si="236"/>
        <v>70.67</v>
      </c>
      <c r="Q3052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 s="7">
        <f t="shared" si="236"/>
        <v>23.63</v>
      </c>
      <c r="Q3053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 s="7">
        <f t="shared" si="236"/>
        <v>37.5</v>
      </c>
      <c r="Q3054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 s="7">
        <f t="shared" si="236"/>
        <v>13.33</v>
      </c>
      <c r="Q3055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 s="7">
        <f t="shared" si="236"/>
        <v>0</v>
      </c>
      <c r="Q3056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 s="7">
        <f t="shared" si="236"/>
        <v>1</v>
      </c>
      <c r="Q3057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 s="7">
        <f t="shared" si="236"/>
        <v>0</v>
      </c>
      <c r="Q3058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 s="7">
        <f t="shared" si="236"/>
        <v>0</v>
      </c>
      <c r="Q3059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 s="7">
        <f t="shared" si="236"/>
        <v>1</v>
      </c>
      <c r="Q306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 s="7">
        <f t="shared" si="236"/>
        <v>41</v>
      </c>
      <c r="Q3061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 s="7">
        <f t="shared" si="236"/>
        <v>55.83</v>
      </c>
      <c r="Q3062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 s="7">
        <f t="shared" si="236"/>
        <v>0</v>
      </c>
      <c r="Q3063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 s="7">
        <f t="shared" si="236"/>
        <v>99.76</v>
      </c>
      <c r="Q3064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 s="7">
        <f t="shared" si="236"/>
        <v>25.52</v>
      </c>
      <c r="Q3065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11</v>
      </c>
      <c r="P3066" s="7">
        <f t="shared" si="236"/>
        <v>117.65</v>
      </c>
      <c r="Q3066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 s="7">
        <f t="shared" si="236"/>
        <v>5</v>
      </c>
      <c r="Q3067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12</v>
      </c>
      <c r="P3068" s="7">
        <f t="shared" si="236"/>
        <v>2796.67</v>
      </c>
      <c r="Q3068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3</v>
      </c>
      <c r="P3069" s="7">
        <f t="shared" si="236"/>
        <v>200</v>
      </c>
      <c r="Q3069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 s="7">
        <f t="shared" si="236"/>
        <v>87.5</v>
      </c>
      <c r="Q307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14</v>
      </c>
      <c r="P3071" s="7">
        <f t="shared" si="236"/>
        <v>20.14</v>
      </c>
      <c r="Q3071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</v>
      </c>
      <c r="P3072" s="7">
        <f t="shared" si="236"/>
        <v>20.88</v>
      </c>
      <c r="Q3072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60</v>
      </c>
      <c r="P3073" s="7">
        <f t="shared" si="236"/>
        <v>61.31</v>
      </c>
      <c r="Q3073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35"/>
        <v>0</v>
      </c>
      <c r="P3074" s="7">
        <f t="shared" si="236"/>
        <v>1</v>
      </c>
      <c r="Q3074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40">ROUND(E3075/D3075*100,0)</f>
        <v>0</v>
      </c>
      <c r="P3075" s="7">
        <f t="shared" ref="P3075:P3138" si="241">IFERROR(ROUND(E3075/L3075,2),0)</f>
        <v>92.14</v>
      </c>
      <c r="Q3075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 s="7">
        <f t="shared" si="241"/>
        <v>7.33</v>
      </c>
      <c r="Q3076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 s="7">
        <f t="shared" si="241"/>
        <v>64.8</v>
      </c>
      <c r="Q3077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 s="7">
        <f t="shared" si="241"/>
        <v>30.12</v>
      </c>
      <c r="Q3078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 s="7">
        <f t="shared" si="241"/>
        <v>52.5</v>
      </c>
      <c r="Q3079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 s="7">
        <f t="shared" si="241"/>
        <v>23.67</v>
      </c>
      <c r="Q308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 s="7">
        <f t="shared" si="241"/>
        <v>415.78</v>
      </c>
      <c r="Q3081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 s="7">
        <f t="shared" si="241"/>
        <v>53.71</v>
      </c>
      <c r="Q3082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 s="7">
        <f t="shared" si="241"/>
        <v>420.6</v>
      </c>
      <c r="Q3083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 s="7">
        <f t="shared" si="241"/>
        <v>0</v>
      </c>
      <c r="Q3084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 s="7">
        <f t="shared" si="241"/>
        <v>18.670000000000002</v>
      </c>
      <c r="Q3085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 s="7">
        <f t="shared" si="241"/>
        <v>78.33</v>
      </c>
      <c r="Q3086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 s="7">
        <f t="shared" si="241"/>
        <v>67.78</v>
      </c>
      <c r="Q3087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 s="7">
        <f t="shared" si="241"/>
        <v>16.670000000000002</v>
      </c>
      <c r="Q3088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 s="7">
        <f t="shared" si="241"/>
        <v>62.5</v>
      </c>
      <c r="Q3089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 s="7">
        <f t="shared" si="241"/>
        <v>42</v>
      </c>
      <c r="Q309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 s="7">
        <f t="shared" si="241"/>
        <v>130.09</v>
      </c>
      <c r="Q3091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 s="7">
        <f t="shared" si="241"/>
        <v>1270.22</v>
      </c>
      <c r="Q3092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 s="7">
        <f t="shared" si="241"/>
        <v>88.44</v>
      </c>
      <c r="Q3093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 s="7">
        <f t="shared" si="241"/>
        <v>56.34</v>
      </c>
      <c r="Q3094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 s="7">
        <f t="shared" si="241"/>
        <v>53.53</v>
      </c>
      <c r="Q3095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 s="7">
        <f t="shared" si="241"/>
        <v>25</v>
      </c>
      <c r="Q3096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 s="7">
        <f t="shared" si="241"/>
        <v>50</v>
      </c>
      <c r="Q3097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 s="7">
        <f t="shared" si="241"/>
        <v>56.79</v>
      </c>
      <c r="Q3098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 s="7">
        <f t="shared" si="241"/>
        <v>40.83</v>
      </c>
      <c r="Q3099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 s="7">
        <f t="shared" si="241"/>
        <v>65.11</v>
      </c>
      <c r="Q310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 s="7">
        <f t="shared" si="241"/>
        <v>55.6</v>
      </c>
      <c r="Q3101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 s="7">
        <f t="shared" si="241"/>
        <v>140.54</v>
      </c>
      <c r="Q3102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 s="7">
        <f t="shared" si="241"/>
        <v>25</v>
      </c>
      <c r="Q3103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 s="7">
        <f t="shared" si="241"/>
        <v>69.53</v>
      </c>
      <c r="Q3104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 s="7">
        <f t="shared" si="241"/>
        <v>5.5</v>
      </c>
      <c r="Q3105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 s="7">
        <f t="shared" si="241"/>
        <v>237</v>
      </c>
      <c r="Q3106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 s="7">
        <f t="shared" si="241"/>
        <v>79.87</v>
      </c>
      <c r="Q3107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 s="7">
        <f t="shared" si="241"/>
        <v>10.25</v>
      </c>
      <c r="Q3108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 s="7">
        <f t="shared" si="241"/>
        <v>272.58999999999997</v>
      </c>
      <c r="Q3109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 s="7">
        <f t="shared" si="241"/>
        <v>13</v>
      </c>
      <c r="Q31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 s="7">
        <f t="shared" si="241"/>
        <v>58.18</v>
      </c>
      <c r="Q3111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 s="7">
        <f t="shared" si="241"/>
        <v>10</v>
      </c>
      <c r="Q3112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 s="7">
        <f t="shared" si="241"/>
        <v>70.11</v>
      </c>
      <c r="Q3113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 s="7">
        <f t="shared" si="241"/>
        <v>57.89</v>
      </c>
      <c r="Q3114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 s="7">
        <f t="shared" si="241"/>
        <v>125.27</v>
      </c>
      <c r="Q3115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 s="7">
        <f t="shared" si="241"/>
        <v>0</v>
      </c>
      <c r="Q3116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 s="7">
        <f t="shared" si="241"/>
        <v>300</v>
      </c>
      <c r="Q3117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 s="7">
        <f t="shared" si="241"/>
        <v>43</v>
      </c>
      <c r="Q3118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 s="7">
        <f t="shared" si="241"/>
        <v>1</v>
      </c>
      <c r="Q3119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 s="7">
        <f t="shared" si="241"/>
        <v>775</v>
      </c>
      <c r="Q312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 s="7">
        <f t="shared" si="241"/>
        <v>5</v>
      </c>
      <c r="Q3121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 s="7">
        <f t="shared" si="241"/>
        <v>12.8</v>
      </c>
      <c r="Q3122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 s="7">
        <f t="shared" si="241"/>
        <v>10</v>
      </c>
      <c r="Q3123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 s="7">
        <f t="shared" si="241"/>
        <v>58</v>
      </c>
      <c r="Q3124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 s="7">
        <f t="shared" si="241"/>
        <v>244.8</v>
      </c>
      <c r="Q3125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 s="7">
        <f t="shared" si="241"/>
        <v>6.5</v>
      </c>
      <c r="Q3126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 s="7">
        <f t="shared" si="241"/>
        <v>0</v>
      </c>
      <c r="Q3127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 s="7">
        <f t="shared" si="241"/>
        <v>61.18</v>
      </c>
      <c r="Q3128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 s="7">
        <f t="shared" si="241"/>
        <v>0</v>
      </c>
      <c r="Q3129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109</v>
      </c>
      <c r="P3130" s="7">
        <f t="shared" si="241"/>
        <v>139.24</v>
      </c>
      <c r="Q313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1</v>
      </c>
      <c r="P3131" s="7">
        <f t="shared" si="241"/>
        <v>10</v>
      </c>
      <c r="Q3131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</v>
      </c>
      <c r="P3132" s="7">
        <f t="shared" si="241"/>
        <v>93.75</v>
      </c>
      <c r="Q3132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16</v>
      </c>
      <c r="P3133" s="7">
        <f t="shared" si="241"/>
        <v>53.75</v>
      </c>
      <c r="Q3133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 s="7">
        <f t="shared" si="241"/>
        <v>10</v>
      </c>
      <c r="Q3134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108</v>
      </c>
      <c r="P3135" s="7">
        <f t="shared" si="241"/>
        <v>33.75</v>
      </c>
      <c r="Q3135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23</v>
      </c>
      <c r="P3136" s="7">
        <f t="shared" si="241"/>
        <v>18.75</v>
      </c>
      <c r="Q3136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21</v>
      </c>
      <c r="P3137" s="7">
        <f t="shared" si="241"/>
        <v>23.14</v>
      </c>
      <c r="Q3137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0"/>
        <v>128</v>
      </c>
      <c r="P3138" s="7">
        <f t="shared" si="241"/>
        <v>29.05</v>
      </c>
      <c r="Q3138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45">ROUND(E3139/D3139*100,0)</f>
        <v>3</v>
      </c>
      <c r="P3139" s="7">
        <f t="shared" ref="P3139:P3202" si="246">IFERROR(ROUND(E3139/L3139,2),0)</f>
        <v>50</v>
      </c>
      <c r="Q3139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 s="7">
        <f t="shared" si="246"/>
        <v>0</v>
      </c>
      <c r="Q314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 s="7">
        <f t="shared" si="246"/>
        <v>450</v>
      </c>
      <c r="Q3141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 s="7">
        <f t="shared" si="246"/>
        <v>24</v>
      </c>
      <c r="Q3142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 s="7">
        <f t="shared" si="246"/>
        <v>32.25</v>
      </c>
      <c r="Q3143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 s="7">
        <f t="shared" si="246"/>
        <v>15</v>
      </c>
      <c r="Q3144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 s="7">
        <f t="shared" si="246"/>
        <v>0</v>
      </c>
      <c r="Q3145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 s="7">
        <f t="shared" si="246"/>
        <v>251.33</v>
      </c>
      <c r="Q3146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 s="7">
        <f t="shared" si="246"/>
        <v>0</v>
      </c>
      <c r="Q3147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 s="7">
        <f t="shared" si="246"/>
        <v>437.5</v>
      </c>
      <c r="Q3148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 s="7">
        <f t="shared" si="246"/>
        <v>110.35</v>
      </c>
      <c r="Q3149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 s="7">
        <f t="shared" si="246"/>
        <v>41.42</v>
      </c>
      <c r="Q315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 s="7">
        <f t="shared" si="246"/>
        <v>52</v>
      </c>
      <c r="Q3151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 s="7">
        <f t="shared" si="246"/>
        <v>33.99</v>
      </c>
      <c r="Q3152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 s="7">
        <f t="shared" si="246"/>
        <v>103.35</v>
      </c>
      <c r="Q3153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 s="7">
        <f t="shared" si="246"/>
        <v>34.79</v>
      </c>
      <c r="Q3154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 s="7">
        <f t="shared" si="246"/>
        <v>41.77</v>
      </c>
      <c r="Q3155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 s="7">
        <f t="shared" si="246"/>
        <v>64.27</v>
      </c>
      <c r="Q3156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 s="7">
        <f t="shared" si="246"/>
        <v>31.21</v>
      </c>
      <c r="Q3157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 s="7">
        <f t="shared" si="246"/>
        <v>62.92</v>
      </c>
      <c r="Q3158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 s="7">
        <f t="shared" si="246"/>
        <v>98.54</v>
      </c>
      <c r="Q3159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 s="7">
        <f t="shared" si="246"/>
        <v>82.61</v>
      </c>
      <c r="Q316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 s="7">
        <f t="shared" si="246"/>
        <v>38.5</v>
      </c>
      <c r="Q3161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 s="7">
        <f t="shared" si="246"/>
        <v>80.16</v>
      </c>
      <c r="Q3162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 s="7">
        <f t="shared" si="246"/>
        <v>28.41</v>
      </c>
      <c r="Q3163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 s="7">
        <f t="shared" si="246"/>
        <v>80.73</v>
      </c>
      <c r="Q3164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 s="7">
        <f t="shared" si="246"/>
        <v>200.69</v>
      </c>
      <c r="Q3165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 s="7">
        <f t="shared" si="246"/>
        <v>37.590000000000003</v>
      </c>
      <c r="Q3166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 s="7">
        <f t="shared" si="246"/>
        <v>58.1</v>
      </c>
      <c r="Q3167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 s="7">
        <f t="shared" si="246"/>
        <v>60.3</v>
      </c>
      <c r="Q3168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 s="7">
        <f t="shared" si="246"/>
        <v>63.36</v>
      </c>
      <c r="Q3169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 s="7">
        <f t="shared" si="246"/>
        <v>50.9</v>
      </c>
      <c r="Q317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 s="7">
        <f t="shared" si="246"/>
        <v>100.5</v>
      </c>
      <c r="Q3171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 s="7">
        <f t="shared" si="246"/>
        <v>31.62</v>
      </c>
      <c r="Q3172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 s="7">
        <f t="shared" si="246"/>
        <v>65.099999999999994</v>
      </c>
      <c r="Q3173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 s="7">
        <f t="shared" si="246"/>
        <v>79.31</v>
      </c>
      <c r="Q3174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 s="7">
        <f t="shared" si="246"/>
        <v>139.19</v>
      </c>
      <c r="Q3175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 s="7">
        <f t="shared" si="246"/>
        <v>131.91</v>
      </c>
      <c r="Q3176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 s="7">
        <f t="shared" si="246"/>
        <v>91.3</v>
      </c>
      <c r="Q3177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 s="7">
        <f t="shared" si="246"/>
        <v>39.67</v>
      </c>
      <c r="Q3178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 s="7">
        <f t="shared" si="246"/>
        <v>57.55</v>
      </c>
      <c r="Q3179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 s="7">
        <f t="shared" si="246"/>
        <v>33.03</v>
      </c>
      <c r="Q318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 s="7">
        <f t="shared" si="246"/>
        <v>77.34</v>
      </c>
      <c r="Q3181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 s="7">
        <f t="shared" si="246"/>
        <v>31.93</v>
      </c>
      <c r="Q3182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 s="7">
        <f t="shared" si="246"/>
        <v>36.33</v>
      </c>
      <c r="Q3183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 s="7">
        <f t="shared" si="246"/>
        <v>46.77</v>
      </c>
      <c r="Q3184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 s="7">
        <f t="shared" si="246"/>
        <v>40.07</v>
      </c>
      <c r="Q3185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 s="7">
        <f t="shared" si="246"/>
        <v>100.22</v>
      </c>
      <c r="Q3186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 s="7">
        <f t="shared" si="246"/>
        <v>41.67</v>
      </c>
      <c r="Q3187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 s="7">
        <f t="shared" si="246"/>
        <v>46.71</v>
      </c>
      <c r="Q3188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 s="7">
        <f t="shared" si="246"/>
        <v>71.489999999999995</v>
      </c>
      <c r="Q3189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 s="7">
        <f t="shared" si="246"/>
        <v>14.44</v>
      </c>
      <c r="Q319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 s="7">
        <f t="shared" si="246"/>
        <v>356.84</v>
      </c>
      <c r="Q3191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 s="7">
        <f t="shared" si="246"/>
        <v>0</v>
      </c>
      <c r="Q3192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 s="7">
        <f t="shared" si="246"/>
        <v>37.75</v>
      </c>
      <c r="Q3193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1</v>
      </c>
      <c r="P3194" s="7">
        <f t="shared" si="246"/>
        <v>12.75</v>
      </c>
      <c r="Q3194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12</v>
      </c>
      <c r="P3195" s="7">
        <f t="shared" si="246"/>
        <v>24.46</v>
      </c>
      <c r="Q3195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 s="7">
        <f t="shared" si="246"/>
        <v>0</v>
      </c>
      <c r="Q3196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59</v>
      </c>
      <c r="P3197" s="7">
        <f t="shared" si="246"/>
        <v>53.08</v>
      </c>
      <c r="Q3197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 s="7">
        <f t="shared" si="246"/>
        <v>300</v>
      </c>
      <c r="Q3198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11</v>
      </c>
      <c r="P3199" s="7">
        <f t="shared" si="246"/>
        <v>286.25</v>
      </c>
      <c r="Q3199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 s="7">
        <f t="shared" si="246"/>
        <v>36.67</v>
      </c>
      <c r="Q320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52</v>
      </c>
      <c r="P3201" s="7">
        <f t="shared" si="246"/>
        <v>49.21</v>
      </c>
      <c r="Q3201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45"/>
        <v>0</v>
      </c>
      <c r="P3202" s="7">
        <f t="shared" si="246"/>
        <v>1</v>
      </c>
      <c r="Q3202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50">ROUND(E3203/D3203*100,0)</f>
        <v>1</v>
      </c>
      <c r="P3203" s="7">
        <f t="shared" ref="P3203:P3266" si="251">IFERROR(ROUND(E3203/L3203,2),0)</f>
        <v>12.5</v>
      </c>
      <c r="Q3203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 s="7">
        <f t="shared" si="251"/>
        <v>109.04</v>
      </c>
      <c r="Q3204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 s="7">
        <f t="shared" si="251"/>
        <v>41.67</v>
      </c>
      <c r="Q3205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 s="7">
        <f t="shared" si="251"/>
        <v>0</v>
      </c>
      <c r="Q3206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 s="7">
        <f t="shared" si="251"/>
        <v>22.75</v>
      </c>
      <c r="Q3207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 s="7">
        <f t="shared" si="251"/>
        <v>0</v>
      </c>
      <c r="Q3208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 s="7">
        <f t="shared" si="251"/>
        <v>70.83</v>
      </c>
      <c r="Q3209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 s="7">
        <f t="shared" si="251"/>
        <v>63.11</v>
      </c>
      <c r="Q32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 s="7">
        <f t="shared" si="251"/>
        <v>50.16</v>
      </c>
      <c r="Q3211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 s="7">
        <f t="shared" si="251"/>
        <v>62.88</v>
      </c>
      <c r="Q3212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 s="7">
        <f t="shared" si="251"/>
        <v>85.53</v>
      </c>
      <c r="Q3213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 s="7">
        <f t="shared" si="251"/>
        <v>53.72</v>
      </c>
      <c r="Q3214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 s="7">
        <f t="shared" si="251"/>
        <v>127.81</v>
      </c>
      <c r="Q3215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 s="7">
        <f t="shared" si="251"/>
        <v>106.57</v>
      </c>
      <c r="Q3216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 s="7">
        <f t="shared" si="251"/>
        <v>262.11</v>
      </c>
      <c r="Q3217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 s="7">
        <f t="shared" si="251"/>
        <v>57.17</v>
      </c>
      <c r="Q3218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 s="7">
        <f t="shared" si="251"/>
        <v>50.2</v>
      </c>
      <c r="Q3219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 s="7">
        <f t="shared" si="251"/>
        <v>66.59</v>
      </c>
      <c r="Q322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 s="7">
        <f t="shared" si="251"/>
        <v>168.25</v>
      </c>
      <c r="Q3221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 s="7">
        <f t="shared" si="251"/>
        <v>256.37</v>
      </c>
      <c r="Q3222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 s="7">
        <f t="shared" si="251"/>
        <v>36.61</v>
      </c>
      <c r="Q3223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 s="7">
        <f t="shared" si="251"/>
        <v>37.14</v>
      </c>
      <c r="Q3224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 s="7">
        <f t="shared" si="251"/>
        <v>45.88</v>
      </c>
      <c r="Q3225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 s="7">
        <f t="shared" si="251"/>
        <v>141.71</v>
      </c>
      <c r="Q3226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 s="7">
        <f t="shared" si="251"/>
        <v>52.49</v>
      </c>
      <c r="Q3227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 s="7">
        <f t="shared" si="251"/>
        <v>59.52</v>
      </c>
      <c r="Q3228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 s="7">
        <f t="shared" si="251"/>
        <v>50</v>
      </c>
      <c r="Q3229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 s="7">
        <f t="shared" si="251"/>
        <v>193.62</v>
      </c>
      <c r="Q323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 s="7">
        <f t="shared" si="251"/>
        <v>106.8</v>
      </c>
      <c r="Q3231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 s="7">
        <f t="shared" si="251"/>
        <v>77.22</v>
      </c>
      <c r="Q3232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 s="7">
        <f t="shared" si="251"/>
        <v>57.5</v>
      </c>
      <c r="Q3233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 s="7">
        <f t="shared" si="251"/>
        <v>50.46</v>
      </c>
      <c r="Q3234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 s="7">
        <f t="shared" si="251"/>
        <v>97.38</v>
      </c>
      <c r="Q3235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 s="7">
        <f t="shared" si="251"/>
        <v>34.92</v>
      </c>
      <c r="Q3236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 s="7">
        <f t="shared" si="251"/>
        <v>85.53</v>
      </c>
      <c r="Q3237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 s="7">
        <f t="shared" si="251"/>
        <v>182.91</v>
      </c>
      <c r="Q3238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 s="7">
        <f t="shared" si="251"/>
        <v>131.13999999999999</v>
      </c>
      <c r="Q3239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 s="7">
        <f t="shared" si="251"/>
        <v>39.81</v>
      </c>
      <c r="Q324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 s="7">
        <f t="shared" si="251"/>
        <v>59.7</v>
      </c>
      <c r="Q3241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 s="7">
        <f t="shared" si="251"/>
        <v>88.74</v>
      </c>
      <c r="Q3242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 s="7">
        <f t="shared" si="251"/>
        <v>58.69</v>
      </c>
      <c r="Q3243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 s="7">
        <f t="shared" si="251"/>
        <v>69.569999999999993</v>
      </c>
      <c r="Q3244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 s="7">
        <f t="shared" si="251"/>
        <v>115.87</v>
      </c>
      <c r="Q3245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 s="7">
        <f t="shared" si="251"/>
        <v>23.87</v>
      </c>
      <c r="Q3246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 s="7">
        <f t="shared" si="251"/>
        <v>81.13</v>
      </c>
      <c r="Q3247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 s="7">
        <f t="shared" si="251"/>
        <v>57.63</v>
      </c>
      <c r="Q3248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 s="7">
        <f t="shared" si="251"/>
        <v>46.43</v>
      </c>
      <c r="Q3249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 s="7">
        <f t="shared" si="251"/>
        <v>60.48</v>
      </c>
      <c r="Q325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 s="7">
        <f t="shared" si="251"/>
        <v>65.58</v>
      </c>
      <c r="Q3251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 s="7">
        <f t="shared" si="251"/>
        <v>119.19</v>
      </c>
      <c r="Q3252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 s="7">
        <f t="shared" si="251"/>
        <v>83.05</v>
      </c>
      <c r="Q3253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 s="7">
        <f t="shared" si="251"/>
        <v>57.52</v>
      </c>
      <c r="Q3254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 s="7">
        <f t="shared" si="251"/>
        <v>177.09</v>
      </c>
      <c r="Q3255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 s="7">
        <f t="shared" si="251"/>
        <v>70.77</v>
      </c>
      <c r="Q3256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 s="7">
        <f t="shared" si="251"/>
        <v>29.17</v>
      </c>
      <c r="Q3257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128</v>
      </c>
      <c r="P3258" s="7">
        <f t="shared" si="251"/>
        <v>72.760000000000005</v>
      </c>
      <c r="Q3258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106</v>
      </c>
      <c r="P3259" s="7">
        <f t="shared" si="251"/>
        <v>51.85</v>
      </c>
      <c r="Q3259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105</v>
      </c>
      <c r="P3260" s="7">
        <f t="shared" si="251"/>
        <v>98.2</v>
      </c>
      <c r="Q326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106</v>
      </c>
      <c r="P3261" s="7">
        <f t="shared" si="251"/>
        <v>251.74</v>
      </c>
      <c r="Q3261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109</v>
      </c>
      <c r="P3262" s="7">
        <f t="shared" si="251"/>
        <v>74.819999999999993</v>
      </c>
      <c r="Q3262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100</v>
      </c>
      <c r="P3263" s="7">
        <f t="shared" si="251"/>
        <v>67.650000000000006</v>
      </c>
      <c r="Q3263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103</v>
      </c>
      <c r="P3264" s="7">
        <f t="shared" si="251"/>
        <v>93.81</v>
      </c>
      <c r="Q3264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112</v>
      </c>
      <c r="P3265" s="7">
        <f t="shared" si="251"/>
        <v>41.24</v>
      </c>
      <c r="Q3265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0"/>
        <v>103</v>
      </c>
      <c r="P3266" s="7">
        <f t="shared" si="251"/>
        <v>52.55</v>
      </c>
      <c r="Q3266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55">ROUND(E3267/D3267*100,0)</f>
        <v>164</v>
      </c>
      <c r="P3267" s="7">
        <f t="shared" ref="P3267:P3330" si="256">IFERROR(ROUND(E3267/L3267,2),0)</f>
        <v>70.290000000000006</v>
      </c>
      <c r="Q3267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 s="7">
        <f t="shared" si="256"/>
        <v>48.33</v>
      </c>
      <c r="Q3268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 s="7">
        <f t="shared" si="256"/>
        <v>53.18</v>
      </c>
      <c r="Q3269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 s="7">
        <f t="shared" si="256"/>
        <v>60.95</v>
      </c>
      <c r="Q327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 s="7">
        <f t="shared" si="256"/>
        <v>116</v>
      </c>
      <c r="Q3271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 s="7">
        <f t="shared" si="256"/>
        <v>61</v>
      </c>
      <c r="Q3272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 s="7">
        <f t="shared" si="256"/>
        <v>38.24</v>
      </c>
      <c r="Q3273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 s="7">
        <f t="shared" si="256"/>
        <v>106.5</v>
      </c>
      <c r="Q3274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 s="7">
        <f t="shared" si="256"/>
        <v>204.57</v>
      </c>
      <c r="Q3275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 s="7">
        <f t="shared" si="256"/>
        <v>54.91</v>
      </c>
      <c r="Q3276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 s="7">
        <f t="shared" si="256"/>
        <v>150.41999999999999</v>
      </c>
      <c r="Q3277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 s="7">
        <f t="shared" si="256"/>
        <v>52.58</v>
      </c>
      <c r="Q3278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 s="7">
        <f t="shared" si="256"/>
        <v>54.3</v>
      </c>
      <c r="Q3279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 s="7">
        <f t="shared" si="256"/>
        <v>76.03</v>
      </c>
      <c r="Q328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 s="7">
        <f t="shared" si="256"/>
        <v>105.21</v>
      </c>
      <c r="Q3281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 s="7">
        <f t="shared" si="256"/>
        <v>68.67</v>
      </c>
      <c r="Q3282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 s="7">
        <f t="shared" si="256"/>
        <v>129.36000000000001</v>
      </c>
      <c r="Q3283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 s="7">
        <f t="shared" si="256"/>
        <v>134.26</v>
      </c>
      <c r="Q3284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 s="7">
        <f t="shared" si="256"/>
        <v>17.829999999999998</v>
      </c>
      <c r="Q3285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 s="7">
        <f t="shared" si="256"/>
        <v>203.2</v>
      </c>
      <c r="Q3286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 s="7">
        <f t="shared" si="256"/>
        <v>69.19</v>
      </c>
      <c r="Q3287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 s="7">
        <f t="shared" si="256"/>
        <v>125.12</v>
      </c>
      <c r="Q3288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 s="7">
        <f t="shared" si="256"/>
        <v>73.53</v>
      </c>
      <c r="Q3289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 s="7">
        <f t="shared" si="256"/>
        <v>48.44</v>
      </c>
      <c r="Q329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 s="7">
        <f t="shared" si="256"/>
        <v>26.61</v>
      </c>
      <c r="Q3291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 s="7">
        <f t="shared" si="256"/>
        <v>33.67</v>
      </c>
      <c r="Q3292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 s="7">
        <f t="shared" si="256"/>
        <v>40.71</v>
      </c>
      <c r="Q3293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 s="7">
        <f t="shared" si="256"/>
        <v>19.27</v>
      </c>
      <c r="Q3294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 s="7">
        <f t="shared" si="256"/>
        <v>84.29</v>
      </c>
      <c r="Q3295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 s="7">
        <f t="shared" si="256"/>
        <v>29.58</v>
      </c>
      <c r="Q3296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 s="7">
        <f t="shared" si="256"/>
        <v>26.67</v>
      </c>
      <c r="Q3297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 s="7">
        <f t="shared" si="256"/>
        <v>45.98</v>
      </c>
      <c r="Q3298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 s="7">
        <f t="shared" si="256"/>
        <v>125.09</v>
      </c>
      <c r="Q3299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 s="7">
        <f t="shared" si="256"/>
        <v>141.29</v>
      </c>
      <c r="Q330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 s="7">
        <f t="shared" si="256"/>
        <v>55.33</v>
      </c>
      <c r="Q3301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 s="7">
        <f t="shared" si="256"/>
        <v>46.42</v>
      </c>
      <c r="Q3302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 s="7">
        <f t="shared" si="256"/>
        <v>57.2</v>
      </c>
      <c r="Q3303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 s="7">
        <f t="shared" si="256"/>
        <v>173.7</v>
      </c>
      <c r="Q3304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 s="7">
        <f t="shared" si="256"/>
        <v>59.6</v>
      </c>
      <c r="Q3305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 s="7">
        <f t="shared" si="256"/>
        <v>89.59</v>
      </c>
      <c r="Q3306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 s="7">
        <f t="shared" si="256"/>
        <v>204.05</v>
      </c>
      <c r="Q3307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 s="7">
        <f t="shared" si="256"/>
        <v>48.7</v>
      </c>
      <c r="Q3308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 s="7">
        <f t="shared" si="256"/>
        <v>53.34</v>
      </c>
      <c r="Q3309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 s="7">
        <f t="shared" si="256"/>
        <v>75.09</v>
      </c>
      <c r="Q33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 s="7">
        <f t="shared" si="256"/>
        <v>18</v>
      </c>
      <c r="Q3311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 s="7">
        <f t="shared" si="256"/>
        <v>209.84</v>
      </c>
      <c r="Q3312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 s="7">
        <f t="shared" si="256"/>
        <v>61.02</v>
      </c>
      <c r="Q3313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 s="7">
        <f t="shared" si="256"/>
        <v>61</v>
      </c>
      <c r="Q3314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 s="7">
        <f t="shared" si="256"/>
        <v>80.03</v>
      </c>
      <c r="Q3315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 s="7">
        <f t="shared" si="256"/>
        <v>29.07</v>
      </c>
      <c r="Q3316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 s="7">
        <f t="shared" si="256"/>
        <v>49.44</v>
      </c>
      <c r="Q3317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 s="7">
        <f t="shared" si="256"/>
        <v>93.98</v>
      </c>
      <c r="Q3318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 s="7">
        <f t="shared" si="256"/>
        <v>61.94</v>
      </c>
      <c r="Q3319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 s="7">
        <f t="shared" si="256"/>
        <v>78.5</v>
      </c>
      <c r="Q332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 s="7">
        <f t="shared" si="256"/>
        <v>33.75</v>
      </c>
      <c r="Q3321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 s="7">
        <f t="shared" si="256"/>
        <v>66.45</v>
      </c>
      <c r="Q3322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 s="7">
        <f t="shared" si="256"/>
        <v>35.799999999999997</v>
      </c>
      <c r="Q3323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 s="7">
        <f t="shared" si="256"/>
        <v>145.65</v>
      </c>
      <c r="Q3324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 s="7">
        <f t="shared" si="256"/>
        <v>25.69</v>
      </c>
      <c r="Q3325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 s="7">
        <f t="shared" si="256"/>
        <v>152.5</v>
      </c>
      <c r="Q3326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 s="7">
        <f t="shared" si="256"/>
        <v>30</v>
      </c>
      <c r="Q3327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 s="7">
        <f t="shared" si="256"/>
        <v>142.28</v>
      </c>
      <c r="Q3328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 s="7">
        <f t="shared" si="256"/>
        <v>24.55</v>
      </c>
      <c r="Q3329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55"/>
        <v>146</v>
      </c>
      <c r="P3330" s="7">
        <f t="shared" si="256"/>
        <v>292.77999999999997</v>
      </c>
      <c r="Q333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60">ROUND(E3331/D3331*100,0)</f>
        <v>117</v>
      </c>
      <c r="P3331" s="7">
        <f t="shared" ref="P3331:P3394" si="261">IFERROR(ROUND(E3331/L3331,2),0)</f>
        <v>44.92</v>
      </c>
      <c r="Q3331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 s="7">
        <f t="shared" si="261"/>
        <v>23.1</v>
      </c>
      <c r="Q3332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 s="7">
        <f t="shared" si="261"/>
        <v>80.400000000000006</v>
      </c>
      <c r="Q3333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 s="7">
        <f t="shared" si="261"/>
        <v>72.290000000000006</v>
      </c>
      <c r="Q3334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 s="7">
        <f t="shared" si="261"/>
        <v>32.97</v>
      </c>
      <c r="Q3335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 s="7">
        <f t="shared" si="261"/>
        <v>116.65</v>
      </c>
      <c r="Q3336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 s="7">
        <f t="shared" si="261"/>
        <v>79.62</v>
      </c>
      <c r="Q3337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 s="7">
        <f t="shared" si="261"/>
        <v>27.78</v>
      </c>
      <c r="Q3338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 s="7">
        <f t="shared" si="261"/>
        <v>81.03</v>
      </c>
      <c r="Q3339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 s="7">
        <f t="shared" si="261"/>
        <v>136.85</v>
      </c>
      <c r="Q334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 s="7">
        <f t="shared" si="261"/>
        <v>177.62</v>
      </c>
      <c r="Q3341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 s="7">
        <f t="shared" si="261"/>
        <v>109.08</v>
      </c>
      <c r="Q3342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 s="7">
        <f t="shared" si="261"/>
        <v>119.64</v>
      </c>
      <c r="Q3343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 s="7">
        <f t="shared" si="261"/>
        <v>78.209999999999994</v>
      </c>
      <c r="Q3344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 s="7">
        <f t="shared" si="261"/>
        <v>52.17</v>
      </c>
      <c r="Q3345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 s="7">
        <f t="shared" si="261"/>
        <v>114.13</v>
      </c>
      <c r="Q3346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 s="7">
        <f t="shared" si="261"/>
        <v>50</v>
      </c>
      <c r="Q3347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 s="7">
        <f t="shared" si="261"/>
        <v>91.67</v>
      </c>
      <c r="Q3348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 s="7">
        <f t="shared" si="261"/>
        <v>108.59</v>
      </c>
      <c r="Q3349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 s="7">
        <f t="shared" si="261"/>
        <v>69.819999999999993</v>
      </c>
      <c r="Q335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 s="7">
        <f t="shared" si="261"/>
        <v>109.57</v>
      </c>
      <c r="Q3351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 s="7">
        <f t="shared" si="261"/>
        <v>71.67</v>
      </c>
      <c r="Q3352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 s="7">
        <f t="shared" si="261"/>
        <v>93.61</v>
      </c>
      <c r="Q3353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 s="7">
        <f t="shared" si="261"/>
        <v>76.8</v>
      </c>
      <c r="Q3354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 s="7">
        <f t="shared" si="261"/>
        <v>35.799999999999997</v>
      </c>
      <c r="Q3355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 s="7">
        <f t="shared" si="261"/>
        <v>55.6</v>
      </c>
      <c r="Q3356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 s="7">
        <f t="shared" si="261"/>
        <v>147.33000000000001</v>
      </c>
      <c r="Q3357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 s="7">
        <f t="shared" si="261"/>
        <v>56.33</v>
      </c>
      <c r="Q3358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 s="7">
        <f t="shared" si="261"/>
        <v>96.19</v>
      </c>
      <c r="Q3359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 s="7">
        <f t="shared" si="261"/>
        <v>63.57</v>
      </c>
      <c r="Q336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 s="7">
        <f t="shared" si="261"/>
        <v>184.78</v>
      </c>
      <c r="Q3361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 s="7">
        <f t="shared" si="261"/>
        <v>126.72</v>
      </c>
      <c r="Q3362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 s="7">
        <f t="shared" si="261"/>
        <v>83.43</v>
      </c>
      <c r="Q3363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 s="7">
        <f t="shared" si="261"/>
        <v>54.5</v>
      </c>
      <c r="Q3364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 s="7">
        <f t="shared" si="261"/>
        <v>302.31</v>
      </c>
      <c r="Q3365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 s="7">
        <f t="shared" si="261"/>
        <v>44.14</v>
      </c>
      <c r="Q3366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 s="7">
        <f t="shared" si="261"/>
        <v>866.67</v>
      </c>
      <c r="Q3367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 s="7">
        <f t="shared" si="261"/>
        <v>61.39</v>
      </c>
      <c r="Q3368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 s="7">
        <f t="shared" si="261"/>
        <v>29.67</v>
      </c>
      <c r="Q3369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 s="7">
        <f t="shared" si="261"/>
        <v>45.48</v>
      </c>
      <c r="Q337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 s="7">
        <f t="shared" si="261"/>
        <v>96.2</v>
      </c>
      <c r="Q3371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 s="7">
        <f t="shared" si="261"/>
        <v>67.92</v>
      </c>
      <c r="Q3372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 s="7">
        <f t="shared" si="261"/>
        <v>30.78</v>
      </c>
      <c r="Q3373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 s="7">
        <f t="shared" si="261"/>
        <v>38.33</v>
      </c>
      <c r="Q3374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 s="7">
        <f t="shared" si="261"/>
        <v>66.83</v>
      </c>
      <c r="Q3375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 s="7">
        <f t="shared" si="261"/>
        <v>71.73</v>
      </c>
      <c r="Q3376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 s="7">
        <f t="shared" si="261"/>
        <v>176.47</v>
      </c>
      <c r="Q3377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 s="7">
        <f t="shared" si="261"/>
        <v>421.11</v>
      </c>
      <c r="Q3378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 s="7">
        <f t="shared" si="261"/>
        <v>104.99</v>
      </c>
      <c r="Q3379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 s="7">
        <f t="shared" si="261"/>
        <v>28.19</v>
      </c>
      <c r="Q338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 s="7">
        <f t="shared" si="261"/>
        <v>54.55</v>
      </c>
      <c r="Q3381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 s="7">
        <f t="shared" si="261"/>
        <v>111.89</v>
      </c>
      <c r="Q3382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 s="7">
        <f t="shared" si="261"/>
        <v>85.21</v>
      </c>
      <c r="Q3383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 s="7">
        <f t="shared" si="261"/>
        <v>76.650000000000006</v>
      </c>
      <c r="Q3384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 s="7">
        <f t="shared" si="261"/>
        <v>65.17</v>
      </c>
      <c r="Q3385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100</v>
      </c>
      <c r="P3386" s="7">
        <f t="shared" si="261"/>
        <v>93.76</v>
      </c>
      <c r="Q3386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100</v>
      </c>
      <c r="P3387" s="7">
        <f t="shared" si="261"/>
        <v>133.33000000000001</v>
      </c>
      <c r="Q3387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105</v>
      </c>
      <c r="P3388" s="7">
        <f t="shared" si="261"/>
        <v>51.22</v>
      </c>
      <c r="Q3388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117</v>
      </c>
      <c r="P3389" s="7">
        <f t="shared" si="261"/>
        <v>100.17</v>
      </c>
      <c r="Q3389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104</v>
      </c>
      <c r="P3390" s="7">
        <f t="shared" si="261"/>
        <v>34.6</v>
      </c>
      <c r="Q339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115</v>
      </c>
      <c r="P3391" s="7">
        <f t="shared" si="261"/>
        <v>184.68</v>
      </c>
      <c r="Q3391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102</v>
      </c>
      <c r="P3392" s="7">
        <f t="shared" si="261"/>
        <v>69.819999999999993</v>
      </c>
      <c r="Q3392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223</v>
      </c>
      <c r="P3393" s="7">
        <f t="shared" si="261"/>
        <v>61.94</v>
      </c>
      <c r="Q3393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0"/>
        <v>100</v>
      </c>
      <c r="P3394" s="7">
        <f t="shared" si="261"/>
        <v>41.67</v>
      </c>
      <c r="Q3394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65">ROUND(E3395/D3395*100,0)</f>
        <v>106</v>
      </c>
      <c r="P3395" s="7">
        <f t="shared" ref="P3395:P3458" si="266">IFERROR(ROUND(E3395/L3395,2),0)</f>
        <v>36.07</v>
      </c>
      <c r="Q3395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 s="7">
        <f t="shared" si="266"/>
        <v>29</v>
      </c>
      <c r="Q3396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 s="7">
        <f t="shared" si="266"/>
        <v>24.21</v>
      </c>
      <c r="Q3397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 s="7">
        <f t="shared" si="266"/>
        <v>55.89</v>
      </c>
      <c r="Q3398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 s="7">
        <f t="shared" si="266"/>
        <v>11.67</v>
      </c>
      <c r="Q3399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 s="7">
        <f t="shared" si="266"/>
        <v>68.349999999999994</v>
      </c>
      <c r="Q340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 s="7">
        <f t="shared" si="266"/>
        <v>27.07</v>
      </c>
      <c r="Q3401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 s="7">
        <f t="shared" si="266"/>
        <v>118.13</v>
      </c>
      <c r="Q3402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 s="7">
        <f t="shared" si="266"/>
        <v>44.76</v>
      </c>
      <c r="Q3403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 s="7">
        <f t="shared" si="266"/>
        <v>99.79</v>
      </c>
      <c r="Q3404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 s="7">
        <f t="shared" si="266"/>
        <v>117.65</v>
      </c>
      <c r="Q3405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 s="7">
        <f t="shared" si="266"/>
        <v>203.33</v>
      </c>
      <c r="Q3406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 s="7">
        <f t="shared" si="266"/>
        <v>28.32</v>
      </c>
      <c r="Q3407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 s="7">
        <f t="shared" si="266"/>
        <v>110.23</v>
      </c>
      <c r="Q3408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 s="7">
        <f t="shared" si="266"/>
        <v>31.97</v>
      </c>
      <c r="Q3409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 s="7">
        <f t="shared" si="266"/>
        <v>58.61</v>
      </c>
      <c r="Q34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 s="7">
        <f t="shared" si="266"/>
        <v>29.43</v>
      </c>
      <c r="Q3411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 s="7">
        <f t="shared" si="266"/>
        <v>81.38</v>
      </c>
      <c r="Q3412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 s="7">
        <f t="shared" si="266"/>
        <v>199.17</v>
      </c>
      <c r="Q3413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 s="7">
        <f t="shared" si="266"/>
        <v>115.38</v>
      </c>
      <c r="Q3414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 s="7">
        <f t="shared" si="266"/>
        <v>46.43</v>
      </c>
      <c r="Q3415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 s="7">
        <f t="shared" si="266"/>
        <v>70.569999999999993</v>
      </c>
      <c r="Q3416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 s="7">
        <f t="shared" si="266"/>
        <v>22.22</v>
      </c>
      <c r="Q3417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 s="7">
        <f t="shared" si="266"/>
        <v>159.47</v>
      </c>
      <c r="Q3418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 s="7">
        <f t="shared" si="266"/>
        <v>37.78</v>
      </c>
      <c r="Q3419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 s="7">
        <f t="shared" si="266"/>
        <v>72.05</v>
      </c>
      <c r="Q342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 s="7">
        <f t="shared" si="266"/>
        <v>63.7</v>
      </c>
      <c r="Q3421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 s="7">
        <f t="shared" si="266"/>
        <v>28.41</v>
      </c>
      <c r="Q3422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 s="7">
        <f t="shared" si="266"/>
        <v>103.21</v>
      </c>
      <c r="Q3423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 s="7">
        <f t="shared" si="266"/>
        <v>71.150000000000006</v>
      </c>
      <c r="Q3424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 s="7">
        <f t="shared" si="266"/>
        <v>35</v>
      </c>
      <c r="Q3425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 s="7">
        <f t="shared" si="266"/>
        <v>81.78</v>
      </c>
      <c r="Q3426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 s="7">
        <f t="shared" si="266"/>
        <v>297.02999999999997</v>
      </c>
      <c r="Q3427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 s="7">
        <f t="shared" si="266"/>
        <v>46.61</v>
      </c>
      <c r="Q3428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 s="7">
        <f t="shared" si="266"/>
        <v>51.72</v>
      </c>
      <c r="Q3429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 s="7">
        <f t="shared" si="266"/>
        <v>40.29</v>
      </c>
      <c r="Q343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 s="7">
        <f t="shared" si="266"/>
        <v>16.25</v>
      </c>
      <c r="Q3431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 s="7">
        <f t="shared" si="266"/>
        <v>30.15</v>
      </c>
      <c r="Q3432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 s="7">
        <f t="shared" si="266"/>
        <v>95.24</v>
      </c>
      <c r="Q3433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 s="7">
        <f t="shared" si="266"/>
        <v>52.21</v>
      </c>
      <c r="Q3434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 s="7">
        <f t="shared" si="266"/>
        <v>134.15</v>
      </c>
      <c r="Q3435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 s="7">
        <f t="shared" si="266"/>
        <v>62.83</v>
      </c>
      <c r="Q3436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 s="7">
        <f t="shared" si="266"/>
        <v>58.95</v>
      </c>
      <c r="Q3437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 s="7">
        <f t="shared" si="266"/>
        <v>143.11000000000001</v>
      </c>
      <c r="Q3438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 s="7">
        <f t="shared" si="266"/>
        <v>84.17</v>
      </c>
      <c r="Q3439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 s="7">
        <f t="shared" si="266"/>
        <v>186.07</v>
      </c>
      <c r="Q344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 s="7">
        <f t="shared" si="266"/>
        <v>89.79</v>
      </c>
      <c r="Q3441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 s="7">
        <f t="shared" si="266"/>
        <v>64.16</v>
      </c>
      <c r="Q3442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 s="7">
        <f t="shared" si="266"/>
        <v>59.65</v>
      </c>
      <c r="Q3443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 s="7">
        <f t="shared" si="266"/>
        <v>31.25</v>
      </c>
      <c r="Q3444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 s="7">
        <f t="shared" si="266"/>
        <v>41.22</v>
      </c>
      <c r="Q3445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 s="7">
        <f t="shared" si="266"/>
        <v>43.35</v>
      </c>
      <c r="Q3446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 s="7">
        <f t="shared" si="266"/>
        <v>64.52</v>
      </c>
      <c r="Q3447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 s="7">
        <f t="shared" si="266"/>
        <v>43.28</v>
      </c>
      <c r="Q3448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 s="7">
        <f t="shared" si="266"/>
        <v>77</v>
      </c>
      <c r="Q3449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110</v>
      </c>
      <c r="P3450" s="7">
        <f t="shared" si="266"/>
        <v>51.22</v>
      </c>
      <c r="Q345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171</v>
      </c>
      <c r="P3451" s="7">
        <f t="shared" si="266"/>
        <v>68.25</v>
      </c>
      <c r="Q3451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152</v>
      </c>
      <c r="P3452" s="7">
        <f t="shared" si="266"/>
        <v>19.489999999999998</v>
      </c>
      <c r="Q3452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101</v>
      </c>
      <c r="P3453" s="7">
        <f t="shared" si="266"/>
        <v>41.13</v>
      </c>
      <c r="Q3453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153</v>
      </c>
      <c r="P3454" s="7">
        <f t="shared" si="266"/>
        <v>41.41</v>
      </c>
      <c r="Q3454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128</v>
      </c>
      <c r="P3455" s="7">
        <f t="shared" si="266"/>
        <v>27.5</v>
      </c>
      <c r="Q3455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101</v>
      </c>
      <c r="P3456" s="7">
        <f t="shared" si="266"/>
        <v>33.57</v>
      </c>
      <c r="Q3456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101</v>
      </c>
      <c r="P3457" s="7">
        <f t="shared" si="266"/>
        <v>145.87</v>
      </c>
      <c r="Q3457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65"/>
        <v>191</v>
      </c>
      <c r="P3458" s="7">
        <f t="shared" si="266"/>
        <v>358.69</v>
      </c>
      <c r="Q3458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70">ROUND(E3459/D3459*100,0)</f>
        <v>140</v>
      </c>
      <c r="P3459" s="7">
        <f t="shared" ref="P3459:P3522" si="271">IFERROR(ROUND(E3459/L3459,2),0)</f>
        <v>50.98</v>
      </c>
      <c r="Q3459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 s="7">
        <f t="shared" si="271"/>
        <v>45.04</v>
      </c>
      <c r="Q346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 s="7">
        <f t="shared" si="271"/>
        <v>17.53</v>
      </c>
      <c r="Q3461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 s="7">
        <f t="shared" si="271"/>
        <v>50</v>
      </c>
      <c r="Q3462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 s="7">
        <f t="shared" si="271"/>
        <v>57.92</v>
      </c>
      <c r="Q3463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 s="7">
        <f t="shared" si="271"/>
        <v>29.71</v>
      </c>
      <c r="Q3464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 s="7">
        <f t="shared" si="271"/>
        <v>90.68</v>
      </c>
      <c r="Q3465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 s="7">
        <f t="shared" si="271"/>
        <v>55.01</v>
      </c>
      <c r="Q3466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 s="7">
        <f t="shared" si="271"/>
        <v>57.22</v>
      </c>
      <c r="Q3467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 s="7">
        <f t="shared" si="271"/>
        <v>72.95</v>
      </c>
      <c r="Q3468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 s="7">
        <f t="shared" si="271"/>
        <v>64.47</v>
      </c>
      <c r="Q3469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 s="7">
        <f t="shared" si="271"/>
        <v>716.35</v>
      </c>
      <c r="Q347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 s="7">
        <f t="shared" si="271"/>
        <v>50.4</v>
      </c>
      <c r="Q3471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 s="7">
        <f t="shared" si="271"/>
        <v>41.67</v>
      </c>
      <c r="Q3472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 s="7">
        <f t="shared" si="271"/>
        <v>35.770000000000003</v>
      </c>
      <c r="Q3473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 s="7">
        <f t="shared" si="271"/>
        <v>88.74</v>
      </c>
      <c r="Q3474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 s="7">
        <f t="shared" si="271"/>
        <v>148.47999999999999</v>
      </c>
      <c r="Q3475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 s="7">
        <f t="shared" si="271"/>
        <v>51.79</v>
      </c>
      <c r="Q3476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 s="7">
        <f t="shared" si="271"/>
        <v>20</v>
      </c>
      <c r="Q3477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 s="7">
        <f t="shared" si="271"/>
        <v>52</v>
      </c>
      <c r="Q3478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 s="7">
        <f t="shared" si="271"/>
        <v>53.23</v>
      </c>
      <c r="Q3479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 s="7">
        <f t="shared" si="271"/>
        <v>39.6</v>
      </c>
      <c r="Q348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 s="7">
        <f t="shared" si="271"/>
        <v>34.25</v>
      </c>
      <c r="Q3481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 s="7">
        <f t="shared" si="271"/>
        <v>164.62</v>
      </c>
      <c r="Q3482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 s="7">
        <f t="shared" si="271"/>
        <v>125.05</v>
      </c>
      <c r="Q3483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 s="7">
        <f t="shared" si="271"/>
        <v>51.88</v>
      </c>
      <c r="Q3484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 s="7">
        <f t="shared" si="271"/>
        <v>40.29</v>
      </c>
      <c r="Q3485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 s="7">
        <f t="shared" si="271"/>
        <v>64.91</v>
      </c>
      <c r="Q3486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 s="7">
        <f t="shared" si="271"/>
        <v>55.33</v>
      </c>
      <c r="Q3487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 s="7">
        <f t="shared" si="271"/>
        <v>83.14</v>
      </c>
      <c r="Q3488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 s="7">
        <f t="shared" si="271"/>
        <v>38.71</v>
      </c>
      <c r="Q3489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 s="7">
        <f t="shared" si="271"/>
        <v>125.38</v>
      </c>
      <c r="Q349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 s="7">
        <f t="shared" si="271"/>
        <v>78.260000000000005</v>
      </c>
      <c r="Q3491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 s="7">
        <f t="shared" si="271"/>
        <v>47.22</v>
      </c>
      <c r="Q3492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 s="7">
        <f t="shared" si="271"/>
        <v>79.099999999999994</v>
      </c>
      <c r="Q3493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 s="7">
        <f t="shared" si="271"/>
        <v>114.29</v>
      </c>
      <c r="Q3494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 s="7">
        <f t="shared" si="271"/>
        <v>51.72</v>
      </c>
      <c r="Q3495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 s="7">
        <f t="shared" si="271"/>
        <v>30.77</v>
      </c>
      <c r="Q3496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 s="7">
        <f t="shared" si="271"/>
        <v>74.209999999999994</v>
      </c>
      <c r="Q3497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 s="7">
        <f t="shared" si="271"/>
        <v>47.85</v>
      </c>
      <c r="Q3498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 s="7">
        <f t="shared" si="271"/>
        <v>34.409999999999997</v>
      </c>
      <c r="Q3499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 s="7">
        <f t="shared" si="271"/>
        <v>40.24</v>
      </c>
      <c r="Q350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 s="7">
        <f t="shared" si="271"/>
        <v>60.29</v>
      </c>
      <c r="Q3501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 s="7">
        <f t="shared" si="271"/>
        <v>25.31</v>
      </c>
      <c r="Q3502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 s="7">
        <f t="shared" si="271"/>
        <v>35.950000000000003</v>
      </c>
      <c r="Q3503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 s="7">
        <f t="shared" si="271"/>
        <v>136</v>
      </c>
      <c r="Q3504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 s="7">
        <f t="shared" si="271"/>
        <v>70.760000000000005</v>
      </c>
      <c r="Q3505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 s="7">
        <f t="shared" si="271"/>
        <v>125</v>
      </c>
      <c r="Q3506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 s="7">
        <f t="shared" si="271"/>
        <v>66.510000000000005</v>
      </c>
      <c r="Q3507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 s="7">
        <f t="shared" si="271"/>
        <v>105</v>
      </c>
      <c r="Q3508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 s="7">
        <f t="shared" si="271"/>
        <v>145</v>
      </c>
      <c r="Q3509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 s="7">
        <f t="shared" si="271"/>
        <v>12</v>
      </c>
      <c r="Q35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 s="7">
        <f t="shared" si="271"/>
        <v>96.67</v>
      </c>
      <c r="Q3511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 s="7">
        <f t="shared" si="271"/>
        <v>60.33</v>
      </c>
      <c r="Q3512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 s="7">
        <f t="shared" si="271"/>
        <v>79.89</v>
      </c>
      <c r="Q3513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100</v>
      </c>
      <c r="P3514" s="7">
        <f t="shared" si="271"/>
        <v>58.82</v>
      </c>
      <c r="Q3514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118</v>
      </c>
      <c r="P3515" s="7">
        <f t="shared" si="271"/>
        <v>75.34</v>
      </c>
      <c r="Q3515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110</v>
      </c>
      <c r="P3516" s="7">
        <f t="shared" si="271"/>
        <v>55</v>
      </c>
      <c r="Q3516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103</v>
      </c>
      <c r="P3517" s="7">
        <f t="shared" si="271"/>
        <v>66.959999999999994</v>
      </c>
      <c r="Q3517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100</v>
      </c>
      <c r="P3518" s="7">
        <f t="shared" si="271"/>
        <v>227.27</v>
      </c>
      <c r="Q3518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100</v>
      </c>
      <c r="P3519" s="7">
        <f t="shared" si="271"/>
        <v>307.69</v>
      </c>
      <c r="Q3519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110</v>
      </c>
      <c r="P3520" s="7">
        <f t="shared" si="271"/>
        <v>50.02</v>
      </c>
      <c r="Q352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101</v>
      </c>
      <c r="P3521" s="7">
        <f t="shared" si="271"/>
        <v>72.39</v>
      </c>
      <c r="Q3521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0"/>
        <v>101</v>
      </c>
      <c r="P3522" s="7">
        <f t="shared" si="271"/>
        <v>95.95</v>
      </c>
      <c r="Q3522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75">ROUND(E3523/D3523*100,0)</f>
        <v>169</v>
      </c>
      <c r="P3523" s="7">
        <f t="shared" ref="P3523:P3586" si="276">IFERROR(ROUND(E3523/L3523,2),0)</f>
        <v>45.62</v>
      </c>
      <c r="Q3523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 s="7">
        <f t="shared" si="276"/>
        <v>41.03</v>
      </c>
      <c r="Q3524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 s="7">
        <f t="shared" si="276"/>
        <v>56.83</v>
      </c>
      <c r="Q3525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 s="7">
        <f t="shared" si="276"/>
        <v>137.24</v>
      </c>
      <c r="Q3526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 s="7">
        <f t="shared" si="276"/>
        <v>75.709999999999994</v>
      </c>
      <c r="Q3527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 s="7">
        <f t="shared" si="276"/>
        <v>99</v>
      </c>
      <c r="Q3528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 s="7">
        <f t="shared" si="276"/>
        <v>81.569999999999993</v>
      </c>
      <c r="Q3529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 s="7">
        <f t="shared" si="276"/>
        <v>45.11</v>
      </c>
      <c r="Q353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 s="7">
        <f t="shared" si="276"/>
        <v>36.67</v>
      </c>
      <c r="Q3531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 s="7">
        <f t="shared" si="276"/>
        <v>125</v>
      </c>
      <c r="Q3532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 s="7">
        <f t="shared" si="276"/>
        <v>49.23</v>
      </c>
      <c r="Q3533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 s="7">
        <f t="shared" si="276"/>
        <v>42.3</v>
      </c>
      <c r="Q3534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 s="7">
        <f t="shared" si="276"/>
        <v>78.88</v>
      </c>
      <c r="Q3535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 s="7">
        <f t="shared" si="276"/>
        <v>38.28</v>
      </c>
      <c r="Q3536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 s="7">
        <f t="shared" si="276"/>
        <v>44.85</v>
      </c>
      <c r="Q3537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 s="7">
        <f t="shared" si="276"/>
        <v>13.53</v>
      </c>
      <c r="Q3538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 s="7">
        <f t="shared" si="276"/>
        <v>43.5</v>
      </c>
      <c r="Q3539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 s="7">
        <f t="shared" si="276"/>
        <v>30.95</v>
      </c>
      <c r="Q354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 s="7">
        <f t="shared" si="276"/>
        <v>55.23</v>
      </c>
      <c r="Q3541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 s="7">
        <f t="shared" si="276"/>
        <v>46.13</v>
      </c>
      <c r="Q3542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 s="7">
        <f t="shared" si="276"/>
        <v>39.380000000000003</v>
      </c>
      <c r="Q3543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 s="7">
        <f t="shared" si="276"/>
        <v>66.150000000000006</v>
      </c>
      <c r="Q3544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 s="7">
        <f t="shared" si="276"/>
        <v>54.14</v>
      </c>
      <c r="Q3545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 s="7">
        <f t="shared" si="276"/>
        <v>104.17</v>
      </c>
      <c r="Q3546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 s="7">
        <f t="shared" si="276"/>
        <v>31.38</v>
      </c>
      <c r="Q3547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 s="7">
        <f t="shared" si="276"/>
        <v>59.21</v>
      </c>
      <c r="Q3548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 s="7">
        <f t="shared" si="276"/>
        <v>119.18</v>
      </c>
      <c r="Q3549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 s="7">
        <f t="shared" si="276"/>
        <v>164.62</v>
      </c>
      <c r="Q355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 s="7">
        <f t="shared" si="276"/>
        <v>24.29</v>
      </c>
      <c r="Q3551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 s="7">
        <f t="shared" si="276"/>
        <v>40.94</v>
      </c>
      <c r="Q3552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 s="7">
        <f t="shared" si="276"/>
        <v>61.1</v>
      </c>
      <c r="Q3553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 s="7">
        <f t="shared" si="276"/>
        <v>38.65</v>
      </c>
      <c r="Q3554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 s="7">
        <f t="shared" si="276"/>
        <v>56.2</v>
      </c>
      <c r="Q3555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 s="7">
        <f t="shared" si="276"/>
        <v>107</v>
      </c>
      <c r="Q3556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 s="7">
        <f t="shared" si="276"/>
        <v>171.43</v>
      </c>
      <c r="Q3557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 s="7">
        <f t="shared" si="276"/>
        <v>110.5</v>
      </c>
      <c r="Q3558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 s="7">
        <f t="shared" si="276"/>
        <v>179.28</v>
      </c>
      <c r="Q3559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 s="7">
        <f t="shared" si="276"/>
        <v>22.91</v>
      </c>
      <c r="Q356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 s="7">
        <f t="shared" si="276"/>
        <v>43.13</v>
      </c>
      <c r="Q3561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 s="7">
        <f t="shared" si="276"/>
        <v>46.89</v>
      </c>
      <c r="Q3562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 s="7">
        <f t="shared" si="276"/>
        <v>47.41</v>
      </c>
      <c r="Q3563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 s="7">
        <f t="shared" si="276"/>
        <v>15.13</v>
      </c>
      <c r="Q3564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 s="7">
        <f t="shared" si="276"/>
        <v>21.1</v>
      </c>
      <c r="Q3565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 s="7">
        <f t="shared" si="276"/>
        <v>59.12</v>
      </c>
      <c r="Q3566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 s="7">
        <f t="shared" si="276"/>
        <v>97.92</v>
      </c>
      <c r="Q3567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 s="7">
        <f t="shared" si="276"/>
        <v>55.13</v>
      </c>
      <c r="Q3568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 s="7">
        <f t="shared" si="276"/>
        <v>26.54</v>
      </c>
      <c r="Q3569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 s="7">
        <f t="shared" si="276"/>
        <v>58.42</v>
      </c>
      <c r="Q357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 s="7">
        <f t="shared" si="276"/>
        <v>122.54</v>
      </c>
      <c r="Q3571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 s="7">
        <f t="shared" si="276"/>
        <v>87.96</v>
      </c>
      <c r="Q3572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 s="7">
        <f t="shared" si="276"/>
        <v>73.239999999999995</v>
      </c>
      <c r="Q3573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 s="7">
        <f t="shared" si="276"/>
        <v>55.56</v>
      </c>
      <c r="Q3574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 s="7">
        <f t="shared" si="276"/>
        <v>39.54</v>
      </c>
      <c r="Q3575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 s="7">
        <f t="shared" si="276"/>
        <v>136.78</v>
      </c>
      <c r="Q3576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 s="7">
        <f t="shared" si="276"/>
        <v>99.34</v>
      </c>
      <c r="Q3577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100</v>
      </c>
      <c r="P3578" s="7">
        <f t="shared" si="276"/>
        <v>20</v>
      </c>
      <c r="Q3578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130</v>
      </c>
      <c r="P3579" s="7">
        <f t="shared" si="276"/>
        <v>28.89</v>
      </c>
      <c r="Q3579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100</v>
      </c>
      <c r="P3580" s="7">
        <f t="shared" si="276"/>
        <v>40.549999999999997</v>
      </c>
      <c r="Q358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100</v>
      </c>
      <c r="P3581" s="7">
        <f t="shared" si="276"/>
        <v>35.71</v>
      </c>
      <c r="Q3581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114</v>
      </c>
      <c r="P3582" s="7">
        <f t="shared" si="276"/>
        <v>37.96</v>
      </c>
      <c r="Q3582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100</v>
      </c>
      <c r="P3583" s="7">
        <f t="shared" si="276"/>
        <v>33.33</v>
      </c>
      <c r="Q3583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287</v>
      </c>
      <c r="P3584" s="7">
        <f t="shared" si="276"/>
        <v>58.57</v>
      </c>
      <c r="Q3584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109</v>
      </c>
      <c r="P3585" s="7">
        <f t="shared" si="276"/>
        <v>135.63</v>
      </c>
      <c r="Q3585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75"/>
        <v>116</v>
      </c>
      <c r="P3586" s="7">
        <f t="shared" si="276"/>
        <v>30.94</v>
      </c>
      <c r="Q3586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80">ROUND(E3587/D3587*100,0)</f>
        <v>119</v>
      </c>
      <c r="P3587" s="7">
        <f t="shared" ref="P3587:P3650" si="281">IFERROR(ROUND(E3587/L3587,2),0)</f>
        <v>176.09</v>
      </c>
      <c r="Q3587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 s="7">
        <f t="shared" si="281"/>
        <v>151.97999999999999</v>
      </c>
      <c r="Q3588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 s="7">
        <f t="shared" si="281"/>
        <v>22.61</v>
      </c>
      <c r="Q3589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 s="7">
        <f t="shared" si="281"/>
        <v>18.27</v>
      </c>
      <c r="Q359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 s="7">
        <f t="shared" si="281"/>
        <v>82.26</v>
      </c>
      <c r="Q3591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 s="7">
        <f t="shared" si="281"/>
        <v>68.53</v>
      </c>
      <c r="Q3592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 s="7">
        <f t="shared" si="281"/>
        <v>68.06</v>
      </c>
      <c r="Q3593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 s="7">
        <f t="shared" si="281"/>
        <v>72.709999999999994</v>
      </c>
      <c r="Q3594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 s="7">
        <f t="shared" si="281"/>
        <v>77.19</v>
      </c>
      <c r="Q3595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 s="7">
        <f t="shared" si="281"/>
        <v>55.97</v>
      </c>
      <c r="Q3596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 s="7">
        <f t="shared" si="281"/>
        <v>49.69</v>
      </c>
      <c r="Q3597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 s="7">
        <f t="shared" si="281"/>
        <v>79</v>
      </c>
      <c r="Q3598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 s="7">
        <f t="shared" si="281"/>
        <v>77.73</v>
      </c>
      <c r="Q3599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 s="7">
        <f t="shared" si="281"/>
        <v>40.78</v>
      </c>
      <c r="Q360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 s="7">
        <f t="shared" si="281"/>
        <v>59.41</v>
      </c>
      <c r="Q3601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 s="7">
        <f t="shared" si="281"/>
        <v>3.25</v>
      </c>
      <c r="Q3602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 s="7">
        <f t="shared" si="281"/>
        <v>39.380000000000003</v>
      </c>
      <c r="Q3603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 s="7">
        <f t="shared" si="281"/>
        <v>81.67</v>
      </c>
      <c r="Q3604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 s="7">
        <f t="shared" si="281"/>
        <v>44.91</v>
      </c>
      <c r="Q3605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 s="7">
        <f t="shared" si="281"/>
        <v>49.06</v>
      </c>
      <c r="Q3606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 s="7">
        <f t="shared" si="281"/>
        <v>30.67</v>
      </c>
      <c r="Q3607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 s="7">
        <f t="shared" si="281"/>
        <v>61.06</v>
      </c>
      <c r="Q3608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 s="7">
        <f t="shared" si="281"/>
        <v>29</v>
      </c>
      <c r="Q3609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 s="7">
        <f t="shared" si="281"/>
        <v>29.63</v>
      </c>
      <c r="Q36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 s="7">
        <f t="shared" si="281"/>
        <v>143.1</v>
      </c>
      <c r="Q3611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 s="7">
        <f t="shared" si="281"/>
        <v>52.35</v>
      </c>
      <c r="Q3612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 s="7">
        <f t="shared" si="281"/>
        <v>66.67</v>
      </c>
      <c r="Q3613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 s="7">
        <f t="shared" si="281"/>
        <v>126.67</v>
      </c>
      <c r="Q3614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 s="7">
        <f t="shared" si="281"/>
        <v>62.5</v>
      </c>
      <c r="Q3615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 s="7">
        <f t="shared" si="281"/>
        <v>35.49</v>
      </c>
      <c r="Q3616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 s="7">
        <f t="shared" si="281"/>
        <v>37.08</v>
      </c>
      <c r="Q3617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 s="7">
        <f t="shared" si="281"/>
        <v>69.33</v>
      </c>
      <c r="Q3618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 s="7">
        <f t="shared" si="281"/>
        <v>17.25</v>
      </c>
      <c r="Q3619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 s="7">
        <f t="shared" si="281"/>
        <v>36.07</v>
      </c>
      <c r="Q362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 s="7">
        <f t="shared" si="281"/>
        <v>66.47</v>
      </c>
      <c r="Q3621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 s="7">
        <f t="shared" si="281"/>
        <v>56.07</v>
      </c>
      <c r="Q3622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 s="7">
        <f t="shared" si="281"/>
        <v>47.03</v>
      </c>
      <c r="Q3623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 s="7">
        <f t="shared" si="281"/>
        <v>47.67</v>
      </c>
      <c r="Q3624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 s="7">
        <f t="shared" si="281"/>
        <v>88.24</v>
      </c>
      <c r="Q3625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 s="7">
        <f t="shared" si="281"/>
        <v>80.72</v>
      </c>
      <c r="Q3626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 s="7">
        <f t="shared" si="281"/>
        <v>39.49</v>
      </c>
      <c r="Q3627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 s="7">
        <f t="shared" si="281"/>
        <v>84.85</v>
      </c>
      <c r="Q3628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 s="7">
        <f t="shared" si="281"/>
        <v>68.97</v>
      </c>
      <c r="Q3629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 s="7">
        <f t="shared" si="281"/>
        <v>0</v>
      </c>
      <c r="Q363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 s="7">
        <f t="shared" si="281"/>
        <v>1</v>
      </c>
      <c r="Q3631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 s="7">
        <f t="shared" si="281"/>
        <v>1</v>
      </c>
      <c r="Q3632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 s="7">
        <f t="shared" si="281"/>
        <v>147.88</v>
      </c>
      <c r="Q3633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 s="7">
        <f t="shared" si="281"/>
        <v>100</v>
      </c>
      <c r="Q3634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 s="7">
        <f t="shared" si="281"/>
        <v>56.84</v>
      </c>
      <c r="Q3635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 s="7">
        <f t="shared" si="281"/>
        <v>176.94</v>
      </c>
      <c r="Q3636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 s="7">
        <f t="shared" si="281"/>
        <v>127.6</v>
      </c>
      <c r="Q3637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 s="7">
        <f t="shared" si="281"/>
        <v>0</v>
      </c>
      <c r="Q3638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 s="7">
        <f t="shared" si="281"/>
        <v>66.14</v>
      </c>
      <c r="Q3639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 s="7">
        <f t="shared" si="281"/>
        <v>108</v>
      </c>
      <c r="Q364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 s="7">
        <f t="shared" si="281"/>
        <v>1</v>
      </c>
      <c r="Q3641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6</v>
      </c>
      <c r="P3642" s="7">
        <f t="shared" si="281"/>
        <v>18.329999999999998</v>
      </c>
      <c r="Q3642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 s="7">
        <f t="shared" si="281"/>
        <v>0</v>
      </c>
      <c r="Q3643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</v>
      </c>
      <c r="P3644" s="7">
        <f t="shared" si="281"/>
        <v>7.5</v>
      </c>
      <c r="Q3644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 s="7">
        <f t="shared" si="281"/>
        <v>0</v>
      </c>
      <c r="Q3645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16</v>
      </c>
      <c r="P3646" s="7">
        <f t="shared" si="281"/>
        <v>68.42</v>
      </c>
      <c r="Q3646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 s="7">
        <f t="shared" si="281"/>
        <v>1</v>
      </c>
      <c r="Q3647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5</v>
      </c>
      <c r="P3648" s="7">
        <f t="shared" si="281"/>
        <v>60.13</v>
      </c>
      <c r="Q3648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6</v>
      </c>
      <c r="P3649" s="7">
        <f t="shared" si="281"/>
        <v>15</v>
      </c>
      <c r="Q3649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0"/>
        <v>100</v>
      </c>
      <c r="P3650" s="7">
        <f t="shared" si="281"/>
        <v>550.04</v>
      </c>
      <c r="Q365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85">ROUND(E3651/D3651*100,0)</f>
        <v>104</v>
      </c>
      <c r="P3651" s="7">
        <f t="shared" ref="P3651:P3714" si="286">IFERROR(ROUND(E3651/L3651,2),0)</f>
        <v>97.5</v>
      </c>
      <c r="Q3651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 s="7">
        <f t="shared" si="286"/>
        <v>29.41</v>
      </c>
      <c r="Q3652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 s="7">
        <f t="shared" si="286"/>
        <v>57.78</v>
      </c>
      <c r="Q3653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 s="7">
        <f t="shared" si="286"/>
        <v>44.24</v>
      </c>
      <c r="Q3654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 s="7">
        <f t="shared" si="286"/>
        <v>60.91</v>
      </c>
      <c r="Q3655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 s="7">
        <f t="shared" si="286"/>
        <v>68.84</v>
      </c>
      <c r="Q3656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 s="7">
        <f t="shared" si="286"/>
        <v>73.58</v>
      </c>
      <c r="Q3657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 s="7">
        <f t="shared" si="286"/>
        <v>115.02</v>
      </c>
      <c r="Q3658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 s="7">
        <f t="shared" si="286"/>
        <v>110.75</v>
      </c>
      <c r="Q3659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 s="7">
        <f t="shared" si="286"/>
        <v>75.5</v>
      </c>
      <c r="Q366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 s="7">
        <f t="shared" si="286"/>
        <v>235.46</v>
      </c>
      <c r="Q3661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 s="7">
        <f t="shared" si="286"/>
        <v>11.36</v>
      </c>
      <c r="Q3662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 s="7">
        <f t="shared" si="286"/>
        <v>92.5</v>
      </c>
      <c r="Q3663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 s="7">
        <f t="shared" si="286"/>
        <v>202.85</v>
      </c>
      <c r="Q3664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 s="7">
        <f t="shared" si="286"/>
        <v>26</v>
      </c>
      <c r="Q3665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 s="7">
        <f t="shared" si="286"/>
        <v>46.05</v>
      </c>
      <c r="Q3666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 s="7">
        <f t="shared" si="286"/>
        <v>51</v>
      </c>
      <c r="Q3667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 s="7">
        <f t="shared" si="286"/>
        <v>31.58</v>
      </c>
      <c r="Q3668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 s="7">
        <f t="shared" si="286"/>
        <v>53.36</v>
      </c>
      <c r="Q3669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 s="7">
        <f t="shared" si="286"/>
        <v>36.96</v>
      </c>
      <c r="Q367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 s="7">
        <f t="shared" si="286"/>
        <v>81.290000000000006</v>
      </c>
      <c r="Q3671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 s="7">
        <f t="shared" si="286"/>
        <v>20.079999999999998</v>
      </c>
      <c r="Q3672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 s="7">
        <f t="shared" si="286"/>
        <v>88.25</v>
      </c>
      <c r="Q3673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 s="7">
        <f t="shared" si="286"/>
        <v>53.44</v>
      </c>
      <c r="Q3674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 s="7">
        <f t="shared" si="286"/>
        <v>39.869999999999997</v>
      </c>
      <c r="Q3675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 s="7">
        <f t="shared" si="286"/>
        <v>145.16</v>
      </c>
      <c r="Q3676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 s="7">
        <f t="shared" si="286"/>
        <v>23.33</v>
      </c>
      <c r="Q3677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 s="7">
        <f t="shared" si="286"/>
        <v>64.38</v>
      </c>
      <c r="Q3678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 s="7">
        <f t="shared" si="286"/>
        <v>62.05</v>
      </c>
      <c r="Q3679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 s="7">
        <f t="shared" si="286"/>
        <v>66.13</v>
      </c>
      <c r="Q368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 s="7">
        <f t="shared" si="286"/>
        <v>73.400000000000006</v>
      </c>
      <c r="Q3681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 s="7">
        <f t="shared" si="286"/>
        <v>99.5</v>
      </c>
      <c r="Q3682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 s="7">
        <f t="shared" si="286"/>
        <v>62.17</v>
      </c>
      <c r="Q3683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 s="7">
        <f t="shared" si="286"/>
        <v>62.33</v>
      </c>
      <c r="Q3684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 s="7">
        <f t="shared" si="286"/>
        <v>58.79</v>
      </c>
      <c r="Q3685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 s="7">
        <f t="shared" si="286"/>
        <v>45.35</v>
      </c>
      <c r="Q3686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 s="7">
        <f t="shared" si="286"/>
        <v>41.94</v>
      </c>
      <c r="Q3687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 s="7">
        <f t="shared" si="286"/>
        <v>59.17</v>
      </c>
      <c r="Q3688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 s="7">
        <f t="shared" si="286"/>
        <v>200.49</v>
      </c>
      <c r="Q3689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 s="7">
        <f t="shared" si="286"/>
        <v>83.97</v>
      </c>
      <c r="Q369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 s="7">
        <f t="shared" si="286"/>
        <v>57.26</v>
      </c>
      <c r="Q3691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 s="7">
        <f t="shared" si="286"/>
        <v>58.06</v>
      </c>
      <c r="Q3692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 s="7">
        <f t="shared" si="286"/>
        <v>186.8</v>
      </c>
      <c r="Q3693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 s="7">
        <f t="shared" si="286"/>
        <v>74.12</v>
      </c>
      <c r="Q3694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 s="7">
        <f t="shared" si="286"/>
        <v>30.71</v>
      </c>
      <c r="Q3695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 s="7">
        <f t="shared" si="286"/>
        <v>62.67</v>
      </c>
      <c r="Q3696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 s="7">
        <f t="shared" si="286"/>
        <v>121.36</v>
      </c>
      <c r="Q3697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 s="7">
        <f t="shared" si="286"/>
        <v>39.74</v>
      </c>
      <c r="Q3698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 s="7">
        <f t="shared" si="286"/>
        <v>72</v>
      </c>
      <c r="Q3699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 s="7">
        <f t="shared" si="286"/>
        <v>40.630000000000003</v>
      </c>
      <c r="Q370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 s="7">
        <f t="shared" si="286"/>
        <v>63</v>
      </c>
      <c r="Q3701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 s="7">
        <f t="shared" si="286"/>
        <v>33.67</v>
      </c>
      <c r="Q3702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 s="7">
        <f t="shared" si="286"/>
        <v>38.590000000000003</v>
      </c>
      <c r="Q3703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 s="7">
        <f t="shared" si="286"/>
        <v>155.94999999999999</v>
      </c>
      <c r="Q3704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 s="7">
        <f t="shared" si="286"/>
        <v>43.2</v>
      </c>
      <c r="Q3705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136</v>
      </c>
      <c r="P3706" s="7">
        <f t="shared" si="286"/>
        <v>15.15</v>
      </c>
      <c r="Q3706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103</v>
      </c>
      <c r="P3707" s="7">
        <f t="shared" si="286"/>
        <v>83.57</v>
      </c>
      <c r="Q3707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121</v>
      </c>
      <c r="P3708" s="7">
        <f t="shared" si="286"/>
        <v>140</v>
      </c>
      <c r="Q3708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186</v>
      </c>
      <c r="P3709" s="7">
        <f t="shared" si="286"/>
        <v>80.87</v>
      </c>
      <c r="Q3709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300</v>
      </c>
      <c r="P3710" s="7">
        <f t="shared" si="286"/>
        <v>53.85</v>
      </c>
      <c r="Q37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108</v>
      </c>
      <c r="P3711" s="7">
        <f t="shared" si="286"/>
        <v>30.93</v>
      </c>
      <c r="Q3711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141</v>
      </c>
      <c r="P3712" s="7">
        <f t="shared" si="286"/>
        <v>67.959999999999994</v>
      </c>
      <c r="Q3712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114</v>
      </c>
      <c r="P3713" s="7">
        <f t="shared" si="286"/>
        <v>27.14</v>
      </c>
      <c r="Q3713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85"/>
        <v>154</v>
      </c>
      <c r="P3714" s="7">
        <f t="shared" si="286"/>
        <v>110.87</v>
      </c>
      <c r="Q3714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90">ROUND(E3715/D3715*100,0)</f>
        <v>102</v>
      </c>
      <c r="P3715" s="7">
        <f t="shared" ref="P3715:P3778" si="291">IFERROR(ROUND(E3715/L3715,2),0)</f>
        <v>106.84</v>
      </c>
      <c r="Q3715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 s="7">
        <f t="shared" si="291"/>
        <v>105.52</v>
      </c>
      <c r="Q3716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 s="7">
        <f t="shared" si="291"/>
        <v>132.96</v>
      </c>
      <c r="Q3717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 s="7">
        <f t="shared" si="291"/>
        <v>51.92</v>
      </c>
      <c r="Q3718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 s="7">
        <f t="shared" si="291"/>
        <v>310</v>
      </c>
      <c r="Q3719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 s="7">
        <f t="shared" si="291"/>
        <v>26.02</v>
      </c>
      <c r="Q372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 s="7">
        <f t="shared" si="291"/>
        <v>105</v>
      </c>
      <c r="Q3721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 s="7">
        <f t="shared" si="291"/>
        <v>86.23</v>
      </c>
      <c r="Q3722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 s="7">
        <f t="shared" si="291"/>
        <v>114.55</v>
      </c>
      <c r="Q3723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 s="7">
        <f t="shared" si="291"/>
        <v>47.66</v>
      </c>
      <c r="Q3724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 s="7">
        <f t="shared" si="291"/>
        <v>72.89</v>
      </c>
      <c r="Q3725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 s="7">
        <f t="shared" si="291"/>
        <v>49.55</v>
      </c>
      <c r="Q3726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 s="7">
        <f t="shared" si="291"/>
        <v>25.4</v>
      </c>
      <c r="Q3727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 s="7">
        <f t="shared" si="291"/>
        <v>62.59</v>
      </c>
      <c r="Q3728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 s="7">
        <f t="shared" si="291"/>
        <v>61.06</v>
      </c>
      <c r="Q3729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 s="7">
        <f t="shared" si="291"/>
        <v>60.06</v>
      </c>
      <c r="Q373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 s="7">
        <f t="shared" si="291"/>
        <v>72.400000000000006</v>
      </c>
      <c r="Q3731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 s="7">
        <f t="shared" si="291"/>
        <v>100</v>
      </c>
      <c r="Q3732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 s="7">
        <f t="shared" si="291"/>
        <v>51.67</v>
      </c>
      <c r="Q3733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 s="7">
        <f t="shared" si="291"/>
        <v>32.75</v>
      </c>
      <c r="Q3734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 s="7">
        <f t="shared" si="291"/>
        <v>0</v>
      </c>
      <c r="Q3735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 s="7">
        <f t="shared" si="291"/>
        <v>61</v>
      </c>
      <c r="Q3736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 s="7">
        <f t="shared" si="291"/>
        <v>10</v>
      </c>
      <c r="Q3737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 s="7">
        <f t="shared" si="291"/>
        <v>10</v>
      </c>
      <c r="Q3738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 s="7">
        <f t="shared" si="291"/>
        <v>37.5</v>
      </c>
      <c r="Q3739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 s="7">
        <f t="shared" si="291"/>
        <v>45</v>
      </c>
      <c r="Q374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 s="7">
        <f t="shared" si="291"/>
        <v>100.63</v>
      </c>
      <c r="Q3741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 s="7">
        <f t="shared" si="291"/>
        <v>25.57</v>
      </c>
      <c r="Q3742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 s="7">
        <f t="shared" si="291"/>
        <v>0</v>
      </c>
      <c r="Q3743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 s="7">
        <f t="shared" si="291"/>
        <v>25</v>
      </c>
      <c r="Q3744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 s="7">
        <f t="shared" si="291"/>
        <v>0</v>
      </c>
      <c r="Q3745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 s="7">
        <f t="shared" si="291"/>
        <v>0</v>
      </c>
      <c r="Q3746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 s="7">
        <f t="shared" si="291"/>
        <v>10</v>
      </c>
      <c r="Q3747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 s="7">
        <f t="shared" si="291"/>
        <v>202</v>
      </c>
      <c r="Q3748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 s="7">
        <f t="shared" si="291"/>
        <v>25</v>
      </c>
      <c r="Q3749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 s="7">
        <f t="shared" si="291"/>
        <v>99.54</v>
      </c>
      <c r="Q375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 s="7">
        <f t="shared" si="291"/>
        <v>75</v>
      </c>
      <c r="Q3751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 s="7">
        <f t="shared" si="291"/>
        <v>215.25</v>
      </c>
      <c r="Q3752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 s="7">
        <f t="shared" si="291"/>
        <v>120.55</v>
      </c>
      <c r="Q3753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 s="7">
        <f t="shared" si="291"/>
        <v>37.67</v>
      </c>
      <c r="Q3754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 s="7">
        <f t="shared" si="291"/>
        <v>172.23</v>
      </c>
      <c r="Q3755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 s="7">
        <f t="shared" si="291"/>
        <v>111.11</v>
      </c>
      <c r="Q3756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 s="7">
        <f t="shared" si="291"/>
        <v>25.46</v>
      </c>
      <c r="Q3757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 s="7">
        <f t="shared" si="291"/>
        <v>267.64999999999998</v>
      </c>
      <c r="Q3758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 s="7">
        <f t="shared" si="291"/>
        <v>75.959999999999994</v>
      </c>
      <c r="Q3759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 s="7">
        <f t="shared" si="291"/>
        <v>59.04</v>
      </c>
      <c r="Q376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 s="7">
        <f t="shared" si="291"/>
        <v>50.11</v>
      </c>
      <c r="Q3761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 s="7">
        <f t="shared" si="291"/>
        <v>55.5</v>
      </c>
      <c r="Q3762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 s="7">
        <f t="shared" si="291"/>
        <v>166.67</v>
      </c>
      <c r="Q3763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 s="7">
        <f t="shared" si="291"/>
        <v>47.43</v>
      </c>
      <c r="Q3764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 s="7">
        <f t="shared" si="291"/>
        <v>64.94</v>
      </c>
      <c r="Q3765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 s="7">
        <f t="shared" si="291"/>
        <v>55.56</v>
      </c>
      <c r="Q3766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 s="7">
        <f t="shared" si="291"/>
        <v>74.22</v>
      </c>
      <c r="Q3767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 s="7">
        <f t="shared" si="291"/>
        <v>106.93</v>
      </c>
      <c r="Q3768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 s="7">
        <f t="shared" si="291"/>
        <v>41.7</v>
      </c>
      <c r="Q3769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108</v>
      </c>
      <c r="P3770" s="7">
        <f t="shared" si="291"/>
        <v>74.239999999999995</v>
      </c>
      <c r="Q377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100</v>
      </c>
      <c r="P3771" s="7">
        <f t="shared" si="291"/>
        <v>73.33</v>
      </c>
      <c r="Q3771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100</v>
      </c>
      <c r="P3772" s="7">
        <f t="shared" si="291"/>
        <v>100</v>
      </c>
      <c r="Q3772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146</v>
      </c>
      <c r="P3773" s="7">
        <f t="shared" si="291"/>
        <v>38.42</v>
      </c>
      <c r="Q3773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110</v>
      </c>
      <c r="P3774" s="7">
        <f t="shared" si="291"/>
        <v>166.97</v>
      </c>
      <c r="Q3774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108</v>
      </c>
      <c r="P3775" s="7">
        <f t="shared" si="291"/>
        <v>94.91</v>
      </c>
      <c r="Q3775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100</v>
      </c>
      <c r="P3776" s="7">
        <f t="shared" si="291"/>
        <v>100</v>
      </c>
      <c r="Q3776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100</v>
      </c>
      <c r="P3777" s="7">
        <f t="shared" si="291"/>
        <v>143.21</v>
      </c>
      <c r="Q3777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0"/>
        <v>107</v>
      </c>
      <c r="P3778" s="7">
        <f t="shared" si="291"/>
        <v>90.82</v>
      </c>
      <c r="Q3778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95">ROUND(E3779/D3779*100,0)</f>
        <v>143</v>
      </c>
      <c r="P3779" s="7">
        <f t="shared" ref="P3779:P3842" si="296">IFERROR(ROUND(E3779/L3779,2),0)</f>
        <v>48.54</v>
      </c>
      <c r="Q3779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 s="7">
        <f t="shared" si="296"/>
        <v>70.03</v>
      </c>
      <c r="Q378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 s="7">
        <f t="shared" si="296"/>
        <v>135.63</v>
      </c>
      <c r="Q3781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 s="7">
        <f t="shared" si="296"/>
        <v>100</v>
      </c>
      <c r="Q3782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 s="7">
        <f t="shared" si="296"/>
        <v>94.9</v>
      </c>
      <c r="Q3783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 s="7">
        <f t="shared" si="296"/>
        <v>75.37</v>
      </c>
      <c r="Q3784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 s="7">
        <f t="shared" si="296"/>
        <v>64.459999999999994</v>
      </c>
      <c r="Q3785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 s="7">
        <f t="shared" si="296"/>
        <v>115</v>
      </c>
      <c r="Q3786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 s="7">
        <f t="shared" si="296"/>
        <v>100.5</v>
      </c>
      <c r="Q3787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 s="7">
        <f t="shared" si="296"/>
        <v>93.77</v>
      </c>
      <c r="Q3788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 s="7">
        <f t="shared" si="296"/>
        <v>35.1</v>
      </c>
      <c r="Q3789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 s="7">
        <f t="shared" si="296"/>
        <v>500</v>
      </c>
      <c r="Q379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 s="7">
        <f t="shared" si="296"/>
        <v>29</v>
      </c>
      <c r="Q3791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 s="7">
        <f t="shared" si="296"/>
        <v>0</v>
      </c>
      <c r="Q3792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 s="7">
        <f t="shared" si="296"/>
        <v>0</v>
      </c>
      <c r="Q3793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 s="7">
        <f t="shared" si="296"/>
        <v>17.5</v>
      </c>
      <c r="Q3794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 s="7">
        <f t="shared" si="296"/>
        <v>174</v>
      </c>
      <c r="Q3795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 s="7">
        <f t="shared" si="296"/>
        <v>50</v>
      </c>
      <c r="Q3796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 s="7">
        <f t="shared" si="296"/>
        <v>5</v>
      </c>
      <c r="Q3797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 s="7">
        <f t="shared" si="296"/>
        <v>1</v>
      </c>
      <c r="Q3798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 s="7">
        <f t="shared" si="296"/>
        <v>145.41</v>
      </c>
      <c r="Q3799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 s="7">
        <f t="shared" si="296"/>
        <v>205</v>
      </c>
      <c r="Q380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 s="7">
        <f t="shared" si="296"/>
        <v>100.5</v>
      </c>
      <c r="Q3801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 s="7">
        <f t="shared" si="296"/>
        <v>55.06</v>
      </c>
      <c r="Q3802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 s="7">
        <f t="shared" si="296"/>
        <v>47.33</v>
      </c>
      <c r="Q3803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 s="7">
        <f t="shared" si="296"/>
        <v>0</v>
      </c>
      <c r="Q3804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 s="7">
        <f t="shared" si="296"/>
        <v>58.95</v>
      </c>
      <c r="Q3805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 s="7">
        <f t="shared" si="296"/>
        <v>0</v>
      </c>
      <c r="Q3806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 s="7">
        <f t="shared" si="296"/>
        <v>1.5</v>
      </c>
      <c r="Q3807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 s="7">
        <f t="shared" si="296"/>
        <v>5</v>
      </c>
      <c r="Q3808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 s="7">
        <f t="shared" si="296"/>
        <v>50.56</v>
      </c>
      <c r="Q3809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 s="7">
        <f t="shared" si="296"/>
        <v>41.67</v>
      </c>
      <c r="Q38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 s="7">
        <f t="shared" si="296"/>
        <v>53.29</v>
      </c>
      <c r="Q3811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 s="7">
        <f t="shared" si="296"/>
        <v>70.23</v>
      </c>
      <c r="Q3812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 s="7">
        <f t="shared" si="296"/>
        <v>43.42</v>
      </c>
      <c r="Q3813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 s="7">
        <f t="shared" si="296"/>
        <v>199.18</v>
      </c>
      <c r="Q3814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 s="7">
        <f t="shared" si="296"/>
        <v>78.52</v>
      </c>
      <c r="Q3815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 s="7">
        <f t="shared" si="296"/>
        <v>61.82</v>
      </c>
      <c r="Q3816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 s="7">
        <f t="shared" si="296"/>
        <v>50</v>
      </c>
      <c r="Q3817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 s="7">
        <f t="shared" si="296"/>
        <v>48.34</v>
      </c>
      <c r="Q3818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 s="7">
        <f t="shared" si="296"/>
        <v>107.25</v>
      </c>
      <c r="Q3819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 s="7">
        <f t="shared" si="296"/>
        <v>57</v>
      </c>
      <c r="Q382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 s="7">
        <f t="shared" si="296"/>
        <v>40.92</v>
      </c>
      <c r="Q3821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 s="7">
        <f t="shared" si="296"/>
        <v>21.5</v>
      </c>
      <c r="Q3822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 s="7">
        <f t="shared" si="296"/>
        <v>79.540000000000006</v>
      </c>
      <c r="Q3823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 s="7">
        <f t="shared" si="296"/>
        <v>72.38</v>
      </c>
      <c r="Q3824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 s="7">
        <f t="shared" si="296"/>
        <v>64.63</v>
      </c>
      <c r="Q3825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 s="7">
        <f t="shared" si="296"/>
        <v>38.57</v>
      </c>
      <c r="Q3826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 s="7">
        <f t="shared" si="296"/>
        <v>107.57</v>
      </c>
      <c r="Q3827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 s="7">
        <f t="shared" si="296"/>
        <v>27.5</v>
      </c>
      <c r="Q3828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 s="7">
        <f t="shared" si="296"/>
        <v>70.459999999999994</v>
      </c>
      <c r="Q3829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 s="7">
        <f t="shared" si="296"/>
        <v>178.57</v>
      </c>
      <c r="Q383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 s="7">
        <f t="shared" si="296"/>
        <v>62.63</v>
      </c>
      <c r="Q3831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 s="7">
        <f t="shared" si="296"/>
        <v>75</v>
      </c>
      <c r="Q3832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 s="7">
        <f t="shared" si="296"/>
        <v>58.9</v>
      </c>
      <c r="Q3833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105</v>
      </c>
      <c r="P3834" s="7">
        <f t="shared" si="296"/>
        <v>139.56</v>
      </c>
      <c r="Q3834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117</v>
      </c>
      <c r="P3835" s="7">
        <f t="shared" si="296"/>
        <v>70</v>
      </c>
      <c r="Q3835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109</v>
      </c>
      <c r="P3836" s="7">
        <f t="shared" si="296"/>
        <v>57.39</v>
      </c>
      <c r="Q3836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160</v>
      </c>
      <c r="P3837" s="7">
        <f t="shared" si="296"/>
        <v>40</v>
      </c>
      <c r="Q3837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113</v>
      </c>
      <c r="P3838" s="7">
        <f t="shared" si="296"/>
        <v>64.290000000000006</v>
      </c>
      <c r="Q3838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102</v>
      </c>
      <c r="P3839" s="7">
        <f t="shared" si="296"/>
        <v>120.12</v>
      </c>
      <c r="Q3839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101</v>
      </c>
      <c r="P3840" s="7">
        <f t="shared" si="296"/>
        <v>1008.24</v>
      </c>
      <c r="Q384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101</v>
      </c>
      <c r="P3841" s="7">
        <f t="shared" si="296"/>
        <v>63.28</v>
      </c>
      <c r="Q3841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95"/>
        <v>6500</v>
      </c>
      <c r="P3842" s="7">
        <f t="shared" si="296"/>
        <v>21.67</v>
      </c>
      <c r="Q3842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300">ROUND(E3843/D3843*100,0)</f>
        <v>9</v>
      </c>
      <c r="P3843" s="7">
        <f t="shared" ref="P3843:P3906" si="301">IFERROR(ROUND(E3843/L3843,2),0)</f>
        <v>25.65</v>
      </c>
      <c r="Q3843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 s="7">
        <f t="shared" si="301"/>
        <v>47.7</v>
      </c>
      <c r="Q3844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 s="7">
        <f t="shared" si="301"/>
        <v>56.05</v>
      </c>
      <c r="Q3845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 s="7">
        <f t="shared" si="301"/>
        <v>81.319999999999993</v>
      </c>
      <c r="Q3846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 s="7">
        <f t="shared" si="301"/>
        <v>70.17</v>
      </c>
      <c r="Q3847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 s="7">
        <f t="shared" si="301"/>
        <v>23.63</v>
      </c>
      <c r="Q3848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 s="7">
        <f t="shared" si="301"/>
        <v>188.56</v>
      </c>
      <c r="Q3849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 s="7">
        <f t="shared" si="301"/>
        <v>49.51</v>
      </c>
      <c r="Q385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 s="7">
        <f t="shared" si="301"/>
        <v>75.459999999999994</v>
      </c>
      <c r="Q3851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 s="7">
        <f t="shared" si="301"/>
        <v>9.5</v>
      </c>
      <c r="Q3852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 s="7">
        <f t="shared" si="301"/>
        <v>35.5</v>
      </c>
      <c r="Q3853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 s="7">
        <f t="shared" si="301"/>
        <v>10</v>
      </c>
      <c r="Q3854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 s="7">
        <f t="shared" si="301"/>
        <v>13</v>
      </c>
      <c r="Q3855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 s="7">
        <f t="shared" si="301"/>
        <v>89.4</v>
      </c>
      <c r="Q3856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 s="7">
        <f t="shared" si="301"/>
        <v>25</v>
      </c>
      <c r="Q3857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 s="7">
        <f t="shared" si="301"/>
        <v>1</v>
      </c>
      <c r="Q3858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 s="7">
        <f t="shared" si="301"/>
        <v>65</v>
      </c>
      <c r="Q3859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 s="7">
        <f t="shared" si="301"/>
        <v>10</v>
      </c>
      <c r="Q386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 s="7">
        <f t="shared" si="301"/>
        <v>1</v>
      </c>
      <c r="Q3861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 s="7">
        <f t="shared" si="301"/>
        <v>81.540000000000006</v>
      </c>
      <c r="Q3862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 s="7">
        <f t="shared" si="301"/>
        <v>100</v>
      </c>
      <c r="Q3863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 s="7">
        <f t="shared" si="301"/>
        <v>1</v>
      </c>
      <c r="Q3864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 s="7">
        <f t="shared" si="301"/>
        <v>0</v>
      </c>
      <c r="Q3865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 s="7">
        <f t="shared" si="301"/>
        <v>20</v>
      </c>
      <c r="Q3866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 s="7">
        <f t="shared" si="301"/>
        <v>46.43</v>
      </c>
      <c r="Q3867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 s="7">
        <f t="shared" si="301"/>
        <v>5.5</v>
      </c>
      <c r="Q3868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 s="7">
        <f t="shared" si="301"/>
        <v>50.2</v>
      </c>
      <c r="Q3869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 s="7">
        <f t="shared" si="301"/>
        <v>10</v>
      </c>
      <c r="Q387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 s="7">
        <f t="shared" si="301"/>
        <v>30.13</v>
      </c>
      <c r="Q3871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 s="7">
        <f t="shared" si="301"/>
        <v>150</v>
      </c>
      <c r="Q3872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 s="7">
        <f t="shared" si="301"/>
        <v>13.33</v>
      </c>
      <c r="Q3873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 s="7">
        <f t="shared" si="301"/>
        <v>0</v>
      </c>
      <c r="Q3874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 s="7">
        <f t="shared" si="301"/>
        <v>0</v>
      </c>
      <c r="Q3875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 s="7">
        <f t="shared" si="301"/>
        <v>0</v>
      </c>
      <c r="Q3876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 s="7">
        <f t="shared" si="301"/>
        <v>0</v>
      </c>
      <c r="Q3877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 s="7">
        <f t="shared" si="301"/>
        <v>44.76</v>
      </c>
      <c r="Q3878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 s="7">
        <f t="shared" si="301"/>
        <v>88.64</v>
      </c>
      <c r="Q3879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 s="7">
        <f t="shared" si="301"/>
        <v>10</v>
      </c>
      <c r="Q388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 s="7">
        <f t="shared" si="301"/>
        <v>0</v>
      </c>
      <c r="Q3881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 s="7">
        <f t="shared" si="301"/>
        <v>57.65</v>
      </c>
      <c r="Q3882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5</v>
      </c>
      <c r="P3883" s="7">
        <f t="shared" si="301"/>
        <v>25</v>
      </c>
      <c r="Q3883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 s="7">
        <f t="shared" si="301"/>
        <v>0</v>
      </c>
      <c r="Q3884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 s="7">
        <f t="shared" si="301"/>
        <v>0</v>
      </c>
      <c r="Q3885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 s="7">
        <f t="shared" si="301"/>
        <v>0</v>
      </c>
      <c r="Q3886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 s="7">
        <f t="shared" si="301"/>
        <v>0</v>
      </c>
      <c r="Q3887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 s="7">
        <f t="shared" si="301"/>
        <v>0</v>
      </c>
      <c r="Q3888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2</v>
      </c>
      <c r="P3889" s="7">
        <f t="shared" si="301"/>
        <v>17.5</v>
      </c>
      <c r="Q3889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27</v>
      </c>
      <c r="P3890" s="7">
        <f t="shared" si="301"/>
        <v>38.71</v>
      </c>
      <c r="Q389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</v>
      </c>
      <c r="P3891" s="7">
        <f t="shared" si="301"/>
        <v>13.11</v>
      </c>
      <c r="Q3891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17</v>
      </c>
      <c r="P3892" s="7">
        <f t="shared" si="301"/>
        <v>315.5</v>
      </c>
      <c r="Q3892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33</v>
      </c>
      <c r="P3893" s="7">
        <f t="shared" si="301"/>
        <v>37.14</v>
      </c>
      <c r="Q3893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 s="7">
        <f t="shared" si="301"/>
        <v>0</v>
      </c>
      <c r="Q3894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22</v>
      </c>
      <c r="P3895" s="7">
        <f t="shared" si="301"/>
        <v>128.27000000000001</v>
      </c>
      <c r="Q3895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</v>
      </c>
      <c r="P3896" s="7">
        <f t="shared" si="301"/>
        <v>47.27</v>
      </c>
      <c r="Q3896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5</v>
      </c>
      <c r="P3897" s="7">
        <f t="shared" si="301"/>
        <v>50</v>
      </c>
      <c r="Q3897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11</v>
      </c>
      <c r="P3898" s="7">
        <f t="shared" si="301"/>
        <v>42.5</v>
      </c>
      <c r="Q3898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18</v>
      </c>
      <c r="P3899" s="7">
        <f t="shared" si="301"/>
        <v>44</v>
      </c>
      <c r="Q3899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33</v>
      </c>
      <c r="P3900" s="7">
        <f t="shared" si="301"/>
        <v>50.88</v>
      </c>
      <c r="Q390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</v>
      </c>
      <c r="P3901" s="7">
        <f t="shared" si="301"/>
        <v>62.5</v>
      </c>
      <c r="Q3901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</v>
      </c>
      <c r="P3902" s="7">
        <f t="shared" si="301"/>
        <v>27</v>
      </c>
      <c r="Q3902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1</v>
      </c>
      <c r="P3903" s="7">
        <f t="shared" si="301"/>
        <v>25</v>
      </c>
      <c r="Q3903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49</v>
      </c>
      <c r="P3904" s="7">
        <f t="shared" si="301"/>
        <v>47.26</v>
      </c>
      <c r="Q3904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 s="7">
        <f t="shared" si="301"/>
        <v>0</v>
      </c>
      <c r="Q3905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00"/>
        <v>0</v>
      </c>
      <c r="P3906" s="7">
        <f t="shared" si="301"/>
        <v>1.5</v>
      </c>
      <c r="Q3906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05">ROUND(E3907/D3907*100,0)</f>
        <v>12</v>
      </c>
      <c r="P3907" s="7">
        <f t="shared" ref="P3907:P3970" si="306">IFERROR(ROUND(E3907/L3907,2),0)</f>
        <v>24.71</v>
      </c>
      <c r="Q3907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 s="7">
        <f t="shared" si="306"/>
        <v>63.13</v>
      </c>
      <c r="Q3908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 s="7">
        <f t="shared" si="306"/>
        <v>38.25</v>
      </c>
      <c r="Q3909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 s="7">
        <f t="shared" si="306"/>
        <v>16.25</v>
      </c>
      <c r="Q39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 s="7">
        <f t="shared" si="306"/>
        <v>33.75</v>
      </c>
      <c r="Q3911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</v>
      </c>
      <c r="P3912" s="7">
        <f t="shared" si="306"/>
        <v>61.67</v>
      </c>
      <c r="Q3912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37</v>
      </c>
      <c r="P3913" s="7">
        <f t="shared" si="306"/>
        <v>83.14</v>
      </c>
      <c r="Q3913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 s="7">
        <f t="shared" si="306"/>
        <v>1</v>
      </c>
      <c r="Q3914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</v>
      </c>
      <c r="P3915" s="7">
        <f t="shared" si="306"/>
        <v>142.86000000000001</v>
      </c>
      <c r="Q3915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36</v>
      </c>
      <c r="P3916" s="7">
        <f t="shared" si="306"/>
        <v>33.67</v>
      </c>
      <c r="Q3916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 s="7">
        <f t="shared" si="306"/>
        <v>5</v>
      </c>
      <c r="Q3917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 s="7">
        <f t="shared" si="306"/>
        <v>0</v>
      </c>
      <c r="Q3918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 s="7">
        <f t="shared" si="306"/>
        <v>10</v>
      </c>
      <c r="Q3919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 s="7">
        <f t="shared" si="306"/>
        <v>40</v>
      </c>
      <c r="Q392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2</v>
      </c>
      <c r="P3921" s="7">
        <f t="shared" si="306"/>
        <v>30</v>
      </c>
      <c r="Q3921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</v>
      </c>
      <c r="P3922" s="7">
        <f t="shared" si="306"/>
        <v>45</v>
      </c>
      <c r="Q3922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 s="7">
        <f t="shared" si="306"/>
        <v>0</v>
      </c>
      <c r="Q3923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</v>
      </c>
      <c r="P3924" s="7">
        <f t="shared" si="306"/>
        <v>10.17</v>
      </c>
      <c r="Q3924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12</v>
      </c>
      <c r="P3925" s="7">
        <f t="shared" si="306"/>
        <v>81.41</v>
      </c>
      <c r="Q3925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15</v>
      </c>
      <c r="P3926" s="7">
        <f t="shared" si="306"/>
        <v>57.25</v>
      </c>
      <c r="Q3926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10</v>
      </c>
      <c r="P3927" s="7">
        <f t="shared" si="306"/>
        <v>5</v>
      </c>
      <c r="Q3927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 s="7">
        <f t="shared" si="306"/>
        <v>15</v>
      </c>
      <c r="Q3928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</v>
      </c>
      <c r="P3929" s="7">
        <f t="shared" si="306"/>
        <v>12.5</v>
      </c>
      <c r="Q3929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13</v>
      </c>
      <c r="P3930" s="7">
        <f t="shared" si="306"/>
        <v>93</v>
      </c>
      <c r="Q393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</v>
      </c>
      <c r="P3931" s="7">
        <f t="shared" si="306"/>
        <v>32.36</v>
      </c>
      <c r="Q3931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 s="7">
        <f t="shared" si="306"/>
        <v>0</v>
      </c>
      <c r="Q3932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 s="7">
        <f t="shared" si="306"/>
        <v>0</v>
      </c>
      <c r="Q3933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 s="7">
        <f t="shared" si="306"/>
        <v>1</v>
      </c>
      <c r="Q3934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16</v>
      </c>
      <c r="P3935" s="7">
        <f t="shared" si="306"/>
        <v>91.83</v>
      </c>
      <c r="Q3935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11</v>
      </c>
      <c r="P3936" s="7">
        <f t="shared" si="306"/>
        <v>45.83</v>
      </c>
      <c r="Q3936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44</v>
      </c>
      <c r="P3937" s="7">
        <f t="shared" si="306"/>
        <v>57.17</v>
      </c>
      <c r="Q3937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 s="7">
        <f t="shared" si="306"/>
        <v>0</v>
      </c>
      <c r="Q3938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86</v>
      </c>
      <c r="P3939" s="7">
        <f t="shared" si="306"/>
        <v>248.5</v>
      </c>
      <c r="Q3939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12</v>
      </c>
      <c r="P3940" s="7">
        <f t="shared" si="306"/>
        <v>79.400000000000006</v>
      </c>
      <c r="Q394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 s="7">
        <f t="shared" si="306"/>
        <v>5</v>
      </c>
      <c r="Q3941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 s="7">
        <f t="shared" si="306"/>
        <v>5.5</v>
      </c>
      <c r="Q3942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1</v>
      </c>
      <c r="P3943" s="7">
        <f t="shared" si="306"/>
        <v>25</v>
      </c>
      <c r="Q3943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 s="7">
        <f t="shared" si="306"/>
        <v>0</v>
      </c>
      <c r="Q3944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36</v>
      </c>
      <c r="P3945" s="7">
        <f t="shared" si="306"/>
        <v>137.08000000000001</v>
      </c>
      <c r="Q3945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 s="7">
        <f t="shared" si="306"/>
        <v>0</v>
      </c>
      <c r="Q3946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 s="7">
        <f t="shared" si="306"/>
        <v>5</v>
      </c>
      <c r="Q3947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</v>
      </c>
      <c r="P3948" s="7">
        <f t="shared" si="306"/>
        <v>39</v>
      </c>
      <c r="Q3948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</v>
      </c>
      <c r="P3949" s="7">
        <f t="shared" si="306"/>
        <v>50.5</v>
      </c>
      <c r="Q3949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 s="7">
        <f t="shared" si="306"/>
        <v>0</v>
      </c>
      <c r="Q395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16</v>
      </c>
      <c r="P3951" s="7">
        <f t="shared" si="306"/>
        <v>49.28</v>
      </c>
      <c r="Q3951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1</v>
      </c>
      <c r="P3952" s="7">
        <f t="shared" si="306"/>
        <v>25</v>
      </c>
      <c r="Q3952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 s="7">
        <f t="shared" si="306"/>
        <v>1</v>
      </c>
      <c r="Q3953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 s="7">
        <f t="shared" si="306"/>
        <v>25</v>
      </c>
      <c r="Q3954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 s="7">
        <f t="shared" si="306"/>
        <v>0</v>
      </c>
      <c r="Q3955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 s="7">
        <f t="shared" si="306"/>
        <v>0</v>
      </c>
      <c r="Q3956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24</v>
      </c>
      <c r="P3957" s="7">
        <f t="shared" si="306"/>
        <v>53.13</v>
      </c>
      <c r="Q3957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 s="7">
        <f t="shared" si="306"/>
        <v>0</v>
      </c>
      <c r="Q3958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 s="7">
        <f t="shared" si="306"/>
        <v>7</v>
      </c>
      <c r="Q3959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32</v>
      </c>
      <c r="P3960" s="7">
        <f t="shared" si="306"/>
        <v>40.06</v>
      </c>
      <c r="Q396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24</v>
      </c>
      <c r="P3961" s="7">
        <f t="shared" si="306"/>
        <v>24.33</v>
      </c>
      <c r="Q3961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2</v>
      </c>
      <c r="P3962" s="7">
        <f t="shared" si="306"/>
        <v>11.25</v>
      </c>
      <c r="Q3962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 s="7">
        <f t="shared" si="306"/>
        <v>10.5</v>
      </c>
      <c r="Q3963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</v>
      </c>
      <c r="P3964" s="7">
        <f t="shared" si="306"/>
        <v>15</v>
      </c>
      <c r="Q3964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 s="7">
        <f t="shared" si="306"/>
        <v>0</v>
      </c>
      <c r="Q3965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</v>
      </c>
      <c r="P3966" s="7">
        <f t="shared" si="306"/>
        <v>42</v>
      </c>
      <c r="Q3966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14</v>
      </c>
      <c r="P3967" s="7">
        <f t="shared" si="306"/>
        <v>71.25</v>
      </c>
      <c r="Q3967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1</v>
      </c>
      <c r="P3968" s="7">
        <f t="shared" si="306"/>
        <v>22.5</v>
      </c>
      <c r="Q3968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24</v>
      </c>
      <c r="P3969" s="7">
        <f t="shared" si="306"/>
        <v>41</v>
      </c>
      <c r="Q3969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05"/>
        <v>11</v>
      </c>
      <c r="P3970" s="7">
        <f t="shared" si="306"/>
        <v>47.91</v>
      </c>
      <c r="Q397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10">ROUND(E3971/D3971*100,0)</f>
        <v>7</v>
      </c>
      <c r="P3971" s="7">
        <f t="shared" ref="P3971:P4034" si="311">IFERROR(ROUND(E3971/L3971,2),0)</f>
        <v>35.17</v>
      </c>
      <c r="Q3971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 s="7">
        <f t="shared" si="311"/>
        <v>5.5</v>
      </c>
      <c r="Q3972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 s="7">
        <f t="shared" si="311"/>
        <v>22.67</v>
      </c>
      <c r="Q3973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 s="7">
        <f t="shared" si="311"/>
        <v>26.38</v>
      </c>
      <c r="Q3974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 s="7">
        <f t="shared" si="311"/>
        <v>105.54</v>
      </c>
      <c r="Q3975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32</v>
      </c>
      <c r="P3976" s="7">
        <f t="shared" si="311"/>
        <v>29.09</v>
      </c>
      <c r="Q3976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 s="7">
        <f t="shared" si="311"/>
        <v>0</v>
      </c>
      <c r="Q3977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48</v>
      </c>
      <c r="P3978" s="7">
        <f t="shared" si="311"/>
        <v>62</v>
      </c>
      <c r="Q3978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</v>
      </c>
      <c r="P3979" s="7">
        <f t="shared" si="311"/>
        <v>217.5</v>
      </c>
      <c r="Q3979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11</v>
      </c>
      <c r="P3980" s="7">
        <f t="shared" si="311"/>
        <v>26.75</v>
      </c>
      <c r="Q398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2</v>
      </c>
      <c r="P3981" s="7">
        <f t="shared" si="311"/>
        <v>18.329999999999998</v>
      </c>
      <c r="Q3981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18</v>
      </c>
      <c r="P3982" s="7">
        <f t="shared" si="311"/>
        <v>64.290000000000006</v>
      </c>
      <c r="Q3982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</v>
      </c>
      <c r="P3983" s="7">
        <f t="shared" si="311"/>
        <v>175</v>
      </c>
      <c r="Q3983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20</v>
      </c>
      <c r="P3984" s="7">
        <f t="shared" si="311"/>
        <v>34</v>
      </c>
      <c r="Q3984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35</v>
      </c>
      <c r="P3985" s="7">
        <f t="shared" si="311"/>
        <v>84.28</v>
      </c>
      <c r="Q3985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</v>
      </c>
      <c r="P3986" s="7">
        <f t="shared" si="311"/>
        <v>9.5</v>
      </c>
      <c r="Q3986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32</v>
      </c>
      <c r="P3987" s="7">
        <f t="shared" si="311"/>
        <v>33.74</v>
      </c>
      <c r="Q3987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</v>
      </c>
      <c r="P3988" s="7">
        <f t="shared" si="311"/>
        <v>37.54</v>
      </c>
      <c r="Q3988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38</v>
      </c>
      <c r="P3989" s="7">
        <f t="shared" si="311"/>
        <v>11.62</v>
      </c>
      <c r="Q3989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</v>
      </c>
      <c r="P3990" s="7">
        <f t="shared" si="311"/>
        <v>8</v>
      </c>
      <c r="Q399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 s="7">
        <f t="shared" si="311"/>
        <v>0</v>
      </c>
      <c r="Q3991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</v>
      </c>
      <c r="P3992" s="7">
        <f t="shared" si="311"/>
        <v>23</v>
      </c>
      <c r="Q3992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20</v>
      </c>
      <c r="P3993" s="7">
        <f t="shared" si="311"/>
        <v>100</v>
      </c>
      <c r="Q3993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</v>
      </c>
      <c r="P3994" s="7">
        <f t="shared" si="311"/>
        <v>60.11</v>
      </c>
      <c r="Q3994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 s="7">
        <f t="shared" si="311"/>
        <v>3</v>
      </c>
      <c r="Q3995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 s="7">
        <f t="shared" si="311"/>
        <v>5</v>
      </c>
      <c r="Q3996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35</v>
      </c>
      <c r="P3997" s="7">
        <f t="shared" si="311"/>
        <v>17.5</v>
      </c>
      <c r="Q3997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17</v>
      </c>
      <c r="P3998" s="7">
        <f t="shared" si="311"/>
        <v>29.24</v>
      </c>
      <c r="Q3998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 s="7">
        <f t="shared" si="311"/>
        <v>0</v>
      </c>
      <c r="Q3999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57</v>
      </c>
      <c r="P4000" s="7">
        <f t="shared" si="311"/>
        <v>59.58</v>
      </c>
      <c r="Q400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17</v>
      </c>
      <c r="P4001" s="7">
        <f t="shared" si="311"/>
        <v>82.57</v>
      </c>
      <c r="Q4001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 s="7">
        <f t="shared" si="311"/>
        <v>10</v>
      </c>
      <c r="Q4002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38</v>
      </c>
      <c r="P4003" s="7">
        <f t="shared" si="311"/>
        <v>32.36</v>
      </c>
      <c r="Q4003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2</v>
      </c>
      <c r="P4004" s="7">
        <f t="shared" si="311"/>
        <v>5.75</v>
      </c>
      <c r="Q4004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10</v>
      </c>
      <c r="P4005" s="7">
        <f t="shared" si="311"/>
        <v>100.5</v>
      </c>
      <c r="Q4005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 s="7">
        <f t="shared" si="311"/>
        <v>1</v>
      </c>
      <c r="Q4006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</v>
      </c>
      <c r="P4007" s="7">
        <f t="shared" si="311"/>
        <v>20</v>
      </c>
      <c r="Q4007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 s="7">
        <f t="shared" si="311"/>
        <v>2</v>
      </c>
      <c r="Q4008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 s="7">
        <f t="shared" si="311"/>
        <v>5</v>
      </c>
      <c r="Q4009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6</v>
      </c>
      <c r="P4010" s="7">
        <f t="shared" si="311"/>
        <v>15</v>
      </c>
      <c r="Q40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</v>
      </c>
      <c r="P4011" s="7">
        <f t="shared" si="311"/>
        <v>25</v>
      </c>
      <c r="Q4011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24</v>
      </c>
      <c r="P4012" s="7">
        <f t="shared" si="311"/>
        <v>45.84</v>
      </c>
      <c r="Q4012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8</v>
      </c>
      <c r="P4013" s="7">
        <f t="shared" si="311"/>
        <v>4.75</v>
      </c>
      <c r="Q4013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 s="7">
        <f t="shared" si="311"/>
        <v>0</v>
      </c>
      <c r="Q4014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</v>
      </c>
      <c r="P4015" s="7">
        <f t="shared" si="311"/>
        <v>13</v>
      </c>
      <c r="Q4015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 s="7">
        <f t="shared" si="311"/>
        <v>0</v>
      </c>
      <c r="Q4016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 s="7">
        <f t="shared" si="311"/>
        <v>1</v>
      </c>
      <c r="Q4017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14</v>
      </c>
      <c r="P4018" s="7">
        <f t="shared" si="311"/>
        <v>10</v>
      </c>
      <c r="Q4018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</v>
      </c>
      <c r="P4019" s="7">
        <f t="shared" si="311"/>
        <v>52.5</v>
      </c>
      <c r="Q4019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9</v>
      </c>
      <c r="P4020" s="7">
        <f t="shared" si="311"/>
        <v>32.5</v>
      </c>
      <c r="Q402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1</v>
      </c>
      <c r="P4021" s="7">
        <f t="shared" si="311"/>
        <v>7.25</v>
      </c>
      <c r="Q4021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17</v>
      </c>
      <c r="P4022" s="7">
        <f t="shared" si="311"/>
        <v>33.33</v>
      </c>
      <c r="Q4022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1</v>
      </c>
      <c r="P4023" s="7">
        <f t="shared" si="311"/>
        <v>62.5</v>
      </c>
      <c r="Q4023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70</v>
      </c>
      <c r="P4024" s="7">
        <f t="shared" si="311"/>
        <v>63.56</v>
      </c>
      <c r="Q4024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 s="7">
        <f t="shared" si="311"/>
        <v>0</v>
      </c>
      <c r="Q4025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</v>
      </c>
      <c r="P4026" s="7">
        <f t="shared" si="311"/>
        <v>10</v>
      </c>
      <c r="Q4026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5</v>
      </c>
      <c r="P4027" s="7">
        <f t="shared" si="311"/>
        <v>62.5</v>
      </c>
      <c r="Q4027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 s="7">
        <f t="shared" si="311"/>
        <v>0</v>
      </c>
      <c r="Q4028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</v>
      </c>
      <c r="P4029" s="7">
        <f t="shared" si="311"/>
        <v>30.71</v>
      </c>
      <c r="Q4029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28</v>
      </c>
      <c r="P4030" s="7">
        <f t="shared" si="311"/>
        <v>51</v>
      </c>
      <c r="Q403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 s="7">
        <f t="shared" si="311"/>
        <v>0</v>
      </c>
      <c r="Q4031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16</v>
      </c>
      <c r="P4032" s="7">
        <f t="shared" si="311"/>
        <v>66.67</v>
      </c>
      <c r="Q4032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 s="7">
        <f t="shared" si="311"/>
        <v>0</v>
      </c>
      <c r="Q4033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10"/>
        <v>7</v>
      </c>
      <c r="P4034" s="7">
        <f t="shared" si="311"/>
        <v>59</v>
      </c>
      <c r="Q4034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15">ROUND(E4035/D4035*100,0)</f>
        <v>26</v>
      </c>
      <c r="P4035" s="7">
        <f t="shared" ref="P4035:P4098" si="316">IFERROR(ROUND(E4035/L4035,2),0)</f>
        <v>65.34</v>
      </c>
      <c r="Q4035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 s="7">
        <f t="shared" si="316"/>
        <v>100</v>
      </c>
      <c r="Q4036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 s="7">
        <f t="shared" si="316"/>
        <v>147.4</v>
      </c>
      <c r="Q4037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 s="7">
        <f t="shared" si="316"/>
        <v>166.06</v>
      </c>
      <c r="Q4038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 s="7">
        <f t="shared" si="316"/>
        <v>40</v>
      </c>
      <c r="Q4039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12</v>
      </c>
      <c r="P4040" s="7">
        <f t="shared" si="316"/>
        <v>75.25</v>
      </c>
      <c r="Q404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60</v>
      </c>
      <c r="P4041" s="7">
        <f t="shared" si="316"/>
        <v>60</v>
      </c>
      <c r="Q4041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31</v>
      </c>
      <c r="P4042" s="7">
        <f t="shared" si="316"/>
        <v>1250</v>
      </c>
      <c r="Q4042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 s="7">
        <f t="shared" si="316"/>
        <v>10.5</v>
      </c>
      <c r="Q4043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 s="7">
        <f t="shared" si="316"/>
        <v>7</v>
      </c>
      <c r="Q4044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 s="7">
        <f t="shared" si="316"/>
        <v>0</v>
      </c>
      <c r="Q4045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38</v>
      </c>
      <c r="P4046" s="7">
        <f t="shared" si="316"/>
        <v>56.25</v>
      </c>
      <c r="Q4046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 s="7">
        <f t="shared" si="316"/>
        <v>1</v>
      </c>
      <c r="Q4047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</v>
      </c>
      <c r="P4048" s="7">
        <f t="shared" si="316"/>
        <v>38.33</v>
      </c>
      <c r="Q4048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</v>
      </c>
      <c r="P4049" s="7">
        <f t="shared" si="316"/>
        <v>27.5</v>
      </c>
      <c r="Q4049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18</v>
      </c>
      <c r="P4050" s="7">
        <f t="shared" si="316"/>
        <v>32.979999999999997</v>
      </c>
      <c r="Q405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 s="7">
        <f t="shared" si="316"/>
        <v>16</v>
      </c>
      <c r="Q4051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 s="7">
        <f t="shared" si="316"/>
        <v>1</v>
      </c>
      <c r="Q4052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 s="7">
        <f t="shared" si="316"/>
        <v>0</v>
      </c>
      <c r="Q4053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38</v>
      </c>
      <c r="P4054" s="7">
        <f t="shared" si="316"/>
        <v>86.62</v>
      </c>
      <c r="Q4054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22</v>
      </c>
      <c r="P4055" s="7">
        <f t="shared" si="316"/>
        <v>55</v>
      </c>
      <c r="Q4055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 s="7">
        <f t="shared" si="316"/>
        <v>0</v>
      </c>
      <c r="Q4056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18</v>
      </c>
      <c r="P4057" s="7">
        <f t="shared" si="316"/>
        <v>41.95</v>
      </c>
      <c r="Q4057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53</v>
      </c>
      <c r="P4058" s="7">
        <f t="shared" si="316"/>
        <v>88.33</v>
      </c>
      <c r="Q4058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22</v>
      </c>
      <c r="P4059" s="7">
        <f t="shared" si="316"/>
        <v>129.16999999999999</v>
      </c>
      <c r="Q4059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3</v>
      </c>
      <c r="P4060" s="7">
        <f t="shared" si="316"/>
        <v>23.75</v>
      </c>
      <c r="Q406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3</v>
      </c>
      <c r="P4061" s="7">
        <f t="shared" si="316"/>
        <v>35.71</v>
      </c>
      <c r="Q4061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3</v>
      </c>
      <c r="P4062" s="7">
        <f t="shared" si="316"/>
        <v>57</v>
      </c>
      <c r="Q4062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 s="7">
        <f t="shared" si="316"/>
        <v>0</v>
      </c>
      <c r="Q4063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</v>
      </c>
      <c r="P4064" s="7">
        <f t="shared" si="316"/>
        <v>163.33000000000001</v>
      </c>
      <c r="Q4064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</v>
      </c>
      <c r="P4065" s="7">
        <f t="shared" si="316"/>
        <v>15</v>
      </c>
      <c r="Q4065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19</v>
      </c>
      <c r="P4066" s="7">
        <f t="shared" si="316"/>
        <v>64.17</v>
      </c>
      <c r="Q4066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1</v>
      </c>
      <c r="P4067" s="7">
        <f t="shared" si="316"/>
        <v>6.75</v>
      </c>
      <c r="Q4067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 s="7">
        <f t="shared" si="316"/>
        <v>25</v>
      </c>
      <c r="Q4068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61</v>
      </c>
      <c r="P4069" s="7">
        <f t="shared" si="316"/>
        <v>179.12</v>
      </c>
      <c r="Q4069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1</v>
      </c>
      <c r="P4070" s="7">
        <f t="shared" si="316"/>
        <v>34.950000000000003</v>
      </c>
      <c r="Q407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34</v>
      </c>
      <c r="P4071" s="7">
        <f t="shared" si="316"/>
        <v>33.08</v>
      </c>
      <c r="Q4071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17</v>
      </c>
      <c r="P4072" s="7">
        <f t="shared" si="316"/>
        <v>27.5</v>
      </c>
      <c r="Q4072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 s="7">
        <f t="shared" si="316"/>
        <v>0</v>
      </c>
      <c r="Q4073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 s="7">
        <f t="shared" si="316"/>
        <v>2</v>
      </c>
      <c r="Q4074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</v>
      </c>
      <c r="P4075" s="7">
        <f t="shared" si="316"/>
        <v>18.5</v>
      </c>
      <c r="Q4075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27</v>
      </c>
      <c r="P4076" s="7">
        <f t="shared" si="316"/>
        <v>35</v>
      </c>
      <c r="Q4076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29</v>
      </c>
      <c r="P4077" s="7">
        <f t="shared" si="316"/>
        <v>44.31</v>
      </c>
      <c r="Q4077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 s="7">
        <f t="shared" si="316"/>
        <v>0</v>
      </c>
      <c r="Q4078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9</v>
      </c>
      <c r="P4079" s="7">
        <f t="shared" si="316"/>
        <v>222.5</v>
      </c>
      <c r="Q4079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 s="7">
        <f t="shared" si="316"/>
        <v>0</v>
      </c>
      <c r="Q408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 s="7">
        <f t="shared" si="316"/>
        <v>5</v>
      </c>
      <c r="Q4081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 s="7">
        <f t="shared" si="316"/>
        <v>0</v>
      </c>
      <c r="Q4082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16</v>
      </c>
      <c r="P4083" s="7">
        <f t="shared" si="316"/>
        <v>29.17</v>
      </c>
      <c r="Q4083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2</v>
      </c>
      <c r="P4084" s="7">
        <f t="shared" si="316"/>
        <v>1.5</v>
      </c>
      <c r="Q4084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22</v>
      </c>
      <c r="P4085" s="7">
        <f t="shared" si="316"/>
        <v>126.5</v>
      </c>
      <c r="Q4085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 s="7">
        <f t="shared" si="316"/>
        <v>10</v>
      </c>
      <c r="Q4086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 s="7">
        <f t="shared" si="316"/>
        <v>10</v>
      </c>
      <c r="Q4087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5</v>
      </c>
      <c r="P4088" s="7">
        <f t="shared" si="316"/>
        <v>9.4</v>
      </c>
      <c r="Q4088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 s="7">
        <f t="shared" si="316"/>
        <v>0</v>
      </c>
      <c r="Q4089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11</v>
      </c>
      <c r="P4090" s="7">
        <f t="shared" si="316"/>
        <v>72</v>
      </c>
      <c r="Q409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5</v>
      </c>
      <c r="P4091" s="7">
        <f t="shared" si="316"/>
        <v>30</v>
      </c>
      <c r="Q4091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</v>
      </c>
      <c r="P4092" s="7">
        <f t="shared" si="316"/>
        <v>10.67</v>
      </c>
      <c r="Q4092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13</v>
      </c>
      <c r="P4093" s="7">
        <f t="shared" si="316"/>
        <v>25.5</v>
      </c>
      <c r="Q4093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 s="7">
        <f t="shared" si="316"/>
        <v>20</v>
      </c>
      <c r="Q4094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</v>
      </c>
      <c r="P4095" s="7">
        <f t="shared" si="316"/>
        <v>15</v>
      </c>
      <c r="Q4095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37</v>
      </c>
      <c r="P4096" s="7">
        <f t="shared" si="316"/>
        <v>91.25</v>
      </c>
      <c r="Q4096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3</v>
      </c>
      <c r="P4097" s="7">
        <f t="shared" si="316"/>
        <v>800</v>
      </c>
      <c r="Q4097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15"/>
        <v>11</v>
      </c>
      <c r="P4098" s="7">
        <f t="shared" si="316"/>
        <v>80</v>
      </c>
      <c r="Q4098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20">ROUND(E4099/D4099*100,0)</f>
        <v>0</v>
      </c>
      <c r="P4099" s="7">
        <f t="shared" ref="P4099:P4115" si="321">IFERROR(ROUND(E4099/L4099,2),0)</f>
        <v>0</v>
      </c>
      <c r="Q4099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 s="7">
        <f t="shared" si="321"/>
        <v>0</v>
      </c>
      <c r="Q410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 s="7">
        <f t="shared" si="321"/>
        <v>50</v>
      </c>
      <c r="Q4101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 s="7">
        <f t="shared" si="321"/>
        <v>0</v>
      </c>
      <c r="Q4102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 s="7">
        <f t="shared" si="321"/>
        <v>0</v>
      </c>
      <c r="Q4103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27</v>
      </c>
      <c r="P4104" s="7">
        <f t="shared" si="321"/>
        <v>22.83</v>
      </c>
      <c r="Q4104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</v>
      </c>
      <c r="P4105" s="7">
        <f t="shared" si="321"/>
        <v>16.670000000000002</v>
      </c>
      <c r="Q4105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21</v>
      </c>
      <c r="P4106" s="7">
        <f t="shared" si="321"/>
        <v>45.79</v>
      </c>
      <c r="Q4106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</v>
      </c>
      <c r="P4107" s="7">
        <f t="shared" si="321"/>
        <v>383.33</v>
      </c>
      <c r="Q4107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71</v>
      </c>
      <c r="P4108" s="7">
        <f t="shared" si="321"/>
        <v>106.97</v>
      </c>
      <c r="Q4108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</v>
      </c>
      <c r="P4109" s="7">
        <f t="shared" si="321"/>
        <v>10.25</v>
      </c>
      <c r="Q4109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2</v>
      </c>
      <c r="P4110" s="7">
        <f t="shared" si="321"/>
        <v>59</v>
      </c>
      <c r="Q41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 s="7">
        <f t="shared" si="321"/>
        <v>0</v>
      </c>
      <c r="Q4111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29</v>
      </c>
      <c r="P4112" s="7">
        <f t="shared" si="321"/>
        <v>14.33</v>
      </c>
      <c r="Q4112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</v>
      </c>
      <c r="P4113" s="7">
        <f t="shared" si="321"/>
        <v>15.67</v>
      </c>
      <c r="Q4113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 s="7">
        <f t="shared" si="321"/>
        <v>1</v>
      </c>
      <c r="Q4114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 s="7">
        <f t="shared" si="321"/>
        <v>1</v>
      </c>
      <c r="Q4115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1" xr:uid="{C57BBBB1-E61B-4CE3-9D03-26B650678E09}"/>
  <conditionalFormatting sqref="F1:F1048576">
    <cfRule type="cellIs" dxfId="22" priority="5" operator="equal">
      <formula>"canceled"</formula>
    </cfRule>
    <cfRule type="cellIs" dxfId="21" priority="6" operator="equal">
      <formula>"failed"</formula>
    </cfRule>
    <cfRule type="cellIs" dxfId="20" priority="7" operator="equal">
      <formula>"failed"</formula>
    </cfRule>
    <cfRule type="cellIs" dxfId="19" priority="8" operator="equal">
      <formula>"failed"</formula>
    </cfRule>
    <cfRule type="cellIs" dxfId="18" priority="9" operator="equal">
      <formula>"canceled"</formula>
    </cfRule>
    <cfRule type="cellIs" dxfId="17" priority="10" operator="equal">
      <formula>"successful"</formula>
    </cfRule>
    <cfRule type="cellIs" dxfId="16" priority="11" operator="equal">
      <formula>"live"</formula>
    </cfRule>
  </conditionalFormatting>
  <conditionalFormatting sqref="O4116:O1048576">
    <cfRule type="colorScale" priority="2">
      <colorScale>
        <cfvo type="min"/>
        <cfvo type="max"/>
        <color rgb="FFFF0000"/>
        <color theme="4"/>
      </colorScale>
    </cfRule>
  </conditionalFormatting>
  <conditionalFormatting sqref="O1:O4115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8AF1D-57BB-4358-8AD8-09D0C22AC54E}">
  <dimension ref="A1:T413"/>
  <sheetViews>
    <sheetView workbookViewId="0">
      <selection activeCell="E408" sqref="E408"/>
    </sheetView>
  </sheetViews>
  <sheetFormatPr defaultRowHeight="15" x14ac:dyDescent="0.25"/>
  <cols>
    <col min="1" max="1" width="5" bestFit="1" customWidth="1"/>
    <col min="2" max="2" width="32" customWidth="1"/>
    <col min="3" max="3" width="38.7109375" customWidth="1"/>
    <col min="4" max="5" width="12.57031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9.710937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3" t="s">
        <v>8366</v>
      </c>
    </row>
    <row r="2" spans="1:20" ht="60" x14ac:dyDescent="0.25">
      <c r="A2">
        <v>521</v>
      </c>
      <c r="B2" s="3" t="s">
        <v>522</v>
      </c>
      <c r="C2" s="3" t="s">
        <v>4631</v>
      </c>
      <c r="D2" s="6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 s="7">
        <v>93.43</v>
      </c>
      <c r="Q2" t="s">
        <v>8315</v>
      </c>
      <c r="R2" t="s">
        <v>8316</v>
      </c>
      <c r="S2" s="14">
        <v>42646.092812499999</v>
      </c>
      <c r="T2" s="14"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 s="7">
        <v>110.97</v>
      </c>
      <c r="Q3" t="s">
        <v>8315</v>
      </c>
      <c r="R3" t="s">
        <v>8316</v>
      </c>
      <c r="S3" s="14">
        <v>42430.040798611109</v>
      </c>
      <c r="T3" s="14"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6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 s="7">
        <v>71.790000000000006</v>
      </c>
      <c r="Q4" t="s">
        <v>8315</v>
      </c>
      <c r="R4" t="s">
        <v>8316</v>
      </c>
      <c r="S4" s="14">
        <v>42238.13282407407</v>
      </c>
      <c r="T4" s="14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 s="7">
        <v>1000</v>
      </c>
      <c r="Q5" t="s">
        <v>8315</v>
      </c>
      <c r="R5" t="s">
        <v>8316</v>
      </c>
      <c r="S5" s="14">
        <v>41850.400937500002</v>
      </c>
      <c r="T5" s="14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 s="7">
        <v>63.83</v>
      </c>
      <c r="Q6" t="s">
        <v>8315</v>
      </c>
      <c r="R6" t="s">
        <v>8316</v>
      </c>
      <c r="S6" s="14">
        <v>42753.205625000002</v>
      </c>
      <c r="T6" s="14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 s="7">
        <v>44.33</v>
      </c>
      <c r="Q7" t="s">
        <v>8315</v>
      </c>
      <c r="R7" t="s">
        <v>8316</v>
      </c>
      <c r="S7" s="14">
        <v>42155.920219907406</v>
      </c>
      <c r="T7" s="14">
        <v>42176.888888888891</v>
      </c>
    </row>
    <row r="8" spans="1:20" ht="60" x14ac:dyDescent="0.25">
      <c r="A8">
        <v>530</v>
      </c>
      <c r="B8" s="3" t="s">
        <v>531</v>
      </c>
      <c r="C8" s="3" t="s">
        <v>4640</v>
      </c>
      <c r="D8" s="6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 s="7">
        <v>126.55</v>
      </c>
      <c r="Q8" t="s">
        <v>8315</v>
      </c>
      <c r="R8" t="s">
        <v>8316</v>
      </c>
      <c r="S8" s="14">
        <v>42157.591064814813</v>
      </c>
      <c r="T8" s="14">
        <v>42179.083333333328</v>
      </c>
    </row>
    <row r="9" spans="1:20" ht="60" x14ac:dyDescent="0.25">
      <c r="A9">
        <v>531</v>
      </c>
      <c r="B9" s="3" t="s">
        <v>532</v>
      </c>
      <c r="C9" s="3" t="s">
        <v>4641</v>
      </c>
      <c r="D9" s="6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 s="7">
        <v>129.03</v>
      </c>
      <c r="Q9" t="s">
        <v>8315</v>
      </c>
      <c r="R9" t="s">
        <v>8316</v>
      </c>
      <c r="S9" s="14">
        <v>42676.065150462964</v>
      </c>
      <c r="T9" s="14">
        <v>42721.290972222225</v>
      </c>
    </row>
    <row r="10" spans="1:20" ht="60" x14ac:dyDescent="0.25">
      <c r="A10" s="16">
        <v>532</v>
      </c>
      <c r="B10" s="17" t="s">
        <v>533</v>
      </c>
      <c r="C10" s="17" t="s">
        <v>4642</v>
      </c>
      <c r="D10" s="18">
        <v>10000</v>
      </c>
      <c r="E10" s="18">
        <v>12325</v>
      </c>
      <c r="F10" s="16" t="s">
        <v>8218</v>
      </c>
      <c r="G10" s="16" t="s">
        <v>8223</v>
      </c>
      <c r="H10" s="16" t="s">
        <v>8245</v>
      </c>
      <c r="I10" s="16">
        <v>1463098208</v>
      </c>
      <c r="J10" s="16">
        <v>1460506208</v>
      </c>
      <c r="K10" s="16" t="b">
        <v>0</v>
      </c>
      <c r="L10" s="16">
        <v>173</v>
      </c>
      <c r="M10" s="16" t="b">
        <v>1</v>
      </c>
      <c r="N10" s="16" t="s">
        <v>8269</v>
      </c>
      <c r="O10" s="20">
        <v>123</v>
      </c>
      <c r="P10" s="19">
        <v>71.239999999999995</v>
      </c>
      <c r="Q10" s="16" t="s">
        <v>8315</v>
      </c>
      <c r="R10" s="16" t="s">
        <v>8316</v>
      </c>
      <c r="S10" s="21">
        <v>42473.007037037038</v>
      </c>
      <c r="T10" s="21"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 s="7">
        <v>40.85</v>
      </c>
      <c r="Q11" t="s">
        <v>8315</v>
      </c>
      <c r="R11" t="s">
        <v>8316</v>
      </c>
      <c r="S11" s="14">
        <v>42282.768414351856</v>
      </c>
      <c r="T11" s="14"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 s="7">
        <v>252.02</v>
      </c>
      <c r="Q12" t="s">
        <v>8315</v>
      </c>
      <c r="R12" t="s">
        <v>8316</v>
      </c>
      <c r="S12" s="14">
        <v>42473.794710648144</v>
      </c>
      <c r="T12" s="14">
        <v>42503.794710648144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 s="7">
        <v>65.16</v>
      </c>
      <c r="Q13" t="s">
        <v>8315</v>
      </c>
      <c r="R13" t="s">
        <v>8316</v>
      </c>
      <c r="S13" s="14">
        <v>42712.23474537037</v>
      </c>
      <c r="T13" s="14"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 s="7">
        <v>65.87</v>
      </c>
      <c r="Q14" t="s">
        <v>8315</v>
      </c>
      <c r="R14" t="s">
        <v>8316</v>
      </c>
      <c r="S14" s="14">
        <v>42561.154664351852</v>
      </c>
      <c r="T14" s="14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 s="7">
        <v>36.08</v>
      </c>
      <c r="Q15" t="s">
        <v>8315</v>
      </c>
      <c r="R15" t="s">
        <v>8316</v>
      </c>
      <c r="S15" s="14">
        <v>42709.134780092587</v>
      </c>
      <c r="T15" s="14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 s="7">
        <v>44.19</v>
      </c>
      <c r="Q16" t="s">
        <v>8315</v>
      </c>
      <c r="R16" t="s">
        <v>8316</v>
      </c>
      <c r="S16" s="14">
        <v>42086.614942129629</v>
      </c>
      <c r="T16" s="14"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 s="7">
        <v>104.07</v>
      </c>
      <c r="Q17" t="s">
        <v>8315</v>
      </c>
      <c r="R17" t="s">
        <v>8316</v>
      </c>
      <c r="S17" s="14">
        <v>42064.652673611112</v>
      </c>
      <c r="T17" s="14"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 s="7">
        <v>127.79</v>
      </c>
      <c r="Q18" t="s">
        <v>8315</v>
      </c>
      <c r="R18" t="s">
        <v>8316</v>
      </c>
      <c r="S18" s="14">
        <v>42292.701053240744</v>
      </c>
      <c r="T18" s="14"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 s="7">
        <v>92.04</v>
      </c>
      <c r="Q19" t="s">
        <v>8315</v>
      </c>
      <c r="R19" t="s">
        <v>8316</v>
      </c>
      <c r="S19" s="14">
        <v>42461.747199074074</v>
      </c>
      <c r="T19" s="14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 s="7">
        <v>135.63</v>
      </c>
      <c r="Q2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 s="7">
        <v>168.75</v>
      </c>
      <c r="Q21" t="s">
        <v>8315</v>
      </c>
      <c r="R21" t="s">
        <v>8316</v>
      </c>
      <c r="S21" s="14">
        <v>42483.675208333334</v>
      </c>
      <c r="T21" s="14">
        <v>42522.789583333331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 s="7">
        <v>70.86</v>
      </c>
      <c r="Q22" t="s">
        <v>8315</v>
      </c>
      <c r="R22" t="s">
        <v>8316</v>
      </c>
      <c r="S22" s="14">
        <v>42195.749745370369</v>
      </c>
      <c r="T22" s="14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 s="7">
        <v>50</v>
      </c>
      <c r="Q23" t="s">
        <v>8315</v>
      </c>
      <c r="R23" t="s">
        <v>8316</v>
      </c>
      <c r="S23" s="14">
        <v>42675.057997685188</v>
      </c>
      <c r="T23" s="14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 s="7">
        <v>47</v>
      </c>
      <c r="Q24" t="s">
        <v>8315</v>
      </c>
      <c r="R24" t="s">
        <v>8316</v>
      </c>
      <c r="S24" s="14">
        <v>42018.94159722222</v>
      </c>
      <c r="T24" s="14"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 s="7">
        <v>66.67</v>
      </c>
      <c r="Q25" t="s">
        <v>8315</v>
      </c>
      <c r="R25" t="s">
        <v>8316</v>
      </c>
      <c r="S25" s="14">
        <v>42026.924976851849</v>
      </c>
      <c r="T25" s="14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 s="7">
        <v>66.11</v>
      </c>
      <c r="Q26" t="s">
        <v>8315</v>
      </c>
      <c r="R26" t="s">
        <v>8316</v>
      </c>
      <c r="S26" s="14">
        <v>41920.787534722222</v>
      </c>
      <c r="T26" s="14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 s="7">
        <v>36.86</v>
      </c>
      <c r="Q27" t="s">
        <v>8315</v>
      </c>
      <c r="R27" t="s">
        <v>8316</v>
      </c>
      <c r="S27" s="14">
        <v>42558.189432870371</v>
      </c>
      <c r="T27" s="14"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 s="7">
        <v>31.5</v>
      </c>
      <c r="Q28" t="s">
        <v>8315</v>
      </c>
      <c r="R28" t="s">
        <v>8316</v>
      </c>
      <c r="S28" s="14">
        <v>41808.198518518519</v>
      </c>
      <c r="T28" s="14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 s="7">
        <v>102.5</v>
      </c>
      <c r="Q29" t="s">
        <v>8315</v>
      </c>
      <c r="R29" t="s">
        <v>8316</v>
      </c>
      <c r="S29" s="14">
        <v>42550.701886574068</v>
      </c>
      <c r="T29" s="14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 s="7">
        <v>126.46</v>
      </c>
      <c r="Q3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 s="7">
        <v>47.88</v>
      </c>
      <c r="Q31" t="s">
        <v>8315</v>
      </c>
      <c r="R31" t="s">
        <v>8316</v>
      </c>
      <c r="S31" s="14">
        <v>42016.938692129625</v>
      </c>
      <c r="T31" s="14"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 s="7">
        <v>73.209999999999994</v>
      </c>
      <c r="Q32" t="s">
        <v>8315</v>
      </c>
      <c r="R32" t="s">
        <v>8316</v>
      </c>
      <c r="S32" s="14">
        <v>42591.899988425925</v>
      </c>
      <c r="T32" s="14">
        <v>42622.166666666672</v>
      </c>
    </row>
    <row r="33" spans="1:20" ht="60" x14ac:dyDescent="0.25">
      <c r="A33">
        <v>2792</v>
      </c>
      <c r="B33" s="3" t="s">
        <v>2792</v>
      </c>
      <c r="C33" s="3" t="s">
        <v>6902</v>
      </c>
      <c r="D33" s="6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 s="7">
        <v>89.67</v>
      </c>
      <c r="Q33" t="s">
        <v>8315</v>
      </c>
      <c r="R33" t="s">
        <v>8316</v>
      </c>
      <c r="S33" s="14">
        <v>42183.231006944443</v>
      </c>
      <c r="T33" s="14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 s="7">
        <v>36.5</v>
      </c>
      <c r="Q34" t="s">
        <v>8315</v>
      </c>
      <c r="R34" t="s">
        <v>8316</v>
      </c>
      <c r="S34" s="14">
        <v>41780.525937500002</v>
      </c>
      <c r="T34" s="14">
        <v>41796.958333333336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 s="7">
        <v>90.74</v>
      </c>
      <c r="Q35" t="s">
        <v>8315</v>
      </c>
      <c r="R35" t="s">
        <v>8316</v>
      </c>
      <c r="S35" s="14">
        <v>42158.065694444449</v>
      </c>
      <c r="T35" s="14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 s="7">
        <v>67.739999999999995</v>
      </c>
      <c r="Q36" t="s">
        <v>8315</v>
      </c>
      <c r="R36" t="s">
        <v>8316</v>
      </c>
      <c r="S36" s="14">
        <v>42154.873124999998</v>
      </c>
      <c r="T36" s="14"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 s="7">
        <v>65.38</v>
      </c>
      <c r="Q37" t="s">
        <v>8315</v>
      </c>
      <c r="R37" t="s">
        <v>8316</v>
      </c>
      <c r="S37" s="14">
        <v>42208.84646990741</v>
      </c>
      <c r="T37" s="14">
        <v>42238.84646990741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 s="7">
        <v>121.9</v>
      </c>
      <c r="Q38" t="s">
        <v>8315</v>
      </c>
      <c r="R38" t="s">
        <v>8316</v>
      </c>
      <c r="S38" s="14">
        <v>42451.496817129635</v>
      </c>
      <c r="T38" s="14">
        <v>42459.610416666663</v>
      </c>
    </row>
    <row r="39" spans="1:20" ht="60" x14ac:dyDescent="0.25">
      <c r="A39">
        <v>2810</v>
      </c>
      <c r="B39" s="3" t="s">
        <v>2810</v>
      </c>
      <c r="C39" s="3" t="s">
        <v>6920</v>
      </c>
      <c r="D39" s="6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 s="7">
        <v>47.46</v>
      </c>
      <c r="Q39" t="s">
        <v>8315</v>
      </c>
      <c r="R39" t="s">
        <v>8316</v>
      </c>
      <c r="S39" s="14">
        <v>41759.13962962963</v>
      </c>
      <c r="T39" s="14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 s="7">
        <v>37.21</v>
      </c>
      <c r="Q4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 s="7">
        <v>103.95</v>
      </c>
      <c r="Q41" t="s">
        <v>8315</v>
      </c>
      <c r="R41" t="s">
        <v>8316</v>
      </c>
      <c r="S41" s="14">
        <v>42250.598217592589</v>
      </c>
      <c r="T41" s="14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 s="7">
        <v>63.83</v>
      </c>
      <c r="Q42" t="s">
        <v>8315</v>
      </c>
      <c r="R42" t="s">
        <v>8316</v>
      </c>
      <c r="S42" s="14">
        <v>42060.683935185181</v>
      </c>
      <c r="T42" s="14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 s="7">
        <v>50.67</v>
      </c>
      <c r="Q43" t="s">
        <v>8315</v>
      </c>
      <c r="R43" t="s">
        <v>8316</v>
      </c>
      <c r="S43" s="14">
        <v>42136.270787037036</v>
      </c>
      <c r="T43" s="14"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 s="7">
        <v>113.42</v>
      </c>
      <c r="Q44" t="s">
        <v>8315</v>
      </c>
      <c r="R44" t="s">
        <v>8316</v>
      </c>
      <c r="S44" s="14">
        <v>42171.034861111111</v>
      </c>
      <c r="T44" s="14"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 s="7">
        <v>104.57</v>
      </c>
      <c r="Q45" t="s">
        <v>8315</v>
      </c>
      <c r="R45" t="s">
        <v>8316</v>
      </c>
      <c r="S45" s="14">
        <v>42494.683634259258</v>
      </c>
      <c r="T45" s="14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 s="7">
        <v>272.73</v>
      </c>
      <c r="Q46" t="s">
        <v>8315</v>
      </c>
      <c r="R46" t="s">
        <v>8316</v>
      </c>
      <c r="S46" s="14">
        <v>41758.839675925927</v>
      </c>
      <c r="T46" s="14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 s="7">
        <v>63.85</v>
      </c>
      <c r="Q47" t="s">
        <v>8315</v>
      </c>
      <c r="R47" t="s">
        <v>8316</v>
      </c>
      <c r="S47" s="14">
        <v>42171.824884259258</v>
      </c>
      <c r="T47" s="14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 s="7">
        <v>83.51</v>
      </c>
      <c r="Q48" t="s">
        <v>8315</v>
      </c>
      <c r="R48" t="s">
        <v>8316</v>
      </c>
      <c r="S48" s="14">
        <v>42268.127696759257</v>
      </c>
      <c r="T48" s="14"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 s="7">
        <v>44.09</v>
      </c>
      <c r="Q49" t="s">
        <v>8315</v>
      </c>
      <c r="R49" t="s">
        <v>8316</v>
      </c>
      <c r="S49" s="14">
        <v>42746.261782407411</v>
      </c>
      <c r="T49" s="14">
        <v>42784.207638888889</v>
      </c>
    </row>
    <row r="50" spans="1:20" ht="60" x14ac:dyDescent="0.25">
      <c r="A50">
        <v>2838</v>
      </c>
      <c r="B50" s="3" t="s">
        <v>2838</v>
      </c>
      <c r="C50" s="3" t="s">
        <v>6948</v>
      </c>
      <c r="D50" s="6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 s="7">
        <v>44.54</v>
      </c>
      <c r="Q5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60" x14ac:dyDescent="0.25">
      <c r="A51">
        <v>2839</v>
      </c>
      <c r="B51" s="3" t="s">
        <v>2839</v>
      </c>
      <c r="C51" s="3" t="s">
        <v>6949</v>
      </c>
      <c r="D51" s="6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 s="7">
        <v>125.81</v>
      </c>
      <c r="Q51" t="s">
        <v>8315</v>
      </c>
      <c r="R51" t="s">
        <v>8316</v>
      </c>
      <c r="S51" s="14">
        <v>41853.240208333329</v>
      </c>
      <c r="T51" s="14"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 s="7">
        <v>50.75</v>
      </c>
      <c r="Q52" t="s">
        <v>8315</v>
      </c>
      <c r="R52" t="s">
        <v>8316</v>
      </c>
      <c r="S52" s="14">
        <v>42061.212488425925</v>
      </c>
      <c r="T52" s="14">
        <v>42089.166666666672</v>
      </c>
    </row>
    <row r="53" spans="1:20" ht="60" x14ac:dyDescent="0.25">
      <c r="A53">
        <v>2962</v>
      </c>
      <c r="B53" s="3" t="s">
        <v>2962</v>
      </c>
      <c r="C53" s="3" t="s">
        <v>7072</v>
      </c>
      <c r="D53" s="6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 s="7">
        <v>60.9</v>
      </c>
      <c r="Q53" t="s">
        <v>8315</v>
      </c>
      <c r="R53" t="s">
        <v>8316</v>
      </c>
      <c r="S53" s="14">
        <v>42036.24428240741</v>
      </c>
      <c r="T53" s="14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 s="7">
        <v>109.03</v>
      </c>
      <c r="Q54" t="s">
        <v>8315</v>
      </c>
      <c r="R54" t="s">
        <v>8316</v>
      </c>
      <c r="S54" s="14">
        <v>42157.470185185186</v>
      </c>
      <c r="T54" s="14">
        <v>42187.470185185186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 s="7">
        <v>25.69</v>
      </c>
      <c r="Q55" t="s">
        <v>8315</v>
      </c>
      <c r="R55" t="s">
        <v>8316</v>
      </c>
      <c r="S55" s="14">
        <v>41827.909942129627</v>
      </c>
      <c r="T55" s="14"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 s="7">
        <v>41.92</v>
      </c>
      <c r="Q56" t="s">
        <v>8315</v>
      </c>
      <c r="R56" t="s">
        <v>8316</v>
      </c>
      <c r="S56" s="14">
        <v>42162.729548611111</v>
      </c>
      <c r="T56" s="14"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 s="7">
        <v>88.77</v>
      </c>
      <c r="Q57" t="s">
        <v>8315</v>
      </c>
      <c r="R57" t="s">
        <v>8316</v>
      </c>
      <c r="S57" s="14">
        <v>42233.738564814819</v>
      </c>
      <c r="T57" s="14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 s="7">
        <v>80.23</v>
      </c>
      <c r="Q58" t="s">
        <v>8315</v>
      </c>
      <c r="R58" t="s">
        <v>8316</v>
      </c>
      <c r="S58" s="14">
        <v>42042.197824074072</v>
      </c>
      <c r="T58" s="14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 s="7">
        <v>78.94</v>
      </c>
      <c r="Q59" t="s">
        <v>8315</v>
      </c>
      <c r="R59" t="s">
        <v>8316</v>
      </c>
      <c r="S59" s="14">
        <v>42585.523842592593</v>
      </c>
      <c r="T59" s="14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 s="7">
        <v>69.89</v>
      </c>
      <c r="Q6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 s="7">
        <v>74.53</v>
      </c>
      <c r="Q61" t="s">
        <v>8315</v>
      </c>
      <c r="R61" t="s">
        <v>8316</v>
      </c>
      <c r="S61" s="14">
        <v>41852.658310185187</v>
      </c>
      <c r="T61" s="14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 s="7">
        <v>123.94</v>
      </c>
      <c r="Q62" t="s">
        <v>8315</v>
      </c>
      <c r="R62" t="s">
        <v>8316</v>
      </c>
      <c r="S62" s="14">
        <v>42694.110185185185</v>
      </c>
      <c r="T62" s="14"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 s="7">
        <v>264.85000000000002</v>
      </c>
      <c r="Q63" t="s">
        <v>8315</v>
      </c>
      <c r="R63" t="s">
        <v>8316</v>
      </c>
      <c r="S63" s="14">
        <v>42341.818379629629</v>
      </c>
      <c r="T63" s="14"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 s="7">
        <v>58.62</v>
      </c>
      <c r="Q64" t="s">
        <v>8315</v>
      </c>
      <c r="R64" t="s">
        <v>8316</v>
      </c>
      <c r="S64" s="14">
        <v>41880.061006944445</v>
      </c>
      <c r="T64" s="14"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 s="7">
        <v>70.88</v>
      </c>
      <c r="Q65" t="s">
        <v>8315</v>
      </c>
      <c r="R65" t="s">
        <v>8316</v>
      </c>
      <c r="S65" s="14">
        <v>41941.683865740742</v>
      </c>
      <c r="T65" s="14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 s="7">
        <v>113.57</v>
      </c>
      <c r="Q66" t="s">
        <v>8315</v>
      </c>
      <c r="R66" t="s">
        <v>8316</v>
      </c>
      <c r="S66" s="14">
        <v>42026.88118055556</v>
      </c>
      <c r="T66" s="14"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 s="7">
        <v>60.69</v>
      </c>
      <c r="Q67" t="s">
        <v>8315</v>
      </c>
      <c r="R67" t="s">
        <v>8316</v>
      </c>
      <c r="S67" s="14">
        <v>41922.640590277777</v>
      </c>
      <c r="T67" s="14"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 s="7">
        <v>110.22</v>
      </c>
      <c r="Q68" t="s">
        <v>8315</v>
      </c>
      <c r="R68" t="s">
        <v>8316</v>
      </c>
      <c r="S68" s="14">
        <v>41993.824340277773</v>
      </c>
      <c r="T68" s="14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 s="7">
        <v>136.46</v>
      </c>
      <c r="Q69" t="s">
        <v>8315</v>
      </c>
      <c r="R69" t="s">
        <v>8316</v>
      </c>
      <c r="S69" s="14">
        <v>42219.915856481486</v>
      </c>
      <c r="T69" s="14"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 s="7">
        <v>110.35</v>
      </c>
      <c r="Q7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 s="7">
        <v>41.42</v>
      </c>
      <c r="Q71" t="s">
        <v>8315</v>
      </c>
      <c r="R71" t="s">
        <v>8316</v>
      </c>
      <c r="S71" s="14">
        <v>41891.665324074071</v>
      </c>
      <c r="T71" s="14">
        <v>41913.166666666664</v>
      </c>
    </row>
    <row r="72" spans="1:20" ht="60" x14ac:dyDescent="0.25">
      <c r="A72">
        <v>3149</v>
      </c>
      <c r="B72" s="3" t="s">
        <v>3149</v>
      </c>
      <c r="C72" s="3" t="s">
        <v>7259</v>
      </c>
      <c r="D72" s="6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 s="7">
        <v>52</v>
      </c>
      <c r="Q72" t="s">
        <v>8315</v>
      </c>
      <c r="R72" t="s">
        <v>8316</v>
      </c>
      <c r="S72" s="14">
        <v>41226.017361111109</v>
      </c>
      <c r="T72" s="14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 s="7">
        <v>33.99</v>
      </c>
      <c r="Q73" t="s">
        <v>8315</v>
      </c>
      <c r="R73" t="s">
        <v>8316</v>
      </c>
      <c r="S73" s="14">
        <v>40478.263923611114</v>
      </c>
      <c r="T73" s="14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 s="7">
        <v>103.35</v>
      </c>
      <c r="Q74" t="s">
        <v>8315</v>
      </c>
      <c r="R74" t="s">
        <v>8316</v>
      </c>
      <c r="S74" s="14">
        <v>41862.83997685185</v>
      </c>
      <c r="T74" s="14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 s="7">
        <v>41.77</v>
      </c>
      <c r="Q75" t="s">
        <v>8315</v>
      </c>
      <c r="R75" t="s">
        <v>8316</v>
      </c>
      <c r="S75" s="14">
        <v>40633.154363425929</v>
      </c>
      <c r="T75" s="14">
        <v>40664.207638888889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 s="7">
        <v>64.27</v>
      </c>
      <c r="Q76" t="s">
        <v>8315</v>
      </c>
      <c r="R76" t="s">
        <v>8316</v>
      </c>
      <c r="S76" s="14">
        <v>40970.875671296293</v>
      </c>
      <c r="T76" s="14">
        <v>41000.834004629629</v>
      </c>
    </row>
    <row r="77" spans="1:20" ht="60" x14ac:dyDescent="0.25">
      <c r="A77">
        <v>3156</v>
      </c>
      <c r="B77" s="3" t="s">
        <v>3156</v>
      </c>
      <c r="C77" s="3" t="s">
        <v>7266</v>
      </c>
      <c r="D77" s="6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 s="7">
        <v>62.92</v>
      </c>
      <c r="Q77" t="s">
        <v>8315</v>
      </c>
      <c r="R77" t="s">
        <v>8316</v>
      </c>
      <c r="S77" s="14">
        <v>41026.953055555554</v>
      </c>
      <c r="T77" s="14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 s="7">
        <v>98.54</v>
      </c>
      <c r="Q78" t="s">
        <v>8315</v>
      </c>
      <c r="R78" t="s">
        <v>8316</v>
      </c>
      <c r="S78" s="14">
        <v>41829.788252314815</v>
      </c>
      <c r="T78" s="14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 s="7">
        <v>82.61</v>
      </c>
      <c r="Q79" t="s">
        <v>8315</v>
      </c>
      <c r="R79" t="s">
        <v>8316</v>
      </c>
      <c r="S79" s="14">
        <v>41447.839722222219</v>
      </c>
      <c r="T79" s="14"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 s="7">
        <v>38.5</v>
      </c>
      <c r="Q8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 s="7">
        <v>80.16</v>
      </c>
      <c r="Q81" t="s">
        <v>8315</v>
      </c>
      <c r="R81" t="s">
        <v>8316</v>
      </c>
      <c r="S81" s="14">
        <v>41841.26489583333</v>
      </c>
      <c r="T81" s="14"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 s="7">
        <v>80.73</v>
      </c>
      <c r="Q82" t="s">
        <v>8315</v>
      </c>
      <c r="R82" t="s">
        <v>8316</v>
      </c>
      <c r="S82" s="14">
        <v>41799.685902777775</v>
      </c>
      <c r="T82" s="14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 s="7">
        <v>200.69</v>
      </c>
      <c r="Q83" t="s">
        <v>8315</v>
      </c>
      <c r="R83" t="s">
        <v>8316</v>
      </c>
      <c r="S83" s="14">
        <v>41775.753761574073</v>
      </c>
      <c r="T83" s="14"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 s="7">
        <v>37.590000000000003</v>
      </c>
      <c r="Q84" t="s">
        <v>8315</v>
      </c>
      <c r="R84" t="s">
        <v>8316</v>
      </c>
      <c r="S84" s="14">
        <v>41766.80572916667</v>
      </c>
      <c r="T84" s="14"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 s="7">
        <v>58.1</v>
      </c>
      <c r="Q85" t="s">
        <v>8315</v>
      </c>
      <c r="R85" t="s">
        <v>8316</v>
      </c>
      <c r="S85" s="14">
        <v>40644.159259259257</v>
      </c>
      <c r="T85" s="14"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 s="7">
        <v>60.3</v>
      </c>
      <c r="Q86" t="s">
        <v>8315</v>
      </c>
      <c r="R86" t="s">
        <v>8316</v>
      </c>
      <c r="S86" s="14">
        <v>41940.69158564815</v>
      </c>
      <c r="T86" s="14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 s="7">
        <v>63.36</v>
      </c>
      <c r="Q87" t="s">
        <v>8315</v>
      </c>
      <c r="R87" t="s">
        <v>8316</v>
      </c>
      <c r="S87" s="14">
        <v>41839.175706018519</v>
      </c>
      <c r="T87" s="14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 s="7">
        <v>50.9</v>
      </c>
      <c r="Q88" t="s">
        <v>8315</v>
      </c>
      <c r="R88" t="s">
        <v>8316</v>
      </c>
      <c r="S88" s="14">
        <v>41772.105937500004</v>
      </c>
      <c r="T88" s="14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 s="7">
        <v>100.5</v>
      </c>
      <c r="Q89" t="s">
        <v>8315</v>
      </c>
      <c r="R89" t="s">
        <v>8316</v>
      </c>
      <c r="S89" s="14">
        <v>41591.737974537034</v>
      </c>
      <c r="T89" s="14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 s="7">
        <v>31.62</v>
      </c>
      <c r="Q9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60" x14ac:dyDescent="0.25">
      <c r="A91">
        <v>3172</v>
      </c>
      <c r="B91" s="3" t="s">
        <v>3172</v>
      </c>
      <c r="C91" s="3" t="s">
        <v>7282</v>
      </c>
      <c r="D91" s="6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 s="7">
        <v>79.31</v>
      </c>
      <c r="Q91" t="s">
        <v>8315</v>
      </c>
      <c r="R91" t="s">
        <v>8316</v>
      </c>
      <c r="S91" s="14">
        <v>40923.729953703703</v>
      </c>
      <c r="T91" s="14"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 s="7">
        <v>139.19</v>
      </c>
      <c r="Q92" t="s">
        <v>8315</v>
      </c>
      <c r="R92" t="s">
        <v>8316</v>
      </c>
      <c r="S92" s="14">
        <v>41878.878379629627</v>
      </c>
      <c r="T92" s="14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 s="7">
        <v>131.91</v>
      </c>
      <c r="Q93" t="s">
        <v>8315</v>
      </c>
      <c r="R93" t="s">
        <v>8316</v>
      </c>
      <c r="S93" s="14">
        <v>41862.864675925928</v>
      </c>
      <c r="T93" s="14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 s="7">
        <v>91.3</v>
      </c>
      <c r="Q94" t="s">
        <v>8315</v>
      </c>
      <c r="R94" t="s">
        <v>8316</v>
      </c>
      <c r="S94" s="14">
        <v>40531.886886574073</v>
      </c>
      <c r="T94" s="14"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 s="7">
        <v>39.67</v>
      </c>
      <c r="Q95" t="s">
        <v>8315</v>
      </c>
      <c r="R95" t="s">
        <v>8316</v>
      </c>
      <c r="S95" s="14">
        <v>41477.930914351848</v>
      </c>
      <c r="T95" s="14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 s="7">
        <v>57.55</v>
      </c>
      <c r="Q96" t="s">
        <v>8315</v>
      </c>
      <c r="R96" t="s">
        <v>8316</v>
      </c>
      <c r="S96" s="14">
        <v>41781.666770833333</v>
      </c>
      <c r="T96" s="14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 s="7">
        <v>77.34</v>
      </c>
      <c r="Q97" t="s">
        <v>8315</v>
      </c>
      <c r="R97" t="s">
        <v>8316</v>
      </c>
      <c r="S97" s="14">
        <v>41375.702210648145</v>
      </c>
      <c r="T97" s="14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 s="7">
        <v>46.77</v>
      </c>
      <c r="Q98" t="s">
        <v>8315</v>
      </c>
      <c r="R98" t="s">
        <v>8316</v>
      </c>
      <c r="S98" s="14">
        <v>40883.949317129627</v>
      </c>
      <c r="T98" s="14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 s="7">
        <v>40.07</v>
      </c>
      <c r="Q99" t="s">
        <v>8315</v>
      </c>
      <c r="R99" t="s">
        <v>8316</v>
      </c>
      <c r="S99" s="14">
        <v>41491.79478009259</v>
      </c>
      <c r="T99" s="14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 s="7">
        <v>100.22</v>
      </c>
      <c r="Q10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 s="7">
        <v>71.489999999999995</v>
      </c>
      <c r="Q101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60" x14ac:dyDescent="0.25">
      <c r="A102">
        <v>3208</v>
      </c>
      <c r="B102" s="3" t="s">
        <v>3208</v>
      </c>
      <c r="C102" s="3" t="s">
        <v>7318</v>
      </c>
      <c r="D102" s="6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 s="7">
        <v>63.11</v>
      </c>
      <c r="Q102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 s="7">
        <v>50.16</v>
      </c>
      <c r="Q103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 s="7">
        <v>62.88</v>
      </c>
      <c r="Q104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 s="7">
        <v>85.53</v>
      </c>
      <c r="Q105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 s="7">
        <v>53.72</v>
      </c>
      <c r="Q106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75" x14ac:dyDescent="0.25">
      <c r="A107">
        <v>3215</v>
      </c>
      <c r="B107" s="3" t="s">
        <v>3215</v>
      </c>
      <c r="C107" s="3" t="s">
        <v>7325</v>
      </c>
      <c r="D107" s="6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 s="7">
        <v>262.11</v>
      </c>
      <c r="Q107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 s="7">
        <v>50.2</v>
      </c>
      <c r="Q108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 s="7">
        <v>168.25</v>
      </c>
      <c r="Q109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 s="7">
        <v>256.37</v>
      </c>
      <c r="Q110" t="s">
        <v>8315</v>
      </c>
      <c r="R110" t="s">
        <v>8316</v>
      </c>
      <c r="S110" s="14">
        <v>42772.833379629628</v>
      </c>
      <c r="T110" s="14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 s="7">
        <v>37.14</v>
      </c>
      <c r="Q111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45" x14ac:dyDescent="0.25">
      <c r="A112">
        <v>3223</v>
      </c>
      <c r="B112" s="3" t="s">
        <v>3223</v>
      </c>
      <c r="C112" s="3" t="s">
        <v>7333</v>
      </c>
      <c r="D112" s="6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 s="7">
        <v>45.88</v>
      </c>
      <c r="Q112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 s="7">
        <v>141.71</v>
      </c>
      <c r="Q113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 s="7">
        <v>52.49</v>
      </c>
      <c r="Q114" t="s">
        <v>8315</v>
      </c>
      <c r="R114" t="s">
        <v>8316</v>
      </c>
      <c r="S114" s="14">
        <v>42503.559467592597</v>
      </c>
      <c r="T114" s="14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 s="7">
        <v>193.62</v>
      </c>
      <c r="Q115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 s="7">
        <v>106.8</v>
      </c>
      <c r="Q116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 s="7">
        <v>77.22</v>
      </c>
      <c r="Q117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 s="7">
        <v>57.5</v>
      </c>
      <c r="Q118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 s="7">
        <v>50.46</v>
      </c>
      <c r="Q119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 s="7">
        <v>97.38</v>
      </c>
      <c r="Q12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 s="7">
        <v>85.53</v>
      </c>
      <c r="Q121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60" x14ac:dyDescent="0.25">
      <c r="A122">
        <v>3236</v>
      </c>
      <c r="B122" s="3" t="s">
        <v>3236</v>
      </c>
      <c r="C122" s="3" t="s">
        <v>7346</v>
      </c>
      <c r="D122" s="6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 s="7">
        <v>182.91</v>
      </c>
      <c r="Q122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 s="7">
        <v>131.13999999999999</v>
      </c>
      <c r="Q123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 s="7">
        <v>58.69</v>
      </c>
      <c r="Q124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 s="7">
        <v>69.569999999999993</v>
      </c>
      <c r="Q125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60" x14ac:dyDescent="0.25">
      <c r="A126">
        <v>3243</v>
      </c>
      <c r="B126" s="3" t="s">
        <v>3243</v>
      </c>
      <c r="C126" s="3" t="s">
        <v>7353</v>
      </c>
      <c r="D126" s="6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 s="7">
        <v>115.87</v>
      </c>
      <c r="Q126" t="s">
        <v>8315</v>
      </c>
      <c r="R126" t="s">
        <v>8316</v>
      </c>
      <c r="S126" s="14">
        <v>42262.096782407403</v>
      </c>
      <c r="T126" s="14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 s="7">
        <v>81.13</v>
      </c>
      <c r="Q127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 s="7">
        <v>57.63</v>
      </c>
      <c r="Q128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 s="7">
        <v>60.48</v>
      </c>
      <c r="Q129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 s="7">
        <v>65.58</v>
      </c>
      <c r="Q13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 s="7">
        <v>119.19</v>
      </c>
      <c r="Q131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 s="7">
        <v>83.05</v>
      </c>
      <c r="Q132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 s="7">
        <v>177.09</v>
      </c>
      <c r="Q133" t="s">
        <v>8315</v>
      </c>
      <c r="R133" t="s">
        <v>8316</v>
      </c>
      <c r="S133" s="14">
        <v>42602.576712962968</v>
      </c>
      <c r="T133" s="14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 s="7">
        <v>72.760000000000005</v>
      </c>
      <c r="Q134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 s="7">
        <v>98.2</v>
      </c>
      <c r="Q135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 s="7">
        <v>251.74</v>
      </c>
      <c r="Q136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 s="7">
        <v>74.819999999999993</v>
      </c>
      <c r="Q137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60" x14ac:dyDescent="0.25">
      <c r="A138">
        <v>3261</v>
      </c>
      <c r="B138" s="3" t="s">
        <v>3261</v>
      </c>
      <c r="C138" s="3" t="s">
        <v>7371</v>
      </c>
      <c r="D138" s="6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 s="7">
        <v>67.650000000000006</v>
      </c>
      <c r="Q138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 s="7">
        <v>93.81</v>
      </c>
      <c r="Q139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 s="7">
        <v>41.24</v>
      </c>
      <c r="Q140" t="s">
        <v>8315</v>
      </c>
      <c r="R140" t="s">
        <v>8316</v>
      </c>
      <c r="S140" s="14">
        <v>42284.516064814816</v>
      </c>
      <c r="T140" s="14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 s="7">
        <v>52.55</v>
      </c>
      <c r="Q141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 s="7">
        <v>48.33</v>
      </c>
      <c r="Q142" t="s">
        <v>8315</v>
      </c>
      <c r="R142" t="s">
        <v>8316</v>
      </c>
      <c r="S142" s="14">
        <v>42136.536134259266</v>
      </c>
      <c r="T142" s="14"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 s="7">
        <v>53.18</v>
      </c>
      <c r="Q143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60" x14ac:dyDescent="0.25">
      <c r="A144">
        <v>3268</v>
      </c>
      <c r="B144" s="3" t="s">
        <v>3268</v>
      </c>
      <c r="C144" s="3" t="s">
        <v>7378</v>
      </c>
      <c r="D144" s="6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 s="7">
        <v>60.95</v>
      </c>
      <c r="Q144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 s="7">
        <v>106.5</v>
      </c>
      <c r="Q145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 s="7">
        <v>204.57</v>
      </c>
      <c r="Q146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60" x14ac:dyDescent="0.25">
      <c r="A147">
        <v>3274</v>
      </c>
      <c r="B147" s="3" t="s">
        <v>3274</v>
      </c>
      <c r="C147" s="3" t="s">
        <v>7384</v>
      </c>
      <c r="D147" s="6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 s="7">
        <v>54.91</v>
      </c>
      <c r="Q147" t="s">
        <v>8315</v>
      </c>
      <c r="R147" t="s">
        <v>8316</v>
      </c>
      <c r="S147" s="14">
        <v>42400.704537037032</v>
      </c>
      <c r="T147" s="14"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 s="7">
        <v>150.41999999999999</v>
      </c>
      <c r="Q148" t="s">
        <v>8315</v>
      </c>
      <c r="R148" t="s">
        <v>8316</v>
      </c>
      <c r="S148" s="14">
        <v>42017.88045138889</v>
      </c>
      <c r="T148" s="14"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 s="7">
        <v>105.21</v>
      </c>
      <c r="Q149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 s="7">
        <v>68.67</v>
      </c>
      <c r="Q15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 s="7">
        <v>129.36000000000001</v>
      </c>
      <c r="Q151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 s="7">
        <v>134.26</v>
      </c>
      <c r="Q152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60" x14ac:dyDescent="0.25">
      <c r="A153">
        <v>3284</v>
      </c>
      <c r="B153" s="3" t="s">
        <v>3284</v>
      </c>
      <c r="C153" s="3" t="s">
        <v>7394</v>
      </c>
      <c r="D153" s="6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 s="7">
        <v>203.2</v>
      </c>
      <c r="Q153" t="s">
        <v>8315</v>
      </c>
      <c r="R153" t="s">
        <v>8316</v>
      </c>
      <c r="S153" s="14">
        <v>42380.884872685187</v>
      </c>
      <c r="T153" s="14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 s="7">
        <v>69.19</v>
      </c>
      <c r="Q154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 s="7">
        <v>125.12</v>
      </c>
      <c r="Q155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 s="7">
        <v>40.71</v>
      </c>
      <c r="Q156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 s="7">
        <v>141.29</v>
      </c>
      <c r="Q157" t="s">
        <v>8315</v>
      </c>
      <c r="R157" t="s">
        <v>8316</v>
      </c>
      <c r="S157" s="14">
        <v>42239.957962962959</v>
      </c>
      <c r="T157" s="14">
        <v>42260</v>
      </c>
    </row>
    <row r="158" spans="1:20" ht="60" x14ac:dyDescent="0.25">
      <c r="A158">
        <v>3299</v>
      </c>
      <c r="B158" s="3" t="s">
        <v>3299</v>
      </c>
      <c r="C158" s="3" t="s">
        <v>7409</v>
      </c>
      <c r="D158" s="6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 s="7">
        <v>55.33</v>
      </c>
      <c r="Q158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 s="7">
        <v>46.42</v>
      </c>
      <c r="Q159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60" x14ac:dyDescent="0.25">
      <c r="A160">
        <v>3301</v>
      </c>
      <c r="B160" s="3" t="s">
        <v>3301</v>
      </c>
      <c r="C160" s="3" t="s">
        <v>7411</v>
      </c>
      <c r="D160" s="6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 s="7">
        <v>57.2</v>
      </c>
      <c r="Q16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 s="7">
        <v>59.6</v>
      </c>
      <c r="Q161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60" x14ac:dyDescent="0.25">
      <c r="A162">
        <v>3304</v>
      </c>
      <c r="B162" s="3" t="s">
        <v>3304</v>
      </c>
      <c r="C162" s="3" t="s">
        <v>7414</v>
      </c>
      <c r="D162" s="6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 s="7">
        <v>89.59</v>
      </c>
      <c r="Q162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 s="7">
        <v>204.05</v>
      </c>
      <c r="Q163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 s="7">
        <v>48.7</v>
      </c>
      <c r="Q164" t="s">
        <v>8315</v>
      </c>
      <c r="R164" t="s">
        <v>8316</v>
      </c>
      <c r="S164" s="14">
        <v>42493.219236111108</v>
      </c>
      <c r="T164" s="14"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 s="7">
        <v>53.34</v>
      </c>
      <c r="Q165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60" x14ac:dyDescent="0.25">
      <c r="A166">
        <v>3308</v>
      </c>
      <c r="B166" s="3" t="s">
        <v>3308</v>
      </c>
      <c r="C166" s="3" t="s">
        <v>7418</v>
      </c>
      <c r="D166" s="6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 s="7">
        <v>75.09</v>
      </c>
      <c r="Q166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 s="7">
        <v>209.84</v>
      </c>
      <c r="Q167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60" x14ac:dyDescent="0.25">
      <c r="A168">
        <v>3311</v>
      </c>
      <c r="B168" s="3" t="s">
        <v>3311</v>
      </c>
      <c r="C168" s="3" t="s">
        <v>7421</v>
      </c>
      <c r="D168" s="6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 s="7">
        <v>61.02</v>
      </c>
      <c r="Q168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 s="7">
        <v>61</v>
      </c>
      <c r="Q169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60" x14ac:dyDescent="0.25">
      <c r="A170">
        <v>3313</v>
      </c>
      <c r="B170" s="3" t="s">
        <v>3313</v>
      </c>
      <c r="C170" s="3" t="s">
        <v>7423</v>
      </c>
      <c r="D170" s="6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 s="7">
        <v>80.03</v>
      </c>
      <c r="Q17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 s="7">
        <v>93.98</v>
      </c>
      <c r="Q171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 s="7">
        <v>61.94</v>
      </c>
      <c r="Q172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 s="7">
        <v>66.45</v>
      </c>
      <c r="Q173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 s="7">
        <v>35.799999999999997</v>
      </c>
      <c r="Q174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6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 s="7">
        <v>145.65</v>
      </c>
      <c r="Q175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 s="7">
        <v>142.28</v>
      </c>
      <c r="Q176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60" x14ac:dyDescent="0.25">
      <c r="A177">
        <v>3328</v>
      </c>
      <c r="B177" s="3" t="s">
        <v>3328</v>
      </c>
      <c r="C177" s="3" t="s">
        <v>7438</v>
      </c>
      <c r="D177" s="6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 s="7">
        <v>292.77999999999997</v>
      </c>
      <c r="Q177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 s="7">
        <v>80.400000000000006</v>
      </c>
      <c r="Q178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60" x14ac:dyDescent="0.25">
      <c r="A179">
        <v>3332</v>
      </c>
      <c r="B179" s="3" t="s">
        <v>3332</v>
      </c>
      <c r="C179" s="3" t="s">
        <v>7442</v>
      </c>
      <c r="D179" s="6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 s="7">
        <v>72.290000000000006</v>
      </c>
      <c r="Q179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 s="7">
        <v>32.97</v>
      </c>
      <c r="Q18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 s="7">
        <v>116.65</v>
      </c>
      <c r="Q181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 s="7">
        <v>136.85</v>
      </c>
      <c r="Q182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 s="7">
        <v>177.62</v>
      </c>
      <c r="Q183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 s="7">
        <v>109.08</v>
      </c>
      <c r="Q184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 s="7">
        <v>78.209999999999994</v>
      </c>
      <c r="Q185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 s="7">
        <v>114.13</v>
      </c>
      <c r="Q186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6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 s="7">
        <v>50</v>
      </c>
      <c r="Q187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 s="7">
        <v>91.67</v>
      </c>
      <c r="Q188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60" x14ac:dyDescent="0.25">
      <c r="A189">
        <v>3348</v>
      </c>
      <c r="B189" s="3" t="s">
        <v>3266</v>
      </c>
      <c r="C189" s="3" t="s">
        <v>7458</v>
      </c>
      <c r="D189" s="6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 s="7">
        <v>69.819999999999993</v>
      </c>
      <c r="Q189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 s="7">
        <v>109.57</v>
      </c>
      <c r="Q19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 s="7">
        <v>55.6</v>
      </c>
      <c r="Q191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 s="7">
        <v>63.57</v>
      </c>
      <c r="Q192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 s="7">
        <v>184.78</v>
      </c>
      <c r="Q193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 s="7">
        <v>83.43</v>
      </c>
      <c r="Q194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 s="7">
        <v>54.5</v>
      </c>
      <c r="Q195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 s="7">
        <v>302.31</v>
      </c>
      <c r="Q196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 s="7">
        <v>866.67</v>
      </c>
      <c r="Q197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60" x14ac:dyDescent="0.25">
      <c r="A198">
        <v>3366</v>
      </c>
      <c r="B198" s="3" t="s">
        <v>3365</v>
      </c>
      <c r="C198" s="3" t="s">
        <v>7476</v>
      </c>
      <c r="D198" s="6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 s="7">
        <v>61.39</v>
      </c>
      <c r="Q198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 s="7">
        <v>45.48</v>
      </c>
      <c r="Q199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 s="7">
        <v>67.92</v>
      </c>
      <c r="Q20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 s="7">
        <v>30.78</v>
      </c>
      <c r="Q201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 s="7">
        <v>38.33</v>
      </c>
      <c r="Q202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6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 s="7">
        <v>421.11</v>
      </c>
      <c r="Q203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 s="7">
        <v>111.89</v>
      </c>
      <c r="Q204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 s="7">
        <v>85.21</v>
      </c>
      <c r="Q205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 s="7">
        <v>65.17</v>
      </c>
      <c r="Q206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 s="7">
        <v>93.76</v>
      </c>
      <c r="Q207" t="s">
        <v>8315</v>
      </c>
      <c r="R207" t="s">
        <v>8316</v>
      </c>
      <c r="S207" s="14">
        <v>42292.087592592594</v>
      </c>
      <c r="T207" s="14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 s="7">
        <v>133.33000000000001</v>
      </c>
      <c r="Q208" t="s">
        <v>8315</v>
      </c>
      <c r="R208" t="s">
        <v>8316</v>
      </c>
      <c r="S208" s="14">
        <v>41953.8675</v>
      </c>
      <c r="T208" s="14"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 s="7">
        <v>51.22</v>
      </c>
      <c r="Q209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 s="7">
        <v>100.17</v>
      </c>
      <c r="Q2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 s="7">
        <v>184.68</v>
      </c>
      <c r="Q211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 s="7">
        <v>69.819999999999993</v>
      </c>
      <c r="Q212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 s="7">
        <v>61.94</v>
      </c>
      <c r="Q213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 s="7">
        <v>36.07</v>
      </c>
      <c r="Q214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 s="7">
        <v>55.89</v>
      </c>
      <c r="Q215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6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 s="7">
        <v>68.349999999999994</v>
      </c>
      <c r="Q216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 s="7">
        <v>118.13</v>
      </c>
      <c r="Q217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60" x14ac:dyDescent="0.25">
      <c r="A218">
        <v>3402</v>
      </c>
      <c r="B218" s="3" t="s">
        <v>3401</v>
      </c>
      <c r="C218" s="3" t="s">
        <v>7512</v>
      </c>
      <c r="D218" s="6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 s="7">
        <v>99.79</v>
      </c>
      <c r="Q218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 s="7">
        <v>203.33</v>
      </c>
      <c r="Q219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 s="7">
        <v>110.23</v>
      </c>
      <c r="Q22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60" x14ac:dyDescent="0.25">
      <c r="A221">
        <v>3408</v>
      </c>
      <c r="B221" s="3" t="s">
        <v>3407</v>
      </c>
      <c r="C221" s="3" t="s">
        <v>7518</v>
      </c>
      <c r="D221" s="6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 s="7">
        <v>58.61</v>
      </c>
      <c r="Q221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 s="7">
        <v>81.38</v>
      </c>
      <c r="Q222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60" x14ac:dyDescent="0.25">
      <c r="A223">
        <v>3411</v>
      </c>
      <c r="B223" s="3" t="s">
        <v>3410</v>
      </c>
      <c r="C223" s="3" t="s">
        <v>7521</v>
      </c>
      <c r="D223" s="6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 s="7">
        <v>199.17</v>
      </c>
      <c r="Q223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 s="7">
        <v>46.43</v>
      </c>
      <c r="Q224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 s="7">
        <v>70.569999999999993</v>
      </c>
      <c r="Q225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 s="7">
        <v>22.22</v>
      </c>
      <c r="Q226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60" x14ac:dyDescent="0.25">
      <c r="A227">
        <v>3417</v>
      </c>
      <c r="B227" s="3" t="s">
        <v>3416</v>
      </c>
      <c r="C227" s="3" t="s">
        <v>7527</v>
      </c>
      <c r="D227" s="6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 s="7">
        <v>37.78</v>
      </c>
      <c r="Q227" t="s">
        <v>8315</v>
      </c>
      <c r="R227" t="s">
        <v>8316</v>
      </c>
      <c r="S227" s="14">
        <v>41894.91375</v>
      </c>
      <c r="T227" s="14">
        <v>41938.029861111114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 s="7">
        <v>72.05</v>
      </c>
      <c r="Q228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60" x14ac:dyDescent="0.25">
      <c r="A229">
        <v>3421</v>
      </c>
      <c r="B229" s="3" t="s">
        <v>3420</v>
      </c>
      <c r="C229" s="3" t="s">
        <v>7531</v>
      </c>
      <c r="D229" s="6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 s="7">
        <v>103.21</v>
      </c>
      <c r="Q229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 s="7">
        <v>35</v>
      </c>
      <c r="Q23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 s="7">
        <v>81.78</v>
      </c>
      <c r="Q231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 s="7">
        <v>297.02999999999997</v>
      </c>
      <c r="Q232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 s="7">
        <v>46.61</v>
      </c>
      <c r="Q233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60" x14ac:dyDescent="0.25">
      <c r="A234">
        <v>3431</v>
      </c>
      <c r="B234" s="3" t="s">
        <v>3430</v>
      </c>
      <c r="C234" s="3" t="s">
        <v>7541</v>
      </c>
      <c r="D234" s="6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 s="7">
        <v>95.24</v>
      </c>
      <c r="Q234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 s="7">
        <v>52.21</v>
      </c>
      <c r="Q235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 s="7">
        <v>134.15</v>
      </c>
      <c r="Q236" t="s">
        <v>8315</v>
      </c>
      <c r="R236" t="s">
        <v>8316</v>
      </c>
      <c r="S236" s="14">
        <v>41776.063136574077</v>
      </c>
      <c r="T236" s="14"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 s="7">
        <v>62.83</v>
      </c>
      <c r="Q237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6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 s="7">
        <v>58.95</v>
      </c>
      <c r="Q238" t="s">
        <v>8315</v>
      </c>
      <c r="R238" t="s">
        <v>8316</v>
      </c>
      <c r="S238" s="14">
        <v>42572.61681712963</v>
      </c>
      <c r="T238" s="14"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 s="7">
        <v>143.11000000000001</v>
      </c>
      <c r="Q239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 s="7">
        <v>84.17</v>
      </c>
      <c r="Q24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 s="7">
        <v>89.79</v>
      </c>
      <c r="Q241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 s="7">
        <v>64.16</v>
      </c>
      <c r="Q242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 s="7">
        <v>59.65</v>
      </c>
      <c r="Q243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 s="7">
        <v>31.25</v>
      </c>
      <c r="Q244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 s="7">
        <v>41.22</v>
      </c>
      <c r="Q245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 s="7">
        <v>77</v>
      </c>
      <c r="Q246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 s="7">
        <v>51.22</v>
      </c>
      <c r="Q247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 s="7">
        <v>68.25</v>
      </c>
      <c r="Q248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 s="7">
        <v>41.13</v>
      </c>
      <c r="Q249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 s="7">
        <v>41.41</v>
      </c>
      <c r="Q25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 s="7">
        <v>145.87</v>
      </c>
      <c r="Q251" t="s">
        <v>8315</v>
      </c>
      <c r="R251" t="s">
        <v>8316</v>
      </c>
      <c r="S251" s="14">
        <v>42626.7503125</v>
      </c>
      <c r="T251" s="14"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 s="7">
        <v>358.69</v>
      </c>
      <c r="Q252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 s="7">
        <v>50.98</v>
      </c>
      <c r="Q253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60" x14ac:dyDescent="0.25">
      <c r="A254">
        <v>3458</v>
      </c>
      <c r="B254" s="3" t="s">
        <v>3457</v>
      </c>
      <c r="C254" s="3" t="s">
        <v>7568</v>
      </c>
      <c r="D254" s="6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 s="7">
        <v>45.04</v>
      </c>
      <c r="Q254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 s="7">
        <v>57.92</v>
      </c>
      <c r="Q255" t="s">
        <v>8315</v>
      </c>
      <c r="R255" t="s">
        <v>8316</v>
      </c>
      <c r="S255" s="14">
        <v>42643.632858796293</v>
      </c>
      <c r="T255" s="14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 s="7">
        <v>29.71</v>
      </c>
      <c r="Q256" t="s">
        <v>8315</v>
      </c>
      <c r="R256" t="s">
        <v>8316</v>
      </c>
      <c r="S256" s="14">
        <v>42179.898472222223</v>
      </c>
      <c r="T256" s="14"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 s="7">
        <v>55.01</v>
      </c>
      <c r="Q257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 s="7">
        <v>72.95</v>
      </c>
      <c r="Q258" t="s">
        <v>8315</v>
      </c>
      <c r="R258" t="s">
        <v>8316</v>
      </c>
      <c r="S258" s="14">
        <v>42420.019097222219</v>
      </c>
      <c r="T258" s="14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 s="7">
        <v>64.47</v>
      </c>
      <c r="Q259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 s="7">
        <v>716.35</v>
      </c>
      <c r="Q260" t="s">
        <v>8315</v>
      </c>
      <c r="R260" t="s">
        <v>8316</v>
      </c>
      <c r="S260" s="14">
        <v>42605.765381944439</v>
      </c>
      <c r="T260" s="14"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 s="7">
        <v>50.4</v>
      </c>
      <c r="Q261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 s="7">
        <v>41.67</v>
      </c>
      <c r="Q262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 s="7">
        <v>88.74</v>
      </c>
      <c r="Q263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6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 s="7">
        <v>148.47999999999999</v>
      </c>
      <c r="Q264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 s="7">
        <v>52</v>
      </c>
      <c r="Q265" t="s">
        <v>8315</v>
      </c>
      <c r="R265" t="s">
        <v>8316</v>
      </c>
      <c r="S265" s="14">
        <v>41921.279976851853</v>
      </c>
      <c r="T265" s="14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 s="7">
        <v>53.23</v>
      </c>
      <c r="Q266" t="s">
        <v>8315</v>
      </c>
      <c r="R266" t="s">
        <v>8316</v>
      </c>
      <c r="S266" s="14">
        <v>42128.736608796295</v>
      </c>
      <c r="T266" s="14">
        <v>42141.125</v>
      </c>
    </row>
    <row r="267" spans="1:20" ht="60" x14ac:dyDescent="0.25">
      <c r="A267">
        <v>3478</v>
      </c>
      <c r="B267" s="3" t="s">
        <v>3477</v>
      </c>
      <c r="C267" s="3" t="s">
        <v>7588</v>
      </c>
      <c r="D267" s="6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 s="7">
        <v>39.6</v>
      </c>
      <c r="Q267" t="s">
        <v>8315</v>
      </c>
      <c r="R267" t="s">
        <v>8316</v>
      </c>
      <c r="S267" s="14">
        <v>42053.916921296302</v>
      </c>
      <c r="T267" s="14">
        <v>42079.875</v>
      </c>
    </row>
    <row r="268" spans="1:20" ht="60" x14ac:dyDescent="0.25">
      <c r="A268">
        <v>3480</v>
      </c>
      <c r="B268" s="3" t="s">
        <v>3479</v>
      </c>
      <c r="C268" s="3" t="s">
        <v>7590</v>
      </c>
      <c r="D268" s="6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 s="7">
        <v>164.62</v>
      </c>
      <c r="Q268" t="s">
        <v>8315</v>
      </c>
      <c r="R268" t="s">
        <v>8316</v>
      </c>
      <c r="S268" s="14">
        <v>42171.317442129628</v>
      </c>
      <c r="T268" s="14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 s="7">
        <v>40.29</v>
      </c>
      <c r="Q269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 s="7">
        <v>64.91</v>
      </c>
      <c r="Q27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 s="7">
        <v>55.33</v>
      </c>
      <c r="Q271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60" x14ac:dyDescent="0.25">
      <c r="A272">
        <v>3486</v>
      </c>
      <c r="B272" s="3" t="s">
        <v>3485</v>
      </c>
      <c r="C272" s="3" t="s">
        <v>7596</v>
      </c>
      <c r="D272" s="6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 s="7">
        <v>83.14</v>
      </c>
      <c r="Q272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 s="7">
        <v>125.38</v>
      </c>
      <c r="Q273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 s="7">
        <v>47.22</v>
      </c>
      <c r="Q274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 s="7">
        <v>79.099999999999994</v>
      </c>
      <c r="Q275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60" x14ac:dyDescent="0.25">
      <c r="A276">
        <v>3492</v>
      </c>
      <c r="B276" s="3" t="s">
        <v>3491</v>
      </c>
      <c r="C276" s="3" t="s">
        <v>7602</v>
      </c>
      <c r="D276" s="6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 s="7">
        <v>114.29</v>
      </c>
      <c r="Q276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 s="7">
        <v>51.72</v>
      </c>
      <c r="Q277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 s="7">
        <v>30.77</v>
      </c>
      <c r="Q278" t="s">
        <v>8315</v>
      </c>
      <c r="R278" t="s">
        <v>8316</v>
      </c>
      <c r="S278" s="14">
        <v>42689.214988425927</v>
      </c>
      <c r="T278" s="14"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 s="7">
        <v>47.85</v>
      </c>
      <c r="Q279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 s="7">
        <v>34.409999999999997</v>
      </c>
      <c r="Q28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 s="7">
        <v>60.29</v>
      </c>
      <c r="Q281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 s="7">
        <v>25.31</v>
      </c>
      <c r="Q282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 s="7">
        <v>136</v>
      </c>
      <c r="Q283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 s="7">
        <v>125</v>
      </c>
      <c r="Q284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 s="7">
        <v>66.510000000000005</v>
      </c>
      <c r="Q285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 s="7">
        <v>105</v>
      </c>
      <c r="Q286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 s="7">
        <v>145</v>
      </c>
      <c r="Q287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 s="7">
        <v>96.67</v>
      </c>
      <c r="Q288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 s="7">
        <v>60.33</v>
      </c>
      <c r="Q289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 s="7">
        <v>75.34</v>
      </c>
      <c r="Q29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60" x14ac:dyDescent="0.25">
      <c r="A291">
        <v>3514</v>
      </c>
      <c r="B291" s="3" t="s">
        <v>3513</v>
      </c>
      <c r="C291" s="3" t="s">
        <v>7624</v>
      </c>
      <c r="D291" s="6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 s="7">
        <v>55</v>
      </c>
      <c r="Q291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 s="7">
        <v>66.959999999999994</v>
      </c>
      <c r="Q292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 s="7">
        <v>227.27</v>
      </c>
      <c r="Q293" t="s">
        <v>8315</v>
      </c>
      <c r="R293" t="s">
        <v>8316</v>
      </c>
      <c r="S293" s="14">
        <v>41856.010069444441</v>
      </c>
      <c r="T293" s="14"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 s="7">
        <v>50.02</v>
      </c>
      <c r="Q294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 s="7">
        <v>45.62</v>
      </c>
      <c r="Q295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 s="7">
        <v>137.24</v>
      </c>
      <c r="Q296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60" x14ac:dyDescent="0.25">
      <c r="A297">
        <v>3525</v>
      </c>
      <c r="B297" s="3" t="s">
        <v>3524</v>
      </c>
      <c r="C297" s="3" t="s">
        <v>7635</v>
      </c>
      <c r="D297" s="6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 s="7">
        <v>75.709999999999994</v>
      </c>
      <c r="Q297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6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 s="7">
        <v>99</v>
      </c>
      <c r="Q298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 s="7">
        <v>81.569999999999993</v>
      </c>
      <c r="Q299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 s="7">
        <v>36.67</v>
      </c>
      <c r="Q30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 s="7">
        <v>49.23</v>
      </c>
      <c r="Q301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 s="7">
        <v>42.3</v>
      </c>
      <c r="Q302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 s="7">
        <v>78.88</v>
      </c>
      <c r="Q303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 s="7">
        <v>38.28</v>
      </c>
      <c r="Q304" t="s">
        <v>8315</v>
      </c>
      <c r="R304" t="s">
        <v>8316</v>
      </c>
      <c r="S304" s="14">
        <v>42243.6252662037</v>
      </c>
      <c r="T304" s="14"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 s="7">
        <v>55.23</v>
      </c>
      <c r="Q305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6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 s="7">
        <v>66.150000000000006</v>
      </c>
      <c r="Q306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 s="7">
        <v>104.17</v>
      </c>
      <c r="Q307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 s="7">
        <v>31.38</v>
      </c>
      <c r="Q308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 s="7">
        <v>59.21</v>
      </c>
      <c r="Q309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 s="7">
        <v>119.18</v>
      </c>
      <c r="Q3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 s="7">
        <v>164.62</v>
      </c>
      <c r="Q311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 s="7">
        <v>61.1</v>
      </c>
      <c r="Q312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 s="7">
        <v>56.2</v>
      </c>
      <c r="Q313" t="s">
        <v>8315</v>
      </c>
      <c r="R313" t="s">
        <v>8316</v>
      </c>
      <c r="S313" s="14">
        <v>42196.028703703705</v>
      </c>
      <c r="T313" s="14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 s="7">
        <v>107</v>
      </c>
      <c r="Q314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 s="7">
        <v>179.28</v>
      </c>
      <c r="Q315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 s="7">
        <v>47.41</v>
      </c>
      <c r="Q316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 s="7">
        <v>97.92</v>
      </c>
      <c r="Q317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60" x14ac:dyDescent="0.25">
      <c r="A318">
        <v>3568</v>
      </c>
      <c r="B318" s="3" t="s">
        <v>3567</v>
      </c>
      <c r="C318" s="3" t="s">
        <v>7678</v>
      </c>
      <c r="D318" s="6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 s="7">
        <v>58.42</v>
      </c>
      <c r="Q318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60" x14ac:dyDescent="0.25">
      <c r="A319">
        <v>3569</v>
      </c>
      <c r="B319" s="3" t="s">
        <v>3568</v>
      </c>
      <c r="C319" s="3" t="s">
        <v>7679</v>
      </c>
      <c r="D319" s="6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 s="7">
        <v>122.54</v>
      </c>
      <c r="Q319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 s="7">
        <v>87.96</v>
      </c>
      <c r="Q32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 s="7">
        <v>136.78</v>
      </c>
      <c r="Q321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 s="7">
        <v>99.34</v>
      </c>
      <c r="Q322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 s="7">
        <v>20</v>
      </c>
      <c r="Q323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 s="7">
        <v>28.89</v>
      </c>
      <c r="Q324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60" x14ac:dyDescent="0.25">
      <c r="A325">
        <v>3580</v>
      </c>
      <c r="B325" s="3" t="s">
        <v>3579</v>
      </c>
      <c r="C325" s="3" t="s">
        <v>7690</v>
      </c>
      <c r="D325" s="6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 s="7">
        <v>37.96</v>
      </c>
      <c r="Q325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 s="7">
        <v>58.57</v>
      </c>
      <c r="Q326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 s="7">
        <v>135.63</v>
      </c>
      <c r="Q327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 s="7">
        <v>176.09</v>
      </c>
      <c r="Q328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 s="7">
        <v>151.97999999999999</v>
      </c>
      <c r="Q329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60" x14ac:dyDescent="0.25">
      <c r="A330">
        <v>3589</v>
      </c>
      <c r="B330" s="3" t="s">
        <v>3588</v>
      </c>
      <c r="C330" s="3" t="s">
        <v>7699</v>
      </c>
      <c r="D330" s="6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 s="7">
        <v>82.26</v>
      </c>
      <c r="Q33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 s="7">
        <v>68.06</v>
      </c>
      <c r="Q331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60" x14ac:dyDescent="0.25">
      <c r="A332">
        <v>3592</v>
      </c>
      <c r="B332" s="3" t="s">
        <v>3591</v>
      </c>
      <c r="C332" s="3" t="s">
        <v>7702</v>
      </c>
      <c r="D332" s="6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 s="7">
        <v>72.709999999999994</v>
      </c>
      <c r="Q332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 s="7">
        <v>77.19</v>
      </c>
      <c r="Q333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 s="7">
        <v>55.97</v>
      </c>
      <c r="Q334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 s="7">
        <v>49.69</v>
      </c>
      <c r="Q335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 s="7">
        <v>77.73</v>
      </c>
      <c r="Q336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 s="7">
        <v>40.78</v>
      </c>
      <c r="Q337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 s="7">
        <v>59.41</v>
      </c>
      <c r="Q338" t="s">
        <v>8315</v>
      </c>
      <c r="R338" t="s">
        <v>8316</v>
      </c>
      <c r="S338" s="14">
        <v>42220.79487268519</v>
      </c>
      <c r="T338" s="14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 s="7">
        <v>3.25</v>
      </c>
      <c r="Q339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 s="7">
        <v>81.67</v>
      </c>
      <c r="Q34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6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 s="7">
        <v>44.91</v>
      </c>
      <c r="Q341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 s="7">
        <v>49.06</v>
      </c>
      <c r="Q342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 s="7">
        <v>62.5</v>
      </c>
      <c r="Q343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 s="7">
        <v>35.49</v>
      </c>
      <c r="Q344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 s="7">
        <v>66.47</v>
      </c>
      <c r="Q345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 s="7">
        <v>56.07</v>
      </c>
      <c r="Q346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 s="7">
        <v>47.03</v>
      </c>
      <c r="Q347" t="s">
        <v>8315</v>
      </c>
      <c r="R347" t="s">
        <v>8316</v>
      </c>
      <c r="S347" s="14">
        <v>42619.935694444444</v>
      </c>
      <c r="T347" s="14">
        <v>42643.875</v>
      </c>
    </row>
    <row r="348" spans="1:20" ht="45" x14ac:dyDescent="0.25">
      <c r="A348">
        <v>3622</v>
      </c>
      <c r="B348" s="3" t="s">
        <v>3620</v>
      </c>
      <c r="C348" s="3" t="s">
        <v>7732</v>
      </c>
      <c r="D348" s="6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 s="7">
        <v>47.67</v>
      </c>
      <c r="Q348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 s="7">
        <v>88.24</v>
      </c>
      <c r="Q349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 s="7">
        <v>80.72</v>
      </c>
      <c r="Q35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 s="7">
        <v>68.97</v>
      </c>
      <c r="Q351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45" x14ac:dyDescent="0.25">
      <c r="A352">
        <v>3648</v>
      </c>
      <c r="B352" s="3" t="s">
        <v>3646</v>
      </c>
      <c r="C352" s="3" t="s">
        <v>7758</v>
      </c>
      <c r="D352" s="6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 s="7">
        <v>550.04</v>
      </c>
      <c r="Q352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 s="7">
        <v>57.78</v>
      </c>
      <c r="Q353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 s="7">
        <v>73.58</v>
      </c>
      <c r="Q354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 s="7">
        <v>75.5</v>
      </c>
      <c r="Q355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 s="7">
        <v>235.46</v>
      </c>
      <c r="Q356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 s="7">
        <v>92.5</v>
      </c>
      <c r="Q357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 s="7">
        <v>46.05</v>
      </c>
      <c r="Q358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 s="7">
        <v>31.58</v>
      </c>
      <c r="Q359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 s="7">
        <v>36.96</v>
      </c>
      <c r="Q36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 s="7">
        <v>88.25</v>
      </c>
      <c r="Q361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 s="7">
        <v>64.38</v>
      </c>
      <c r="Q362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 s="7">
        <v>62.05</v>
      </c>
      <c r="Q363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 s="7">
        <v>73.400000000000006</v>
      </c>
      <c r="Q364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 s="7">
        <v>99.5</v>
      </c>
      <c r="Q365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 s="7">
        <v>62.17</v>
      </c>
      <c r="Q366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60" x14ac:dyDescent="0.25">
      <c r="A367">
        <v>3682</v>
      </c>
      <c r="B367" s="3" t="s">
        <v>3679</v>
      </c>
      <c r="C367" s="3" t="s">
        <v>7792</v>
      </c>
      <c r="D367" s="6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 s="7">
        <v>62.33</v>
      </c>
      <c r="Q367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 s="7">
        <v>58.79</v>
      </c>
      <c r="Q368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 s="7">
        <v>45.35</v>
      </c>
      <c r="Q369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60" x14ac:dyDescent="0.25">
      <c r="A370">
        <v>3685</v>
      </c>
      <c r="B370" s="3" t="s">
        <v>3682</v>
      </c>
      <c r="C370" s="3" t="s">
        <v>7795</v>
      </c>
      <c r="D370" s="6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 s="7">
        <v>41.94</v>
      </c>
      <c r="Q370" t="s">
        <v>8315</v>
      </c>
      <c r="R370" t="s">
        <v>8316</v>
      </c>
      <c r="S370" s="14">
        <v>41753.593275462961</v>
      </c>
      <c r="T370" s="14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 s="7">
        <v>59.17</v>
      </c>
      <c r="Q371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 s="7">
        <v>200.49</v>
      </c>
      <c r="Q372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 s="7">
        <v>57.26</v>
      </c>
      <c r="Q373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 s="7">
        <v>58.06</v>
      </c>
      <c r="Q374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 s="7">
        <v>186.8</v>
      </c>
      <c r="Q375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 s="7">
        <v>74.12</v>
      </c>
      <c r="Q376" t="s">
        <v>8315</v>
      </c>
      <c r="R376" t="s">
        <v>8316</v>
      </c>
      <c r="S376" s="14">
        <v>41891.96503472222</v>
      </c>
      <c r="T376" s="14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 s="7">
        <v>62.67</v>
      </c>
      <c r="Q377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 s="7">
        <v>121.36</v>
      </c>
      <c r="Q378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 s="7">
        <v>40.630000000000003</v>
      </c>
      <c r="Q379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 s="7">
        <v>63</v>
      </c>
      <c r="Q38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 s="7">
        <v>33.67</v>
      </c>
      <c r="Q381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 s="7">
        <v>43.2</v>
      </c>
      <c r="Q382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 s="7">
        <v>83.57</v>
      </c>
      <c r="Q383" t="s">
        <v>8315</v>
      </c>
      <c r="R383" t="s">
        <v>8316</v>
      </c>
      <c r="S383" s="14">
        <v>41792.542986111112</v>
      </c>
      <c r="T383" s="14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 s="7">
        <v>140</v>
      </c>
      <c r="Q384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 s="7">
        <v>80.87</v>
      </c>
      <c r="Q385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 s="7">
        <v>53.85</v>
      </c>
      <c r="Q386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 s="7">
        <v>67.959999999999994</v>
      </c>
      <c r="Q387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 s="7">
        <v>27.14</v>
      </c>
      <c r="Q388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 s="7">
        <v>110.87</v>
      </c>
      <c r="Q389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60" x14ac:dyDescent="0.25">
      <c r="A390">
        <v>3713</v>
      </c>
      <c r="B390" s="3" t="s">
        <v>3710</v>
      </c>
      <c r="C390" s="3" t="s">
        <v>7823</v>
      </c>
      <c r="D390" s="6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 s="7">
        <v>106.84</v>
      </c>
      <c r="Q39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 s="7">
        <v>105.52</v>
      </c>
      <c r="Q391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 s="7">
        <v>51.92</v>
      </c>
      <c r="Q392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 s="7">
        <v>86.23</v>
      </c>
      <c r="Q393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 s="7">
        <v>114.55</v>
      </c>
      <c r="Q394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60" x14ac:dyDescent="0.25">
      <c r="A395">
        <v>3726</v>
      </c>
      <c r="B395" s="3" t="s">
        <v>3723</v>
      </c>
      <c r="C395" s="3" t="s">
        <v>7836</v>
      </c>
      <c r="D395" s="6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 s="7">
        <v>62.59</v>
      </c>
      <c r="Q395" t="s">
        <v>8315</v>
      </c>
      <c r="R395" t="s">
        <v>8316</v>
      </c>
      <c r="S395" s="14">
        <v>42462.140868055561</v>
      </c>
      <c r="T395" s="14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 s="7">
        <v>61.06</v>
      </c>
      <c r="Q396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6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 s="7">
        <v>70.23</v>
      </c>
      <c r="Q397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 s="7">
        <v>78.52</v>
      </c>
      <c r="Q398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60" x14ac:dyDescent="0.25">
      <c r="A399">
        <v>3814</v>
      </c>
      <c r="B399" s="3" t="s">
        <v>3811</v>
      </c>
      <c r="C399" s="3" t="s">
        <v>7924</v>
      </c>
      <c r="D399" s="6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 s="7">
        <v>61.82</v>
      </c>
      <c r="Q399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 s="7">
        <v>48.34</v>
      </c>
      <c r="Q40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 s="7">
        <v>107.25</v>
      </c>
      <c r="Q401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 s="7">
        <v>57</v>
      </c>
      <c r="Q402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 s="7">
        <v>40.92</v>
      </c>
      <c r="Q403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 s="7">
        <v>79.540000000000006</v>
      </c>
      <c r="Q404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 s="7">
        <v>64.63</v>
      </c>
      <c r="Q405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60" x14ac:dyDescent="0.25">
      <c r="A406">
        <v>3825</v>
      </c>
      <c r="B406" s="3" t="s">
        <v>3822</v>
      </c>
      <c r="C406" s="3" t="s">
        <v>7934</v>
      </c>
      <c r="D406" s="6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 s="7">
        <v>107.57</v>
      </c>
      <c r="Q406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 s="7">
        <v>178.57</v>
      </c>
      <c r="Q407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 s="7">
        <v>62.63</v>
      </c>
      <c r="Q408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 s="7">
        <v>75</v>
      </c>
      <c r="Q409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 s="7">
        <v>58.9</v>
      </c>
      <c r="Q4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 s="7">
        <v>139.56</v>
      </c>
      <c r="Q411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 s="7">
        <v>64.290000000000006</v>
      </c>
      <c r="Q412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 s="7">
        <v>63.28</v>
      </c>
      <c r="Q413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"failed"</formula>
    </cfRule>
    <cfRule type="cellIs" dxfId="12" priority="5" operator="equal">
      <formula>"failed"</formula>
    </cfRule>
    <cfRule type="cellIs" dxfId="11" priority="6" operator="equal">
      <formula>"canceled"</formula>
    </cfRule>
    <cfRule type="cellIs" dxfId="10" priority="7" operator="equal">
      <formula>"successful"</formula>
    </cfRule>
    <cfRule type="cellIs" dxfId="9" priority="8" operator="equal">
      <formula>"live"</formula>
    </cfRule>
  </conditionalFormatting>
  <conditionalFormatting sqref="O1:O413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93A70-BA86-4241-84AD-B8218C0F2EB3}">
  <dimension ref="A1:T251"/>
  <sheetViews>
    <sheetView workbookViewId="0"/>
  </sheetViews>
  <sheetFormatPr defaultRowHeight="15" x14ac:dyDescent="0.25"/>
  <cols>
    <col min="1" max="1" width="5" bestFit="1" customWidth="1"/>
    <col min="2" max="2" width="25.7109375" customWidth="1"/>
    <col min="3" max="3" width="27.7109375" customWidth="1"/>
    <col min="4" max="4" width="12.5703125" bestFit="1" customWidth="1"/>
    <col min="5" max="5" width="11.57031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9.710937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3" t="s">
        <v>8366</v>
      </c>
    </row>
    <row r="2" spans="1:20" ht="75" x14ac:dyDescent="0.25">
      <c r="A2">
        <v>2843</v>
      </c>
      <c r="B2" s="3" t="s">
        <v>2843</v>
      </c>
      <c r="C2" s="3" t="s">
        <v>6953</v>
      </c>
      <c r="D2" s="6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 s="7">
        <v>0</v>
      </c>
      <c r="Q2" t="s">
        <v>8315</v>
      </c>
      <c r="R2" t="s">
        <v>8316</v>
      </c>
      <c r="S2" s="14">
        <v>42492.737847222219</v>
      </c>
      <c r="T2" s="14">
        <v>42534.166666666672</v>
      </c>
    </row>
    <row r="3" spans="1:20" ht="60" x14ac:dyDescent="0.25">
      <c r="A3">
        <v>2845</v>
      </c>
      <c r="B3" s="3" t="s">
        <v>2845</v>
      </c>
      <c r="C3" s="3" t="s">
        <v>6955</v>
      </c>
      <c r="D3" s="6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 s="7">
        <v>60.67</v>
      </c>
      <c r="Q3" t="s">
        <v>8315</v>
      </c>
      <c r="R3" t="s">
        <v>8316</v>
      </c>
      <c r="S3" s="14">
        <v>42103.016585648147</v>
      </c>
      <c r="T3" s="14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 s="7">
        <v>0</v>
      </c>
      <c r="Q4" t="s">
        <v>8315</v>
      </c>
      <c r="R4" t="s">
        <v>8316</v>
      </c>
      <c r="S4" s="14">
        <v>42108.692060185189</v>
      </c>
      <c r="T4" s="14">
        <v>42153.692060185189</v>
      </c>
    </row>
    <row r="5" spans="1:20" ht="75" x14ac:dyDescent="0.25">
      <c r="A5">
        <v>2847</v>
      </c>
      <c r="B5" s="3" t="s">
        <v>2847</v>
      </c>
      <c r="C5" s="3" t="s">
        <v>6957</v>
      </c>
      <c r="D5" s="6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 s="7">
        <v>0</v>
      </c>
      <c r="Q5" t="s">
        <v>8315</v>
      </c>
      <c r="R5" t="s">
        <v>8316</v>
      </c>
      <c r="S5" s="14">
        <v>42453.806307870371</v>
      </c>
      <c r="T5" s="14">
        <v>42513.806307870371</v>
      </c>
    </row>
    <row r="6" spans="1:20" ht="90" x14ac:dyDescent="0.25">
      <c r="A6">
        <v>2848</v>
      </c>
      <c r="B6" s="3" t="s">
        <v>2848</v>
      </c>
      <c r="C6" s="3" t="s">
        <v>6958</v>
      </c>
      <c r="D6" s="6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 s="7">
        <v>23.33</v>
      </c>
      <c r="Q6" t="s">
        <v>8315</v>
      </c>
      <c r="R6" t="s">
        <v>8316</v>
      </c>
      <c r="S6" s="14">
        <v>42123.648831018523</v>
      </c>
      <c r="T6" s="14">
        <v>42153.648831018523</v>
      </c>
    </row>
    <row r="7" spans="1:20" ht="75" x14ac:dyDescent="0.25">
      <c r="A7">
        <v>2850</v>
      </c>
      <c r="B7" s="3" t="s">
        <v>2850</v>
      </c>
      <c r="C7" s="3" t="s">
        <v>6960</v>
      </c>
      <c r="D7" s="6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 s="7">
        <v>23.92</v>
      </c>
      <c r="Q7" t="s">
        <v>8315</v>
      </c>
      <c r="R7" t="s">
        <v>8316</v>
      </c>
      <c r="S7" s="14">
        <v>41858.007071759261</v>
      </c>
      <c r="T7" s="14">
        <v>41888.007071759261</v>
      </c>
    </row>
    <row r="8" spans="1:20" ht="75" x14ac:dyDescent="0.25">
      <c r="A8">
        <v>2852</v>
      </c>
      <c r="B8" s="3" t="s">
        <v>2852</v>
      </c>
      <c r="C8" s="3" t="s">
        <v>6962</v>
      </c>
      <c r="D8" s="6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 s="7">
        <v>15.83</v>
      </c>
      <c r="Q8" t="s">
        <v>8315</v>
      </c>
      <c r="R8" t="s">
        <v>8316</v>
      </c>
      <c r="S8" s="14">
        <v>41781.045173611114</v>
      </c>
      <c r="T8" s="14">
        <v>41811.045173611114</v>
      </c>
    </row>
    <row r="9" spans="1:20" ht="90" x14ac:dyDescent="0.25">
      <c r="A9">
        <v>2855</v>
      </c>
      <c r="B9" s="3" t="s">
        <v>2855</v>
      </c>
      <c r="C9" s="3" t="s">
        <v>6965</v>
      </c>
      <c r="D9" s="6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 s="7">
        <v>60</v>
      </c>
      <c r="Q9" t="s">
        <v>8315</v>
      </c>
      <c r="R9" t="s">
        <v>8316</v>
      </c>
      <c r="S9" s="14">
        <v>42370.007766203707</v>
      </c>
      <c r="T9" s="14">
        <v>42398.981944444444</v>
      </c>
    </row>
    <row r="10" spans="1:20" ht="75" x14ac:dyDescent="0.25">
      <c r="A10">
        <v>2856</v>
      </c>
      <c r="B10" s="3" t="s">
        <v>2856</v>
      </c>
      <c r="C10" s="3" t="s">
        <v>6966</v>
      </c>
      <c r="D10" s="6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 s="7">
        <v>24.33</v>
      </c>
      <c r="Q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90" x14ac:dyDescent="0.25">
      <c r="A11">
        <v>2860</v>
      </c>
      <c r="B11" s="3" t="s">
        <v>2860</v>
      </c>
      <c r="C11" s="3" t="s">
        <v>6970</v>
      </c>
      <c r="D11" s="6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 s="7">
        <v>29.56</v>
      </c>
      <c r="Q11" t="s">
        <v>8315</v>
      </c>
      <c r="R11" t="s">
        <v>8316</v>
      </c>
      <c r="S11" s="14">
        <v>42480.800648148142</v>
      </c>
      <c r="T11" s="14">
        <v>42540.800648148142</v>
      </c>
    </row>
    <row r="12" spans="1:20" ht="75" x14ac:dyDescent="0.25">
      <c r="A12">
        <v>2862</v>
      </c>
      <c r="B12" s="3" t="s">
        <v>2862</v>
      </c>
      <c r="C12" s="3" t="s">
        <v>6972</v>
      </c>
      <c r="D12" s="6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 s="7">
        <v>18.329999999999998</v>
      </c>
      <c r="Q12" t="s">
        <v>8315</v>
      </c>
      <c r="R12" t="s">
        <v>8316</v>
      </c>
      <c r="S12" s="14">
        <v>41784.789687500001</v>
      </c>
      <c r="T12" s="14">
        <v>41814.789687500001</v>
      </c>
    </row>
    <row r="13" spans="1:20" ht="75" x14ac:dyDescent="0.25">
      <c r="A13">
        <v>2863</v>
      </c>
      <c r="B13" s="3" t="s">
        <v>2863</v>
      </c>
      <c r="C13" s="3" t="s">
        <v>6973</v>
      </c>
      <c r="D13" s="6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 s="7">
        <v>20</v>
      </c>
      <c r="Q13" t="s">
        <v>8315</v>
      </c>
      <c r="R13" t="s">
        <v>8316</v>
      </c>
      <c r="S13" s="14">
        <v>41831.675034722226</v>
      </c>
      <c r="T13" s="14">
        <v>41891.675034722226</v>
      </c>
    </row>
    <row r="14" spans="1:20" ht="75" x14ac:dyDescent="0.25">
      <c r="A14">
        <v>2865</v>
      </c>
      <c r="B14" s="3" t="s">
        <v>2865</v>
      </c>
      <c r="C14" s="3" t="s">
        <v>6975</v>
      </c>
      <c r="D14" s="6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 s="7">
        <v>0</v>
      </c>
      <c r="Q14" t="s">
        <v>8315</v>
      </c>
      <c r="R14" t="s">
        <v>8316</v>
      </c>
      <c r="S14" s="14">
        <v>41950.114108796297</v>
      </c>
      <c r="T14" s="14">
        <v>42010.114108796297</v>
      </c>
    </row>
    <row r="15" spans="1:20" ht="75" x14ac:dyDescent="0.25">
      <c r="A15">
        <v>2866</v>
      </c>
      <c r="B15" s="3" t="s">
        <v>2866</v>
      </c>
      <c r="C15" s="3" t="s">
        <v>6976</v>
      </c>
      <c r="D15" s="6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 s="7">
        <v>22.5</v>
      </c>
      <c r="Q15" t="s">
        <v>8315</v>
      </c>
      <c r="R15" t="s">
        <v>8316</v>
      </c>
      <c r="S15" s="14">
        <v>42627.955104166671</v>
      </c>
      <c r="T15" s="14">
        <v>42657.916666666672</v>
      </c>
    </row>
    <row r="16" spans="1:20" ht="90" x14ac:dyDescent="0.25">
      <c r="A16">
        <v>2867</v>
      </c>
      <c r="B16" s="3" t="s">
        <v>2867</v>
      </c>
      <c r="C16" s="3" t="s">
        <v>6977</v>
      </c>
      <c r="D16" s="6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 s="7">
        <v>50.4</v>
      </c>
      <c r="Q16" t="s">
        <v>8315</v>
      </c>
      <c r="R16" t="s">
        <v>8316</v>
      </c>
      <c r="S16" s="14">
        <v>42531.195277777777</v>
      </c>
      <c r="T16" s="14">
        <v>42555.166666666672</v>
      </c>
    </row>
    <row r="17" spans="1:20" ht="90" x14ac:dyDescent="0.25">
      <c r="A17">
        <v>2868</v>
      </c>
      <c r="B17" s="3" t="s">
        <v>2868</v>
      </c>
      <c r="C17" s="3" t="s">
        <v>6978</v>
      </c>
      <c r="D17" s="6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 s="7">
        <v>105.03</v>
      </c>
      <c r="Q17" t="s">
        <v>8315</v>
      </c>
      <c r="R17" t="s">
        <v>8316</v>
      </c>
      <c r="S17" s="14">
        <v>42618.827013888891</v>
      </c>
      <c r="T17" s="14">
        <v>42648.827013888891</v>
      </c>
    </row>
    <row r="18" spans="1:20" ht="75" x14ac:dyDescent="0.25">
      <c r="A18">
        <v>2869</v>
      </c>
      <c r="B18" s="3" t="s">
        <v>2869</v>
      </c>
      <c r="C18" s="3" t="s">
        <v>6979</v>
      </c>
      <c r="D18" s="6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 s="7">
        <v>35.4</v>
      </c>
      <c r="Q18" t="s">
        <v>8315</v>
      </c>
      <c r="R18" t="s">
        <v>8316</v>
      </c>
      <c r="S18" s="14">
        <v>42540.593530092592</v>
      </c>
      <c r="T18" s="14">
        <v>42570.593530092592</v>
      </c>
    </row>
    <row r="19" spans="1:20" ht="75" x14ac:dyDescent="0.25">
      <c r="A19">
        <v>2870</v>
      </c>
      <c r="B19" s="3" t="s">
        <v>2870</v>
      </c>
      <c r="C19" s="3" t="s">
        <v>6980</v>
      </c>
      <c r="D19" s="6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 s="7">
        <v>83.33</v>
      </c>
      <c r="Q19" t="s">
        <v>8315</v>
      </c>
      <c r="R19" t="s">
        <v>8316</v>
      </c>
      <c r="S19" s="14">
        <v>41746.189409722225</v>
      </c>
      <c r="T19" s="14">
        <v>41776.189409722225</v>
      </c>
    </row>
    <row r="20" spans="1:20" ht="75" x14ac:dyDescent="0.25">
      <c r="A20">
        <v>2871</v>
      </c>
      <c r="B20" s="3" t="s">
        <v>2871</v>
      </c>
      <c r="C20" s="3" t="s">
        <v>6981</v>
      </c>
      <c r="D20" s="6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 s="7">
        <v>35.92</v>
      </c>
      <c r="Q2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60" x14ac:dyDescent="0.25">
      <c r="A21">
        <v>2872</v>
      </c>
      <c r="B21" s="3" t="s">
        <v>2872</v>
      </c>
      <c r="C21" s="3" t="s">
        <v>6982</v>
      </c>
      <c r="D21" s="6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 s="7">
        <v>0</v>
      </c>
      <c r="Q21" t="s">
        <v>8315</v>
      </c>
      <c r="R21" t="s">
        <v>8316</v>
      </c>
      <c r="S21" s="14">
        <v>42115.11618055556</v>
      </c>
      <c r="T21" s="14">
        <v>42175.11618055556</v>
      </c>
    </row>
    <row r="22" spans="1:20" ht="90" x14ac:dyDescent="0.25">
      <c r="A22">
        <v>2873</v>
      </c>
      <c r="B22" s="3" t="s">
        <v>2873</v>
      </c>
      <c r="C22" s="3" t="s">
        <v>6983</v>
      </c>
      <c r="D22" s="6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 s="7">
        <v>119.13</v>
      </c>
      <c r="Q22" t="s">
        <v>8315</v>
      </c>
      <c r="R22" t="s">
        <v>8316</v>
      </c>
      <c r="S22" s="14">
        <v>42002.817488425921</v>
      </c>
      <c r="T22" s="14">
        <v>42032.817488425921</v>
      </c>
    </row>
    <row r="23" spans="1:20" ht="75" x14ac:dyDescent="0.25">
      <c r="A23">
        <v>2874</v>
      </c>
      <c r="B23" s="3" t="s">
        <v>2874</v>
      </c>
      <c r="C23" s="3" t="s">
        <v>6984</v>
      </c>
      <c r="D23" s="6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 s="7">
        <v>90.33</v>
      </c>
      <c r="Q23" t="s">
        <v>8315</v>
      </c>
      <c r="R23" t="s">
        <v>8316</v>
      </c>
      <c r="S23" s="14">
        <v>42722.84474537037</v>
      </c>
      <c r="T23" s="14">
        <v>42752.84474537037</v>
      </c>
    </row>
    <row r="24" spans="1:20" ht="75" x14ac:dyDescent="0.25">
      <c r="A24">
        <v>2875</v>
      </c>
      <c r="B24" s="3" t="s">
        <v>2875</v>
      </c>
      <c r="C24" s="3" t="s">
        <v>6985</v>
      </c>
      <c r="D24" s="6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 s="7">
        <v>2.33</v>
      </c>
      <c r="Q24" t="s">
        <v>8315</v>
      </c>
      <c r="R24" t="s">
        <v>8316</v>
      </c>
      <c r="S24" s="14">
        <v>42465.128391203703</v>
      </c>
      <c r="T24" s="14">
        <v>42495.128391203703</v>
      </c>
    </row>
    <row r="25" spans="1:20" ht="75" x14ac:dyDescent="0.25">
      <c r="A25">
        <v>2876</v>
      </c>
      <c r="B25" s="3" t="s">
        <v>2876</v>
      </c>
      <c r="C25" s="3" t="s">
        <v>6986</v>
      </c>
      <c r="D25" s="6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 s="7">
        <v>0</v>
      </c>
      <c r="Q25" t="s">
        <v>8315</v>
      </c>
      <c r="R25" t="s">
        <v>8316</v>
      </c>
      <c r="S25" s="14">
        <v>42171.743969907402</v>
      </c>
      <c r="T25" s="14">
        <v>42201.743969907402</v>
      </c>
    </row>
    <row r="26" spans="1:20" ht="75" x14ac:dyDescent="0.25">
      <c r="A26">
        <v>2877</v>
      </c>
      <c r="B26" s="3" t="s">
        <v>2877</v>
      </c>
      <c r="C26" s="3" t="s">
        <v>6987</v>
      </c>
      <c r="D26" s="6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 s="7">
        <v>108.33</v>
      </c>
      <c r="Q26" t="s">
        <v>8315</v>
      </c>
      <c r="R26" t="s">
        <v>8316</v>
      </c>
      <c r="S26" s="14">
        <v>42672.955138888887</v>
      </c>
      <c r="T26" s="14">
        <v>42704.708333333328</v>
      </c>
    </row>
    <row r="27" spans="1:20" ht="60" x14ac:dyDescent="0.25">
      <c r="A27">
        <v>2879</v>
      </c>
      <c r="B27" s="3" t="s">
        <v>2879</v>
      </c>
      <c r="C27" s="3" t="s">
        <v>6989</v>
      </c>
      <c r="D27" s="6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 s="7">
        <v>29</v>
      </c>
      <c r="Q27" t="s">
        <v>8315</v>
      </c>
      <c r="R27" t="s">
        <v>8316</v>
      </c>
      <c r="S27" s="14">
        <v>42359.725243055553</v>
      </c>
      <c r="T27" s="14">
        <v>42389.725243055553</v>
      </c>
    </row>
    <row r="28" spans="1:20" ht="75" x14ac:dyDescent="0.25">
      <c r="A28">
        <v>2880</v>
      </c>
      <c r="B28" s="3" t="s">
        <v>2880</v>
      </c>
      <c r="C28" s="3" t="s">
        <v>6990</v>
      </c>
      <c r="D28" s="6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 s="7">
        <v>96.55</v>
      </c>
      <c r="Q28" t="s">
        <v>8315</v>
      </c>
      <c r="R28" t="s">
        <v>8316</v>
      </c>
      <c r="S28" s="14">
        <v>42192.905694444446</v>
      </c>
      <c r="T28" s="14">
        <v>42236.711805555555</v>
      </c>
    </row>
    <row r="29" spans="1:20" ht="75" x14ac:dyDescent="0.25">
      <c r="A29">
        <v>2881</v>
      </c>
      <c r="B29" s="3" t="s">
        <v>2881</v>
      </c>
      <c r="C29" s="3" t="s">
        <v>6991</v>
      </c>
      <c r="D29" s="6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 s="7">
        <v>0</v>
      </c>
      <c r="Q29" t="s">
        <v>8315</v>
      </c>
      <c r="R29" t="s">
        <v>8316</v>
      </c>
      <c r="S29" s="14">
        <v>41916.597638888888</v>
      </c>
      <c r="T29" s="14">
        <v>41976.639305555553</v>
      </c>
    </row>
    <row r="30" spans="1:20" ht="75" x14ac:dyDescent="0.25">
      <c r="A30">
        <v>2882</v>
      </c>
      <c r="B30" s="3" t="s">
        <v>2882</v>
      </c>
      <c r="C30" s="3" t="s">
        <v>6992</v>
      </c>
      <c r="D30" s="6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 s="7">
        <v>63</v>
      </c>
      <c r="Q3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75" x14ac:dyDescent="0.25">
      <c r="A31">
        <v>2883</v>
      </c>
      <c r="B31" s="3" t="s">
        <v>2883</v>
      </c>
      <c r="C31" s="3" t="s">
        <v>6993</v>
      </c>
      <c r="D31" s="6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 s="7">
        <v>381.6</v>
      </c>
      <c r="Q31" t="s">
        <v>8315</v>
      </c>
      <c r="R31" t="s">
        <v>8316</v>
      </c>
      <c r="S31" s="14">
        <v>42370.90320601852</v>
      </c>
      <c r="T31" s="14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 s="7">
        <v>46.25</v>
      </c>
      <c r="Q32" t="s">
        <v>8315</v>
      </c>
      <c r="R32" t="s">
        <v>8316</v>
      </c>
      <c r="S32" s="14">
        <v>41948.727256944447</v>
      </c>
      <c r="T32" s="14">
        <v>41978.727256944447</v>
      </c>
    </row>
    <row r="33" spans="1:20" ht="45" x14ac:dyDescent="0.25">
      <c r="A33">
        <v>2885</v>
      </c>
      <c r="B33" s="3" t="s">
        <v>2885</v>
      </c>
      <c r="C33" s="3" t="s">
        <v>6995</v>
      </c>
      <c r="D33" s="6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 s="7">
        <v>26</v>
      </c>
      <c r="Q33" t="s">
        <v>8315</v>
      </c>
      <c r="R33" t="s">
        <v>8316</v>
      </c>
      <c r="S33" s="14">
        <v>42047.07640046296</v>
      </c>
      <c r="T33" s="14">
        <v>42077.034733796296</v>
      </c>
    </row>
    <row r="34" spans="1:20" ht="75" x14ac:dyDescent="0.25">
      <c r="A34">
        <v>2886</v>
      </c>
      <c r="B34" s="3" t="s">
        <v>2886</v>
      </c>
      <c r="C34" s="3" t="s">
        <v>6996</v>
      </c>
      <c r="D34" s="6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 s="7">
        <v>10</v>
      </c>
      <c r="Q34" t="s">
        <v>8315</v>
      </c>
      <c r="R34" t="s">
        <v>8316</v>
      </c>
      <c r="S34" s="14">
        <v>42261.632916666669</v>
      </c>
      <c r="T34" s="14">
        <v>42266.165972222225</v>
      </c>
    </row>
    <row r="35" spans="1:20" ht="75" x14ac:dyDescent="0.25">
      <c r="A35">
        <v>2887</v>
      </c>
      <c r="B35" s="3" t="s">
        <v>2887</v>
      </c>
      <c r="C35" s="3" t="s">
        <v>6997</v>
      </c>
      <c r="D35" s="6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 s="7">
        <v>5</v>
      </c>
      <c r="Q35" t="s">
        <v>8315</v>
      </c>
      <c r="R35" t="s">
        <v>8316</v>
      </c>
      <c r="S35" s="14">
        <v>41985.427361111113</v>
      </c>
      <c r="T35" s="14">
        <v>42015.427361111113</v>
      </c>
    </row>
    <row r="36" spans="1:20" ht="90" x14ac:dyDescent="0.25">
      <c r="A36">
        <v>2888</v>
      </c>
      <c r="B36" s="3" t="s">
        <v>2888</v>
      </c>
      <c r="C36" s="3" t="s">
        <v>6998</v>
      </c>
      <c r="D36" s="6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 s="7">
        <v>0</v>
      </c>
      <c r="Q36" t="s">
        <v>8315</v>
      </c>
      <c r="R36" t="s">
        <v>8316</v>
      </c>
      <c r="S36" s="14">
        <v>41922.535185185188</v>
      </c>
      <c r="T36" s="14">
        <v>41930.207638888889</v>
      </c>
    </row>
    <row r="37" spans="1:20" ht="75" x14ac:dyDescent="0.25">
      <c r="A37">
        <v>2889</v>
      </c>
      <c r="B37" s="3" t="s">
        <v>2889</v>
      </c>
      <c r="C37" s="3" t="s">
        <v>6999</v>
      </c>
      <c r="D37" s="6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 s="7">
        <v>81.569999999999993</v>
      </c>
      <c r="Q37" t="s">
        <v>8315</v>
      </c>
      <c r="R37" t="s">
        <v>8316</v>
      </c>
      <c r="S37" s="14">
        <v>41850.863252314812</v>
      </c>
      <c r="T37" s="14">
        <v>41880.863252314812</v>
      </c>
    </row>
    <row r="38" spans="1:20" ht="75" x14ac:dyDescent="0.25">
      <c r="A38">
        <v>2890</v>
      </c>
      <c r="B38" s="3" t="s">
        <v>2890</v>
      </c>
      <c r="C38" s="3" t="s">
        <v>7000</v>
      </c>
      <c r="D38" s="6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 s="7">
        <v>7</v>
      </c>
      <c r="Q38" t="s">
        <v>8315</v>
      </c>
      <c r="R38" t="s">
        <v>8316</v>
      </c>
      <c r="S38" s="14">
        <v>41831.742962962962</v>
      </c>
      <c r="T38" s="14">
        <v>41860.125</v>
      </c>
    </row>
    <row r="39" spans="1:20" ht="90" x14ac:dyDescent="0.25">
      <c r="A39">
        <v>2891</v>
      </c>
      <c r="B39" s="3" t="s">
        <v>2891</v>
      </c>
      <c r="C39" s="3" t="s">
        <v>7001</v>
      </c>
      <c r="D39" s="6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 s="7">
        <v>27.3</v>
      </c>
      <c r="Q39" t="s">
        <v>8315</v>
      </c>
      <c r="R39" t="s">
        <v>8316</v>
      </c>
      <c r="S39" s="14">
        <v>42415.883425925931</v>
      </c>
      <c r="T39" s="14">
        <v>42475.84175925926</v>
      </c>
    </row>
    <row r="40" spans="1:20" ht="75" x14ac:dyDescent="0.25">
      <c r="A40">
        <v>2892</v>
      </c>
      <c r="B40" s="3" t="s">
        <v>2892</v>
      </c>
      <c r="C40" s="3" t="s">
        <v>7002</v>
      </c>
      <c r="D40" s="6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 s="7">
        <v>29.41</v>
      </c>
      <c r="Q40" t="s">
        <v>8315</v>
      </c>
      <c r="R40" t="s">
        <v>8316</v>
      </c>
      <c r="S40" s="14">
        <v>41869.714166666665</v>
      </c>
      <c r="T40" s="14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 s="7">
        <v>12.5</v>
      </c>
      <c r="Q41" t="s">
        <v>8315</v>
      </c>
      <c r="R41" t="s">
        <v>8316</v>
      </c>
      <c r="S41" s="14">
        <v>41953.773090277777</v>
      </c>
      <c r="T41" s="14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 s="7">
        <v>0</v>
      </c>
      <c r="Q42" t="s">
        <v>8315</v>
      </c>
      <c r="R42" t="s">
        <v>8316</v>
      </c>
      <c r="S42" s="14">
        <v>42037.986284722225</v>
      </c>
      <c r="T42" s="14">
        <v>42097.944618055553</v>
      </c>
    </row>
    <row r="43" spans="1:20" ht="75" x14ac:dyDescent="0.25">
      <c r="A43">
        <v>2895</v>
      </c>
      <c r="B43" s="3" t="s">
        <v>2895</v>
      </c>
      <c r="C43" s="3" t="s">
        <v>7005</v>
      </c>
      <c r="D43" s="6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 s="7">
        <v>5.75</v>
      </c>
      <c r="Q43" t="s">
        <v>8315</v>
      </c>
      <c r="R43" t="s">
        <v>8316</v>
      </c>
      <c r="S43" s="14">
        <v>41811.555462962962</v>
      </c>
      <c r="T43" s="14">
        <v>41812.875</v>
      </c>
    </row>
    <row r="44" spans="1:20" ht="60" x14ac:dyDescent="0.25">
      <c r="A44">
        <v>2896</v>
      </c>
      <c r="B44" s="3" t="s">
        <v>2896</v>
      </c>
      <c r="C44" s="3" t="s">
        <v>7006</v>
      </c>
      <c r="D44" s="6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 s="7">
        <v>52.08</v>
      </c>
      <c r="Q44" t="s">
        <v>8315</v>
      </c>
      <c r="R44" t="s">
        <v>8316</v>
      </c>
      <c r="S44" s="14">
        <v>42701.908807870372</v>
      </c>
      <c r="T44" s="14">
        <v>42716.25</v>
      </c>
    </row>
    <row r="45" spans="1:20" ht="75" x14ac:dyDescent="0.25">
      <c r="A45">
        <v>2897</v>
      </c>
      <c r="B45" s="3" t="s">
        <v>2897</v>
      </c>
      <c r="C45" s="3" t="s">
        <v>7007</v>
      </c>
      <c r="D45" s="6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 s="7">
        <v>183.33</v>
      </c>
      <c r="Q45" t="s">
        <v>8315</v>
      </c>
      <c r="R45" t="s">
        <v>8316</v>
      </c>
      <c r="S45" s="14">
        <v>42258.646504629629</v>
      </c>
      <c r="T45" s="14">
        <v>42288.645196759258</v>
      </c>
    </row>
    <row r="46" spans="1:20" ht="75" x14ac:dyDescent="0.25">
      <c r="A46">
        <v>2898</v>
      </c>
      <c r="B46" s="3" t="s">
        <v>2898</v>
      </c>
      <c r="C46" s="3" t="s">
        <v>7008</v>
      </c>
      <c r="D46" s="6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 s="7">
        <v>26.33</v>
      </c>
      <c r="Q46" t="s">
        <v>8315</v>
      </c>
      <c r="R46" t="s">
        <v>8316</v>
      </c>
      <c r="S46" s="14">
        <v>42278.664965277778</v>
      </c>
      <c r="T46" s="14">
        <v>42308.664965277778</v>
      </c>
    </row>
    <row r="47" spans="1:20" ht="75" x14ac:dyDescent="0.25">
      <c r="A47">
        <v>2899</v>
      </c>
      <c r="B47" s="3" t="s">
        <v>2899</v>
      </c>
      <c r="C47" s="3" t="s">
        <v>7009</v>
      </c>
      <c r="D47" s="6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 s="7">
        <v>0</v>
      </c>
      <c r="Q47" t="s">
        <v>8315</v>
      </c>
      <c r="R47" t="s">
        <v>8316</v>
      </c>
      <c r="S47" s="14">
        <v>42515.078217592592</v>
      </c>
      <c r="T47" s="14">
        <v>42575.078217592592</v>
      </c>
    </row>
    <row r="48" spans="1:20" ht="75" x14ac:dyDescent="0.25">
      <c r="A48">
        <v>2900</v>
      </c>
      <c r="B48" s="3" t="s">
        <v>2900</v>
      </c>
      <c r="C48" s="3" t="s">
        <v>7010</v>
      </c>
      <c r="D48" s="6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 s="7">
        <v>486.43</v>
      </c>
      <c r="Q48" t="s">
        <v>8315</v>
      </c>
      <c r="R48" t="s">
        <v>8316</v>
      </c>
      <c r="S48" s="14">
        <v>41830.234166666669</v>
      </c>
      <c r="T48" s="14">
        <v>41860.234166666669</v>
      </c>
    </row>
    <row r="49" spans="1:20" ht="75" x14ac:dyDescent="0.25">
      <c r="A49">
        <v>2901</v>
      </c>
      <c r="B49" s="3" t="s">
        <v>2901</v>
      </c>
      <c r="C49" s="3" t="s">
        <v>7011</v>
      </c>
      <c r="D49" s="6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 s="7">
        <v>3</v>
      </c>
      <c r="Q49" t="s">
        <v>8315</v>
      </c>
      <c r="R49" t="s">
        <v>8316</v>
      </c>
      <c r="S49" s="14">
        <v>41982.904386574075</v>
      </c>
      <c r="T49" s="14">
        <v>42042.904386574075</v>
      </c>
    </row>
    <row r="50" spans="1:20" ht="60" x14ac:dyDescent="0.25">
      <c r="A50">
        <v>2902</v>
      </c>
      <c r="B50" s="3" t="s">
        <v>2902</v>
      </c>
      <c r="C50" s="3" t="s">
        <v>7012</v>
      </c>
      <c r="D50" s="6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 s="7">
        <v>25</v>
      </c>
      <c r="Q5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75" x14ac:dyDescent="0.25">
      <c r="A51">
        <v>2903</v>
      </c>
      <c r="B51" s="3" t="s">
        <v>2903</v>
      </c>
      <c r="C51" s="3" t="s">
        <v>7013</v>
      </c>
      <c r="D51" s="6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 s="7">
        <v>9.75</v>
      </c>
      <c r="Q51" t="s">
        <v>8315</v>
      </c>
      <c r="R51" t="s">
        <v>8316</v>
      </c>
      <c r="S51" s="14">
        <v>42196.166874999995</v>
      </c>
      <c r="T51" s="14">
        <v>42256.166874999995</v>
      </c>
    </row>
    <row r="52" spans="1:20" ht="75" x14ac:dyDescent="0.25">
      <c r="A52">
        <v>2905</v>
      </c>
      <c r="B52" s="3" t="s">
        <v>2905</v>
      </c>
      <c r="C52" s="3" t="s">
        <v>7015</v>
      </c>
      <c r="D52" s="6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 s="7">
        <v>36.590000000000003</v>
      </c>
      <c r="Q52" t="s">
        <v>8315</v>
      </c>
      <c r="R52" t="s">
        <v>8316</v>
      </c>
      <c r="S52" s="14">
        <v>42606.056863425925</v>
      </c>
      <c r="T52" s="14">
        <v>42620.056863425925</v>
      </c>
    </row>
    <row r="53" spans="1:20" ht="90" x14ac:dyDescent="0.25">
      <c r="A53">
        <v>2906</v>
      </c>
      <c r="B53" s="3" t="s">
        <v>2906</v>
      </c>
      <c r="C53" s="3" t="s">
        <v>7016</v>
      </c>
      <c r="D53" s="6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 s="7">
        <v>80.709999999999994</v>
      </c>
      <c r="Q53" t="s">
        <v>8315</v>
      </c>
      <c r="R53" t="s">
        <v>8316</v>
      </c>
      <c r="S53" s="14">
        <v>42199.648912037039</v>
      </c>
      <c r="T53" s="14">
        <v>42217.041666666672</v>
      </c>
    </row>
    <row r="54" spans="1:20" ht="90" x14ac:dyDescent="0.25">
      <c r="A54">
        <v>2907</v>
      </c>
      <c r="B54" s="3" t="s">
        <v>2907</v>
      </c>
      <c r="C54" s="3" t="s">
        <v>7017</v>
      </c>
      <c r="D54" s="6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 s="7">
        <v>1</v>
      </c>
      <c r="Q54" t="s">
        <v>8315</v>
      </c>
      <c r="R54" t="s">
        <v>8316</v>
      </c>
      <c r="S54" s="14">
        <v>42444.877743055549</v>
      </c>
      <c r="T54" s="14">
        <v>42504.877743055549</v>
      </c>
    </row>
    <row r="55" spans="1:20" ht="75" x14ac:dyDescent="0.25">
      <c r="A55">
        <v>2908</v>
      </c>
      <c r="B55" s="3" t="s">
        <v>2908</v>
      </c>
      <c r="C55" s="3" t="s">
        <v>7018</v>
      </c>
      <c r="D55" s="6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 s="7">
        <v>52.8</v>
      </c>
      <c r="Q55" t="s">
        <v>8315</v>
      </c>
      <c r="R55" t="s">
        <v>8316</v>
      </c>
      <c r="S55" s="14">
        <v>42499.731701388882</v>
      </c>
      <c r="T55" s="14">
        <v>42529.731701388882</v>
      </c>
    </row>
    <row r="56" spans="1:20" ht="75" x14ac:dyDescent="0.25">
      <c r="A56">
        <v>2909</v>
      </c>
      <c r="B56" s="3" t="s">
        <v>2909</v>
      </c>
      <c r="C56" s="3" t="s">
        <v>7019</v>
      </c>
      <c r="D56" s="6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 s="7">
        <v>20</v>
      </c>
      <c r="Q56" t="s">
        <v>8315</v>
      </c>
      <c r="R56" t="s">
        <v>8316</v>
      </c>
      <c r="S56" s="14">
        <v>41929.266215277778</v>
      </c>
      <c r="T56" s="14">
        <v>41968.823611111111</v>
      </c>
    </row>
    <row r="57" spans="1:20" ht="75" x14ac:dyDescent="0.25">
      <c r="A57">
        <v>2911</v>
      </c>
      <c r="B57" s="3" t="s">
        <v>2911</v>
      </c>
      <c r="C57" s="3" t="s">
        <v>7021</v>
      </c>
      <c r="D57" s="6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 s="7">
        <v>46.93</v>
      </c>
      <c r="Q57" t="s">
        <v>8315</v>
      </c>
      <c r="R57" t="s">
        <v>8316</v>
      </c>
      <c r="S57" s="14">
        <v>42142.768819444449</v>
      </c>
      <c r="T57" s="14">
        <v>42182.768819444449</v>
      </c>
    </row>
    <row r="58" spans="1:20" ht="75" x14ac:dyDescent="0.25">
      <c r="A58">
        <v>2912</v>
      </c>
      <c r="B58" s="3" t="s">
        <v>2912</v>
      </c>
      <c r="C58" s="3" t="s">
        <v>7022</v>
      </c>
      <c r="D58" s="6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 s="7">
        <v>78.08</v>
      </c>
      <c r="Q58" t="s">
        <v>8315</v>
      </c>
      <c r="R58" t="s">
        <v>8316</v>
      </c>
      <c r="S58" s="14">
        <v>42354.131643518514</v>
      </c>
      <c r="T58" s="14">
        <v>42384.131643518514</v>
      </c>
    </row>
    <row r="59" spans="1:20" ht="75" x14ac:dyDescent="0.25">
      <c r="A59">
        <v>2913</v>
      </c>
      <c r="B59" s="3" t="s">
        <v>2913</v>
      </c>
      <c r="C59" s="3" t="s">
        <v>7023</v>
      </c>
      <c r="D59" s="6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 s="7">
        <v>1</v>
      </c>
      <c r="Q59" t="s">
        <v>8315</v>
      </c>
      <c r="R59" t="s">
        <v>8316</v>
      </c>
      <c r="S59" s="14">
        <v>41828.922905092593</v>
      </c>
      <c r="T59" s="14">
        <v>41888.922905092593</v>
      </c>
    </row>
    <row r="60" spans="1:20" ht="75" x14ac:dyDescent="0.25">
      <c r="A60">
        <v>2917</v>
      </c>
      <c r="B60" s="3" t="s">
        <v>2917</v>
      </c>
      <c r="C60" s="3" t="s">
        <v>7027</v>
      </c>
      <c r="D60" s="6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 s="7">
        <v>48.56</v>
      </c>
      <c r="Q6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60" x14ac:dyDescent="0.25">
      <c r="A61">
        <v>2918</v>
      </c>
      <c r="B61" s="3" t="s">
        <v>2918</v>
      </c>
      <c r="C61" s="3" t="s">
        <v>7028</v>
      </c>
      <c r="D61" s="6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 s="7">
        <v>68.099999999999994</v>
      </c>
      <c r="Q61" t="s">
        <v>8315</v>
      </c>
      <c r="R61" t="s">
        <v>8316</v>
      </c>
      <c r="S61" s="14">
        <v>42278.629710648151</v>
      </c>
      <c r="T61" s="14">
        <v>42306.629710648151</v>
      </c>
    </row>
    <row r="62" spans="1:20" ht="60" x14ac:dyDescent="0.25">
      <c r="A62">
        <v>2919</v>
      </c>
      <c r="B62" s="3" t="s">
        <v>2919</v>
      </c>
      <c r="C62" s="3" t="s">
        <v>7029</v>
      </c>
      <c r="D62" s="6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 s="7">
        <v>8.5</v>
      </c>
      <c r="Q62" t="s">
        <v>8315</v>
      </c>
      <c r="R62" t="s">
        <v>8316</v>
      </c>
      <c r="S62" s="14">
        <v>41826.61954861111</v>
      </c>
      <c r="T62" s="14">
        <v>41856.61954861111</v>
      </c>
    </row>
    <row r="63" spans="1:20" ht="60" x14ac:dyDescent="0.25">
      <c r="A63">
        <v>3728</v>
      </c>
      <c r="B63" s="3" t="s">
        <v>3725</v>
      </c>
      <c r="C63" s="3" t="s">
        <v>7838</v>
      </c>
      <c r="D63" s="6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 s="7">
        <v>60.06</v>
      </c>
      <c r="Q63" t="s">
        <v>8315</v>
      </c>
      <c r="R63" t="s">
        <v>8316</v>
      </c>
      <c r="S63" s="14">
        <v>42205.171018518522</v>
      </c>
      <c r="T63" s="14">
        <v>42235.171018518522</v>
      </c>
    </row>
    <row r="64" spans="1:20" ht="75" x14ac:dyDescent="0.25">
      <c r="A64">
        <v>3729</v>
      </c>
      <c r="B64" s="3" t="s">
        <v>3726</v>
      </c>
      <c r="C64" s="3" t="s">
        <v>7839</v>
      </c>
      <c r="D64" s="6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 s="7">
        <v>72.400000000000006</v>
      </c>
      <c r="Q64" t="s">
        <v>8315</v>
      </c>
      <c r="R64" t="s">
        <v>8316</v>
      </c>
      <c r="S64" s="14">
        <v>42041.205000000002</v>
      </c>
      <c r="T64" s="14">
        <v>42086.16333333333</v>
      </c>
    </row>
    <row r="65" spans="1:20" ht="75" x14ac:dyDescent="0.25">
      <c r="A65">
        <v>3730</v>
      </c>
      <c r="B65" s="3" t="s">
        <v>3727</v>
      </c>
      <c r="C65" s="3" t="s">
        <v>7840</v>
      </c>
      <c r="D65" s="6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 s="7">
        <v>100</v>
      </c>
      <c r="Q65" t="s">
        <v>8315</v>
      </c>
      <c r="R65" t="s">
        <v>8316</v>
      </c>
      <c r="S65" s="14">
        <v>42203.677766203706</v>
      </c>
      <c r="T65" s="14">
        <v>42233.677766203706</v>
      </c>
    </row>
    <row r="66" spans="1:20" ht="75" x14ac:dyDescent="0.25">
      <c r="A66">
        <v>3731</v>
      </c>
      <c r="B66" s="3" t="s">
        <v>3728</v>
      </c>
      <c r="C66" s="3" t="s">
        <v>7841</v>
      </c>
      <c r="D66" s="6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 s="7">
        <v>51.67</v>
      </c>
      <c r="Q66" t="s">
        <v>8315</v>
      </c>
      <c r="R66" t="s">
        <v>8316</v>
      </c>
      <c r="S66" s="14">
        <v>41983.752847222218</v>
      </c>
      <c r="T66" s="14">
        <v>42014.140972222223</v>
      </c>
    </row>
    <row r="67" spans="1:20" ht="60" x14ac:dyDescent="0.25">
      <c r="A67">
        <v>3733</v>
      </c>
      <c r="B67" s="3" t="s">
        <v>3730</v>
      </c>
      <c r="C67" s="3" t="s">
        <v>7843</v>
      </c>
      <c r="D67" s="6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 s="7">
        <v>0</v>
      </c>
      <c r="Q67" t="s">
        <v>8315</v>
      </c>
      <c r="R67" t="s">
        <v>8316</v>
      </c>
      <c r="S67" s="14">
        <v>42103.024398148147</v>
      </c>
      <c r="T67" s="14">
        <v>42112.9375</v>
      </c>
    </row>
    <row r="68" spans="1:20" ht="90" x14ac:dyDescent="0.25">
      <c r="A68">
        <v>3734</v>
      </c>
      <c r="B68" s="3" t="s">
        <v>3731</v>
      </c>
      <c r="C68" s="3" t="s">
        <v>7844</v>
      </c>
      <c r="D68" s="6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 s="7">
        <v>61</v>
      </c>
      <c r="Q68" t="s">
        <v>8315</v>
      </c>
      <c r="R68" t="s">
        <v>8316</v>
      </c>
      <c r="S68" s="14">
        <v>42089.901574074072</v>
      </c>
      <c r="T68" s="14">
        <v>42149.901574074072</v>
      </c>
    </row>
    <row r="69" spans="1:20" ht="60" x14ac:dyDescent="0.25">
      <c r="A69">
        <v>3737</v>
      </c>
      <c r="B69" s="3" t="s">
        <v>3734</v>
      </c>
      <c r="C69" s="3" t="s">
        <v>7847</v>
      </c>
      <c r="D69" s="6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 s="7">
        <v>37.5</v>
      </c>
      <c r="Q69" t="s">
        <v>8315</v>
      </c>
      <c r="R69" t="s">
        <v>8316</v>
      </c>
      <c r="S69" s="14">
        <v>42297.691006944442</v>
      </c>
      <c r="T69" s="14">
        <v>42320.290972222225</v>
      </c>
    </row>
    <row r="70" spans="1:20" ht="75" x14ac:dyDescent="0.25">
      <c r="A70">
        <v>3740</v>
      </c>
      <c r="B70" s="3" t="s">
        <v>3737</v>
      </c>
      <c r="C70" s="3" t="s">
        <v>7850</v>
      </c>
      <c r="D70" s="6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 s="7">
        <v>25.57</v>
      </c>
      <c r="Q7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60" x14ac:dyDescent="0.25">
      <c r="A71">
        <v>3741</v>
      </c>
      <c r="B71" s="3" t="s">
        <v>3738</v>
      </c>
      <c r="C71" s="3" t="s">
        <v>7851</v>
      </c>
      <c r="D71" s="6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 s="7">
        <v>0</v>
      </c>
      <c r="Q71" t="s">
        <v>8315</v>
      </c>
      <c r="R71" t="s">
        <v>8316</v>
      </c>
      <c r="S71" s="14">
        <v>42325.920717592591</v>
      </c>
      <c r="T71" s="14">
        <v>42355.920717592591</v>
      </c>
    </row>
    <row r="72" spans="1:20" ht="75" x14ac:dyDescent="0.25">
      <c r="A72">
        <v>3742</v>
      </c>
      <c r="B72" s="3" t="s">
        <v>3739</v>
      </c>
      <c r="C72" s="3" t="s">
        <v>7852</v>
      </c>
      <c r="D72" s="6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 s="7">
        <v>25</v>
      </c>
      <c r="Q72" t="s">
        <v>8315</v>
      </c>
      <c r="R72" t="s">
        <v>8316</v>
      </c>
      <c r="S72" s="14">
        <v>41858.214629629627</v>
      </c>
      <c r="T72" s="14">
        <v>41888.214629629627</v>
      </c>
    </row>
    <row r="73" spans="1:20" ht="60" x14ac:dyDescent="0.25">
      <c r="A73">
        <v>3743</v>
      </c>
      <c r="B73" s="3" t="s">
        <v>3740</v>
      </c>
      <c r="C73" s="3" t="s">
        <v>7853</v>
      </c>
      <c r="D73" s="6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 s="7">
        <v>0</v>
      </c>
      <c r="Q73" t="s">
        <v>8315</v>
      </c>
      <c r="R73" t="s">
        <v>8316</v>
      </c>
      <c r="S73" s="14">
        <v>41793.710231481484</v>
      </c>
      <c r="T73" s="14">
        <v>41823.710231481484</v>
      </c>
    </row>
    <row r="74" spans="1:20" ht="75" x14ac:dyDescent="0.25">
      <c r="A74">
        <v>3744</v>
      </c>
      <c r="B74" s="3" t="s">
        <v>3741</v>
      </c>
      <c r="C74" s="3" t="s">
        <v>7854</v>
      </c>
      <c r="D74" s="6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 s="7">
        <v>0</v>
      </c>
      <c r="Q74" t="s">
        <v>8315</v>
      </c>
      <c r="R74" t="s">
        <v>8316</v>
      </c>
      <c r="S74" s="14">
        <v>41793.814259259263</v>
      </c>
      <c r="T74" s="14">
        <v>41825.165972222225</v>
      </c>
    </row>
    <row r="75" spans="1:20" ht="60" x14ac:dyDescent="0.25">
      <c r="A75">
        <v>3745</v>
      </c>
      <c r="B75" s="3" t="s">
        <v>3742</v>
      </c>
      <c r="C75" s="3" t="s">
        <v>7855</v>
      </c>
      <c r="D75" s="6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 s="7">
        <v>10</v>
      </c>
      <c r="Q75" t="s">
        <v>8315</v>
      </c>
      <c r="R75" t="s">
        <v>8316</v>
      </c>
      <c r="S75" s="14">
        <v>41831.697939814818</v>
      </c>
      <c r="T75" s="14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 s="7">
        <v>202</v>
      </c>
      <c r="Q76" t="s">
        <v>8315</v>
      </c>
      <c r="R76" t="s">
        <v>8316</v>
      </c>
      <c r="S76" s="14">
        <v>42621.389340277776</v>
      </c>
      <c r="T76" s="14">
        <v>42651.389340277776</v>
      </c>
    </row>
    <row r="77" spans="1:20" ht="90" x14ac:dyDescent="0.25">
      <c r="A77">
        <v>3841</v>
      </c>
      <c r="B77" s="3" t="s">
        <v>3838</v>
      </c>
      <c r="C77" s="3" t="s">
        <v>7950</v>
      </c>
      <c r="D77" s="6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 s="7">
        <v>25.65</v>
      </c>
      <c r="Q77" t="s">
        <v>8315</v>
      </c>
      <c r="R77" t="s">
        <v>8316</v>
      </c>
      <c r="S77" s="14">
        <v>41780.785729166666</v>
      </c>
      <c r="T77" s="14">
        <v>41840.785729166666</v>
      </c>
    </row>
    <row r="78" spans="1:20" ht="90" x14ac:dyDescent="0.25">
      <c r="A78">
        <v>3843</v>
      </c>
      <c r="B78" s="3" t="s">
        <v>3840</v>
      </c>
      <c r="C78" s="3" t="s">
        <v>7952</v>
      </c>
      <c r="D78" s="6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 s="7">
        <v>56.05</v>
      </c>
      <c r="Q78" t="s">
        <v>8315</v>
      </c>
      <c r="R78" t="s">
        <v>8316</v>
      </c>
      <c r="S78" s="14">
        <v>41766.072500000002</v>
      </c>
      <c r="T78" s="14">
        <v>41791.072500000002</v>
      </c>
    </row>
    <row r="79" spans="1:20" ht="90" x14ac:dyDescent="0.25">
      <c r="A79">
        <v>3844</v>
      </c>
      <c r="B79" s="3" t="s">
        <v>3841</v>
      </c>
      <c r="C79" s="3" t="s">
        <v>7953</v>
      </c>
      <c r="D79" s="6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 s="7">
        <v>81.319999999999993</v>
      </c>
      <c r="Q79" t="s">
        <v>8315</v>
      </c>
      <c r="R79" t="s">
        <v>8316</v>
      </c>
      <c r="S79" s="14">
        <v>41766.617291666669</v>
      </c>
      <c r="T79" s="14">
        <v>41793.290972222225</v>
      </c>
    </row>
    <row r="80" spans="1:20" ht="90" x14ac:dyDescent="0.25">
      <c r="A80">
        <v>3845</v>
      </c>
      <c r="B80" s="3" t="s">
        <v>3842</v>
      </c>
      <c r="C80" s="3" t="s">
        <v>7954</v>
      </c>
      <c r="D80" s="6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 s="7">
        <v>70.17</v>
      </c>
      <c r="Q8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75" x14ac:dyDescent="0.25">
      <c r="A81">
        <v>3846</v>
      </c>
      <c r="B81" s="3" t="s">
        <v>3843</v>
      </c>
      <c r="C81" s="3" t="s">
        <v>7955</v>
      </c>
      <c r="D81" s="6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 s="7">
        <v>23.63</v>
      </c>
      <c r="Q81" t="s">
        <v>8315</v>
      </c>
      <c r="R81" t="s">
        <v>8316</v>
      </c>
      <c r="S81" s="14">
        <v>41885.221550925926</v>
      </c>
      <c r="T81" s="14">
        <v>41916.290972222225</v>
      </c>
    </row>
    <row r="82" spans="1:20" ht="75" x14ac:dyDescent="0.25">
      <c r="A82">
        <v>3847</v>
      </c>
      <c r="B82" s="3" t="s">
        <v>3844</v>
      </c>
      <c r="C82" s="3" t="s">
        <v>7956</v>
      </c>
      <c r="D82" s="6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 s="7">
        <v>188.56</v>
      </c>
      <c r="Q82" t="s">
        <v>8315</v>
      </c>
      <c r="R82" t="s">
        <v>8316</v>
      </c>
      <c r="S82" s="14">
        <v>42159.224432870367</v>
      </c>
      <c r="T82" s="14">
        <v>42204.224432870367</v>
      </c>
    </row>
    <row r="83" spans="1:20" ht="75" x14ac:dyDescent="0.25">
      <c r="A83">
        <v>3848</v>
      </c>
      <c r="B83" s="3" t="s">
        <v>3845</v>
      </c>
      <c r="C83" s="3" t="s">
        <v>7957</v>
      </c>
      <c r="D83" s="6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 s="7">
        <v>49.51</v>
      </c>
      <c r="Q83" t="s">
        <v>8315</v>
      </c>
      <c r="R83" t="s">
        <v>8316</v>
      </c>
      <c r="S83" s="14">
        <v>42265.817002314812</v>
      </c>
      <c r="T83" s="14">
        <v>42295.817002314812</v>
      </c>
    </row>
    <row r="84" spans="1:20" ht="45" x14ac:dyDescent="0.25">
      <c r="A84">
        <v>3850</v>
      </c>
      <c r="B84" s="3" t="s">
        <v>3847</v>
      </c>
      <c r="C84" s="3" t="s">
        <v>7959</v>
      </c>
      <c r="D84" s="6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 s="7">
        <v>9.5</v>
      </c>
      <c r="Q84" t="s">
        <v>8315</v>
      </c>
      <c r="R84" t="s">
        <v>8316</v>
      </c>
      <c r="S84" s="14">
        <v>41975.124340277776</v>
      </c>
      <c r="T84" s="14">
        <v>42005.124340277776</v>
      </c>
    </row>
    <row r="85" spans="1:20" ht="75" x14ac:dyDescent="0.25">
      <c r="A85">
        <v>3852</v>
      </c>
      <c r="B85" s="3" t="s">
        <v>3849</v>
      </c>
      <c r="C85" s="3" t="s">
        <v>7961</v>
      </c>
      <c r="D85" s="6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 s="7">
        <v>10</v>
      </c>
      <c r="Q85" t="s">
        <v>8315</v>
      </c>
      <c r="R85" t="s">
        <v>8316</v>
      </c>
      <c r="S85" s="14">
        <v>42065.190694444449</v>
      </c>
      <c r="T85" s="14">
        <v>42090.149027777778</v>
      </c>
    </row>
    <row r="86" spans="1:20" ht="60" x14ac:dyDescent="0.25">
      <c r="A86">
        <v>3853</v>
      </c>
      <c r="B86" s="3" t="s">
        <v>3850</v>
      </c>
      <c r="C86" s="3" t="s">
        <v>7962</v>
      </c>
      <c r="D86" s="6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 s="7">
        <v>13</v>
      </c>
      <c r="Q86" t="s">
        <v>8315</v>
      </c>
      <c r="R86" t="s">
        <v>8316</v>
      </c>
      <c r="S86" s="14">
        <v>41848.84002314815</v>
      </c>
      <c r="T86" s="14">
        <v>41883.84002314815</v>
      </c>
    </row>
    <row r="87" spans="1:20" ht="45" x14ac:dyDescent="0.25">
      <c r="A87">
        <v>3854</v>
      </c>
      <c r="B87" s="3" t="s">
        <v>3851</v>
      </c>
      <c r="C87" s="3" t="s">
        <v>7963</v>
      </c>
      <c r="D87" s="6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 s="7">
        <v>89.4</v>
      </c>
      <c r="Q87" t="s">
        <v>8315</v>
      </c>
      <c r="R87" t="s">
        <v>8316</v>
      </c>
      <c r="S87" s="14">
        <v>42103.884930555556</v>
      </c>
      <c r="T87" s="14">
        <v>42133.884930555556</v>
      </c>
    </row>
    <row r="88" spans="1:20" ht="90" x14ac:dyDescent="0.25">
      <c r="A88">
        <v>3855</v>
      </c>
      <c r="B88" s="3" t="s">
        <v>3852</v>
      </c>
      <c r="C88" s="3" t="s">
        <v>7964</v>
      </c>
      <c r="D88" s="6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 s="7">
        <v>25</v>
      </c>
      <c r="Q88" t="s">
        <v>8315</v>
      </c>
      <c r="R88" t="s">
        <v>8316</v>
      </c>
      <c r="S88" s="14">
        <v>42059.970729166671</v>
      </c>
      <c r="T88" s="14">
        <v>42089.929062499999</v>
      </c>
    </row>
    <row r="89" spans="1:20" ht="75" x14ac:dyDescent="0.25">
      <c r="A89">
        <v>3856</v>
      </c>
      <c r="B89" s="3" t="s">
        <v>3853</v>
      </c>
      <c r="C89" s="3" t="s">
        <v>7965</v>
      </c>
      <c r="D89" s="6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 s="7">
        <v>1</v>
      </c>
      <c r="Q89" t="s">
        <v>8315</v>
      </c>
      <c r="R89" t="s">
        <v>8316</v>
      </c>
      <c r="S89" s="14">
        <v>42041.743090277778</v>
      </c>
      <c r="T89" s="14">
        <v>42071.701423611114</v>
      </c>
    </row>
    <row r="90" spans="1:20" ht="90" x14ac:dyDescent="0.25">
      <c r="A90">
        <v>3857</v>
      </c>
      <c r="B90" s="3" t="s">
        <v>3854</v>
      </c>
      <c r="C90" s="3" t="s">
        <v>7966</v>
      </c>
      <c r="D90" s="6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 s="7">
        <v>65</v>
      </c>
      <c r="Q90" t="s">
        <v>8315</v>
      </c>
      <c r="R90" t="s">
        <v>8316</v>
      </c>
      <c r="S90" s="14">
        <v>41829.73715277778</v>
      </c>
      <c r="T90" s="14">
        <v>41852.716666666667</v>
      </c>
    </row>
    <row r="91" spans="1:20" ht="75" x14ac:dyDescent="0.25">
      <c r="A91">
        <v>3859</v>
      </c>
      <c r="B91" s="3" t="s">
        <v>3856</v>
      </c>
      <c r="C91" s="3" t="s">
        <v>7968</v>
      </c>
      <c r="D91" s="6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 s="7">
        <v>1</v>
      </c>
      <c r="Q91" t="s">
        <v>8315</v>
      </c>
      <c r="R91" t="s">
        <v>8316</v>
      </c>
      <c r="S91" s="14">
        <v>41789.893599537041</v>
      </c>
      <c r="T91" s="14">
        <v>41815.875</v>
      </c>
    </row>
    <row r="92" spans="1:20" ht="75" x14ac:dyDescent="0.25">
      <c r="A92">
        <v>3860</v>
      </c>
      <c r="B92" s="3" t="s">
        <v>3857</v>
      </c>
      <c r="C92" s="3" t="s">
        <v>7969</v>
      </c>
      <c r="D92" s="6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 s="7">
        <v>81.540000000000006</v>
      </c>
      <c r="Q92" t="s">
        <v>8315</v>
      </c>
      <c r="R92" t="s">
        <v>8316</v>
      </c>
      <c r="S92" s="14">
        <v>41833.660995370366</v>
      </c>
      <c r="T92" s="14">
        <v>41863.660995370366</v>
      </c>
    </row>
    <row r="93" spans="1:20" ht="30" x14ac:dyDescent="0.25">
      <c r="A93">
        <v>3861</v>
      </c>
      <c r="B93" s="3" t="s">
        <v>3858</v>
      </c>
      <c r="C93" s="3" t="s">
        <v>7970</v>
      </c>
      <c r="D93" s="6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 s="7">
        <v>100</v>
      </c>
      <c r="Q93" t="s">
        <v>8315</v>
      </c>
      <c r="R93" t="s">
        <v>8316</v>
      </c>
      <c r="S93" s="14">
        <v>41914.590011574073</v>
      </c>
      <c r="T93" s="14">
        <v>41955.907638888893</v>
      </c>
    </row>
    <row r="94" spans="1:20" ht="45" x14ac:dyDescent="0.25">
      <c r="A94">
        <v>3862</v>
      </c>
      <c r="B94" s="3" t="s">
        <v>3859</v>
      </c>
      <c r="C94" s="3" t="s">
        <v>7971</v>
      </c>
      <c r="D94" s="6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 s="7">
        <v>1</v>
      </c>
      <c r="Q94" t="s">
        <v>8315</v>
      </c>
      <c r="R94" t="s">
        <v>8316</v>
      </c>
      <c r="S94" s="14">
        <v>42611.261064814811</v>
      </c>
      <c r="T94" s="14">
        <v>42625.707638888889</v>
      </c>
    </row>
    <row r="95" spans="1:20" ht="75" x14ac:dyDescent="0.25">
      <c r="A95">
        <v>3863</v>
      </c>
      <c r="B95" s="3" t="s">
        <v>3860</v>
      </c>
      <c r="C95" s="3" t="s">
        <v>7972</v>
      </c>
      <c r="D95" s="6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 s="7">
        <v>0</v>
      </c>
      <c r="Q95" t="s">
        <v>8315</v>
      </c>
      <c r="R95" t="s">
        <v>8316</v>
      </c>
      <c r="S95" s="14">
        <v>42253.633159722223</v>
      </c>
      <c r="T95" s="14">
        <v>42313.674826388888</v>
      </c>
    </row>
    <row r="96" spans="1:20" ht="75" x14ac:dyDescent="0.25">
      <c r="A96">
        <v>3864</v>
      </c>
      <c r="B96" s="3" t="s">
        <v>3861</v>
      </c>
      <c r="C96" s="3" t="s">
        <v>7973</v>
      </c>
      <c r="D96" s="6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 s="7">
        <v>20</v>
      </c>
      <c r="Q96" t="s">
        <v>8315</v>
      </c>
      <c r="R96" t="s">
        <v>8316</v>
      </c>
      <c r="S96" s="14">
        <v>42295.891828703709</v>
      </c>
      <c r="T96" s="14">
        <v>42325.933495370366</v>
      </c>
    </row>
    <row r="97" spans="1:20" ht="45" x14ac:dyDescent="0.25">
      <c r="A97">
        <v>3866</v>
      </c>
      <c r="B97" s="3" t="s">
        <v>3863</v>
      </c>
      <c r="C97" s="3" t="s">
        <v>7975</v>
      </c>
      <c r="D97" s="6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 s="7">
        <v>5.5</v>
      </c>
      <c r="Q97" t="s">
        <v>8315</v>
      </c>
      <c r="R97" t="s">
        <v>8316</v>
      </c>
      <c r="S97" s="14">
        <v>42402.947002314817</v>
      </c>
      <c r="T97" s="14">
        <v>42452.145138888889</v>
      </c>
    </row>
    <row r="98" spans="1:20" ht="75" x14ac:dyDescent="0.25">
      <c r="A98">
        <v>3867</v>
      </c>
      <c r="B98" s="3" t="s">
        <v>3864</v>
      </c>
      <c r="C98" s="3" t="s">
        <v>7976</v>
      </c>
      <c r="D98" s="6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 s="7">
        <v>50.2</v>
      </c>
      <c r="Q98" t="s">
        <v>8315</v>
      </c>
      <c r="R98" t="s">
        <v>8316</v>
      </c>
      <c r="S98" s="14">
        <v>42509.814108796301</v>
      </c>
      <c r="T98" s="14">
        <v>42539.814108796301</v>
      </c>
    </row>
    <row r="99" spans="1:20" ht="60" x14ac:dyDescent="0.25">
      <c r="A99">
        <v>3889</v>
      </c>
      <c r="B99" s="3" t="s">
        <v>3886</v>
      </c>
      <c r="C99" s="3" t="s">
        <v>7997</v>
      </c>
      <c r="D99" s="6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 s="7">
        <v>13.11</v>
      </c>
      <c r="Q99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75" x14ac:dyDescent="0.25">
      <c r="A100">
        <v>3890</v>
      </c>
      <c r="B100" s="3" t="s">
        <v>3887</v>
      </c>
      <c r="C100" s="3" t="s">
        <v>7998</v>
      </c>
      <c r="D100" s="6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 s="7">
        <v>315.5</v>
      </c>
      <c r="Q10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45" x14ac:dyDescent="0.25">
      <c r="A101">
        <v>3891</v>
      </c>
      <c r="B101" s="3" t="s">
        <v>3888</v>
      </c>
      <c r="C101" s="3" t="s">
        <v>7999</v>
      </c>
      <c r="D101" s="6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 s="7">
        <v>37.14</v>
      </c>
      <c r="Q101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75" x14ac:dyDescent="0.25">
      <c r="A102">
        <v>3892</v>
      </c>
      <c r="B102" s="3" t="s">
        <v>3889</v>
      </c>
      <c r="C102" s="3" t="s">
        <v>8000</v>
      </c>
      <c r="D102" s="6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 s="7">
        <v>0</v>
      </c>
      <c r="Q102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75" x14ac:dyDescent="0.25">
      <c r="A103">
        <v>3893</v>
      </c>
      <c r="B103" s="3" t="s">
        <v>3890</v>
      </c>
      <c r="C103" s="3" t="s">
        <v>8001</v>
      </c>
      <c r="D103" s="6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 s="7">
        <v>128.27000000000001</v>
      </c>
      <c r="Q103" t="s">
        <v>8315</v>
      </c>
      <c r="R103" t="s">
        <v>8316</v>
      </c>
      <c r="S103" s="14">
        <v>41779.657870370371</v>
      </c>
      <c r="T103" s="14">
        <v>41821.25</v>
      </c>
    </row>
    <row r="104" spans="1:20" ht="75" x14ac:dyDescent="0.25">
      <c r="A104">
        <v>3894</v>
      </c>
      <c r="B104" s="3" t="s">
        <v>3891</v>
      </c>
      <c r="C104" s="3" t="s">
        <v>8002</v>
      </c>
      <c r="D104" s="6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 s="7">
        <v>47.27</v>
      </c>
      <c r="Q104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75" x14ac:dyDescent="0.25">
      <c r="A105">
        <v>3895</v>
      </c>
      <c r="B105" s="3" t="s">
        <v>3892</v>
      </c>
      <c r="C105" s="3" t="s">
        <v>8003</v>
      </c>
      <c r="D105" s="6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 s="7">
        <v>50</v>
      </c>
      <c r="Q105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75" x14ac:dyDescent="0.25">
      <c r="A106">
        <v>3896</v>
      </c>
      <c r="B106" s="3" t="s">
        <v>3893</v>
      </c>
      <c r="C106" s="3" t="s">
        <v>8004</v>
      </c>
      <c r="D106" s="6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 s="7">
        <v>42.5</v>
      </c>
      <c r="Q106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60" x14ac:dyDescent="0.25">
      <c r="A107">
        <v>3899</v>
      </c>
      <c r="B107" s="3" t="s">
        <v>3896</v>
      </c>
      <c r="C107" s="3" t="s">
        <v>8007</v>
      </c>
      <c r="D107" s="6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 s="7">
        <v>62.5</v>
      </c>
      <c r="Q107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60" x14ac:dyDescent="0.25">
      <c r="A108">
        <v>3900</v>
      </c>
      <c r="B108" s="3" t="s">
        <v>3897</v>
      </c>
      <c r="C108" s="3" t="s">
        <v>8008</v>
      </c>
      <c r="D108" s="6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 s="7">
        <v>27</v>
      </c>
      <c r="Q108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75" x14ac:dyDescent="0.25">
      <c r="A109">
        <v>3901</v>
      </c>
      <c r="B109" s="3" t="s">
        <v>3898</v>
      </c>
      <c r="C109" s="3" t="s">
        <v>8009</v>
      </c>
      <c r="D109" s="6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 s="7">
        <v>25</v>
      </c>
      <c r="Q109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90" x14ac:dyDescent="0.25">
      <c r="A110">
        <v>3903</v>
      </c>
      <c r="B110" s="3" t="s">
        <v>3900</v>
      </c>
      <c r="C110" s="3" t="s">
        <v>8011</v>
      </c>
      <c r="D110" s="6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 s="7">
        <v>0</v>
      </c>
      <c r="Q1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 s="7">
        <v>1.5</v>
      </c>
      <c r="Q111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60" x14ac:dyDescent="0.25">
      <c r="A112">
        <v>3907</v>
      </c>
      <c r="B112" s="3" t="s">
        <v>3904</v>
      </c>
      <c r="C112" s="3" t="s">
        <v>8015</v>
      </c>
      <c r="D112" s="6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 s="7">
        <v>38.25</v>
      </c>
      <c r="Q112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75" x14ac:dyDescent="0.25">
      <c r="A113">
        <v>3908</v>
      </c>
      <c r="B113" s="3" t="s">
        <v>3905</v>
      </c>
      <c r="C113" s="3" t="s">
        <v>8016</v>
      </c>
      <c r="D113" s="6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 s="7">
        <v>16.25</v>
      </c>
      <c r="Q113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75" x14ac:dyDescent="0.25">
      <c r="A114">
        <v>3909</v>
      </c>
      <c r="B114" s="3" t="s">
        <v>3906</v>
      </c>
      <c r="C114" s="3" t="s">
        <v>8017</v>
      </c>
      <c r="D114" s="6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 s="7">
        <v>33.75</v>
      </c>
      <c r="Q114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60" x14ac:dyDescent="0.25">
      <c r="A115">
        <v>3910</v>
      </c>
      <c r="B115" s="3" t="s">
        <v>3907</v>
      </c>
      <c r="C115" s="3" t="s">
        <v>8018</v>
      </c>
      <c r="D115" s="6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 s="7">
        <v>61.67</v>
      </c>
      <c r="Q115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75" x14ac:dyDescent="0.25">
      <c r="A116">
        <v>3911</v>
      </c>
      <c r="B116" s="3" t="s">
        <v>3908</v>
      </c>
      <c r="C116" s="3" t="s">
        <v>8019</v>
      </c>
      <c r="D116" s="6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 s="7">
        <v>83.14</v>
      </c>
      <c r="Q116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75" x14ac:dyDescent="0.25">
      <c r="A117">
        <v>3912</v>
      </c>
      <c r="B117" s="3" t="s">
        <v>3909</v>
      </c>
      <c r="C117" s="3" t="s">
        <v>8020</v>
      </c>
      <c r="D117" s="6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 s="7">
        <v>1</v>
      </c>
      <c r="Q117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75" x14ac:dyDescent="0.25">
      <c r="A118">
        <v>3913</v>
      </c>
      <c r="B118" s="3" t="s">
        <v>3910</v>
      </c>
      <c r="C118" s="3" t="s">
        <v>8021</v>
      </c>
      <c r="D118" s="6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 s="7">
        <v>142.86000000000001</v>
      </c>
      <c r="Q118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90" x14ac:dyDescent="0.25">
      <c r="A119">
        <v>3922</v>
      </c>
      <c r="B119" s="3" t="s">
        <v>3919</v>
      </c>
      <c r="C119" s="3" t="s">
        <v>8030</v>
      </c>
      <c r="D119" s="6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 s="7">
        <v>10.17</v>
      </c>
      <c r="Q119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75" x14ac:dyDescent="0.25">
      <c r="A120">
        <v>3924</v>
      </c>
      <c r="B120" s="3" t="s">
        <v>3921</v>
      </c>
      <c r="C120" s="3" t="s">
        <v>8032</v>
      </c>
      <c r="D120" s="6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 s="7">
        <v>57.25</v>
      </c>
      <c r="Q12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75" x14ac:dyDescent="0.25">
      <c r="A121">
        <v>3925</v>
      </c>
      <c r="B121" s="3" t="s">
        <v>3922</v>
      </c>
      <c r="C121" s="3" t="s">
        <v>8033</v>
      </c>
      <c r="D121" s="6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 s="7">
        <v>5</v>
      </c>
      <c r="Q121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90" x14ac:dyDescent="0.25">
      <c r="A122">
        <v>3928</v>
      </c>
      <c r="B122" s="3" t="s">
        <v>3925</v>
      </c>
      <c r="C122" s="3" t="s">
        <v>8036</v>
      </c>
      <c r="D122" s="6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 s="7">
        <v>93</v>
      </c>
      <c r="Q122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75" x14ac:dyDescent="0.25">
      <c r="A123">
        <v>3929</v>
      </c>
      <c r="B123" s="3" t="s">
        <v>3926</v>
      </c>
      <c r="C123" s="3" t="s">
        <v>8037</v>
      </c>
      <c r="D123" s="6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 s="7">
        <v>32.36</v>
      </c>
      <c r="Q123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75" x14ac:dyDescent="0.25">
      <c r="A124">
        <v>3931</v>
      </c>
      <c r="B124" s="3" t="s">
        <v>3928</v>
      </c>
      <c r="C124" s="3" t="s">
        <v>8039</v>
      </c>
      <c r="D124" s="6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 s="7">
        <v>0</v>
      </c>
      <c r="Q124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75" x14ac:dyDescent="0.25">
      <c r="A125">
        <v>3932</v>
      </c>
      <c r="B125" s="3" t="s">
        <v>3929</v>
      </c>
      <c r="C125" s="3" t="s">
        <v>8040</v>
      </c>
      <c r="D125" s="6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 s="7">
        <v>1</v>
      </c>
      <c r="Q125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75" x14ac:dyDescent="0.25">
      <c r="A126">
        <v>3933</v>
      </c>
      <c r="B126" s="3" t="s">
        <v>3930</v>
      </c>
      <c r="C126" s="3" t="s">
        <v>8041</v>
      </c>
      <c r="D126" s="6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 s="7">
        <v>91.83</v>
      </c>
      <c r="Q126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75" x14ac:dyDescent="0.25">
      <c r="A127">
        <v>3934</v>
      </c>
      <c r="B127" s="3" t="s">
        <v>3931</v>
      </c>
      <c r="C127" s="3" t="s">
        <v>8042</v>
      </c>
      <c r="D127" s="6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 s="7">
        <v>45.83</v>
      </c>
      <c r="Q127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75" x14ac:dyDescent="0.25">
      <c r="A128">
        <v>3936</v>
      </c>
      <c r="B128" s="3" t="s">
        <v>3933</v>
      </c>
      <c r="C128" s="3" t="s">
        <v>8044</v>
      </c>
      <c r="D128" s="6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 s="7">
        <v>0</v>
      </c>
      <c r="Q128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75" x14ac:dyDescent="0.25">
      <c r="A129">
        <v>3937</v>
      </c>
      <c r="B129" s="3" t="s">
        <v>3934</v>
      </c>
      <c r="C129" s="3" t="s">
        <v>8045</v>
      </c>
      <c r="D129" s="6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 s="7">
        <v>248.5</v>
      </c>
      <c r="Q129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75" x14ac:dyDescent="0.25">
      <c r="A130">
        <v>3938</v>
      </c>
      <c r="B130" s="3" t="s">
        <v>3935</v>
      </c>
      <c r="C130" s="3" t="s">
        <v>8046</v>
      </c>
      <c r="D130" s="6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 s="7">
        <v>79.400000000000006</v>
      </c>
      <c r="Q13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75" x14ac:dyDescent="0.25">
      <c r="A131">
        <v>3940</v>
      </c>
      <c r="B131" s="3" t="s">
        <v>3937</v>
      </c>
      <c r="C131" s="3" t="s">
        <v>8048</v>
      </c>
      <c r="D131" s="6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 s="7">
        <v>5.5</v>
      </c>
      <c r="Q131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90" x14ac:dyDescent="0.25">
      <c r="A132">
        <v>3941</v>
      </c>
      <c r="B132" s="3" t="s">
        <v>3938</v>
      </c>
      <c r="C132" s="3" t="s">
        <v>8049</v>
      </c>
      <c r="D132" s="6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 s="7">
        <v>25</v>
      </c>
      <c r="Q132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75" x14ac:dyDescent="0.25">
      <c r="A133">
        <v>3942</v>
      </c>
      <c r="B133" s="3" t="s">
        <v>3939</v>
      </c>
      <c r="C133" s="3" t="s">
        <v>8050</v>
      </c>
      <c r="D133" s="6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 s="7">
        <v>0</v>
      </c>
      <c r="Q133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75" x14ac:dyDescent="0.25">
      <c r="A134">
        <v>3943</v>
      </c>
      <c r="B134" s="3" t="s">
        <v>3940</v>
      </c>
      <c r="C134" s="3" t="s">
        <v>8051</v>
      </c>
      <c r="D134" s="6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 s="7">
        <v>137.08000000000001</v>
      </c>
      <c r="Q134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75" x14ac:dyDescent="0.25">
      <c r="A135">
        <v>3944</v>
      </c>
      <c r="B135" s="3" t="s">
        <v>3941</v>
      </c>
      <c r="C135" s="3" t="s">
        <v>8052</v>
      </c>
      <c r="D135" s="6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 s="7">
        <v>0</v>
      </c>
      <c r="Q135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75" x14ac:dyDescent="0.25">
      <c r="A136">
        <v>3945</v>
      </c>
      <c r="B136" s="3" t="s">
        <v>3942</v>
      </c>
      <c r="C136" s="3" t="s">
        <v>8053</v>
      </c>
      <c r="D136" s="6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 s="7">
        <v>5</v>
      </c>
      <c r="Q136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45" x14ac:dyDescent="0.25">
      <c r="A137">
        <v>3946</v>
      </c>
      <c r="B137" s="3" t="s">
        <v>3943</v>
      </c>
      <c r="C137" s="3" t="s">
        <v>8054</v>
      </c>
      <c r="D137" s="6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 s="7">
        <v>39</v>
      </c>
      <c r="Q137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75" x14ac:dyDescent="0.25">
      <c r="A138">
        <v>3947</v>
      </c>
      <c r="B138" s="3" t="s">
        <v>3944</v>
      </c>
      <c r="C138" s="3" t="s">
        <v>8055</v>
      </c>
      <c r="D138" s="6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 s="7">
        <v>50.5</v>
      </c>
      <c r="Q138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75" x14ac:dyDescent="0.25">
      <c r="A139">
        <v>3950</v>
      </c>
      <c r="B139" s="3" t="s">
        <v>3947</v>
      </c>
      <c r="C139" s="3" t="s">
        <v>8058</v>
      </c>
      <c r="D139" s="6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 s="7">
        <v>25</v>
      </c>
      <c r="Q139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75" x14ac:dyDescent="0.25">
      <c r="A140">
        <v>3952</v>
      </c>
      <c r="B140" s="3" t="s">
        <v>3949</v>
      </c>
      <c r="C140" s="3" t="s">
        <v>8059</v>
      </c>
      <c r="D140" s="6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 s="7">
        <v>25</v>
      </c>
      <c r="Q14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75" x14ac:dyDescent="0.25">
      <c r="A141">
        <v>3953</v>
      </c>
      <c r="B141" s="3" t="s">
        <v>3950</v>
      </c>
      <c r="C141" s="3" t="s">
        <v>8060</v>
      </c>
      <c r="D141" s="6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 s="7">
        <v>0</v>
      </c>
      <c r="Q141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75" x14ac:dyDescent="0.25">
      <c r="A142">
        <v>3955</v>
      </c>
      <c r="B142" s="3" t="s">
        <v>3952</v>
      </c>
      <c r="C142" s="3" t="s">
        <v>8062</v>
      </c>
      <c r="D142" s="6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 s="7">
        <v>53.13</v>
      </c>
      <c r="Q142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75" x14ac:dyDescent="0.25">
      <c r="A143">
        <v>3956</v>
      </c>
      <c r="B143" s="3" t="s">
        <v>3953</v>
      </c>
      <c r="C143" s="3" t="s">
        <v>8063</v>
      </c>
      <c r="D143" s="6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 s="7">
        <v>0</v>
      </c>
      <c r="Q143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60" x14ac:dyDescent="0.25">
      <c r="A144">
        <v>3957</v>
      </c>
      <c r="B144" s="3" t="s">
        <v>3954</v>
      </c>
      <c r="C144" s="3" t="s">
        <v>8064</v>
      </c>
      <c r="D144" s="6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 s="7">
        <v>7</v>
      </c>
      <c r="Q144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90" x14ac:dyDescent="0.25">
      <c r="A145">
        <v>3958</v>
      </c>
      <c r="B145" s="3" t="s">
        <v>3955</v>
      </c>
      <c r="C145" s="3" t="s">
        <v>8065</v>
      </c>
      <c r="D145" s="6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 s="7">
        <v>40.06</v>
      </c>
      <c r="Q145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75" x14ac:dyDescent="0.25">
      <c r="A146">
        <v>3959</v>
      </c>
      <c r="B146" s="3" t="s">
        <v>3956</v>
      </c>
      <c r="C146" s="3" t="s">
        <v>8066</v>
      </c>
      <c r="D146" s="6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 s="7">
        <v>24.33</v>
      </c>
      <c r="Q146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75" x14ac:dyDescent="0.25">
      <c r="A147">
        <v>3960</v>
      </c>
      <c r="B147" s="3" t="s">
        <v>3957</v>
      </c>
      <c r="C147" s="3" t="s">
        <v>8067</v>
      </c>
      <c r="D147" s="6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 s="7">
        <v>11.25</v>
      </c>
      <c r="Q147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75" x14ac:dyDescent="0.25">
      <c r="A148">
        <v>3964</v>
      </c>
      <c r="B148" s="3" t="s">
        <v>3961</v>
      </c>
      <c r="C148" s="3" t="s">
        <v>8071</v>
      </c>
      <c r="D148" s="6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 s="7">
        <v>42</v>
      </c>
      <c r="Q148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75" x14ac:dyDescent="0.25">
      <c r="A149">
        <v>3965</v>
      </c>
      <c r="B149" s="3" t="s">
        <v>3962</v>
      </c>
      <c r="C149" s="3" t="s">
        <v>8072</v>
      </c>
      <c r="D149" s="6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 s="7">
        <v>71.25</v>
      </c>
      <c r="Q149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75" x14ac:dyDescent="0.25">
      <c r="A150">
        <v>3966</v>
      </c>
      <c r="B150" s="3" t="s">
        <v>3963</v>
      </c>
      <c r="C150" s="3" t="s">
        <v>8073</v>
      </c>
      <c r="D150" s="6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 s="7">
        <v>22.5</v>
      </c>
      <c r="Q15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75" x14ac:dyDescent="0.25">
      <c r="A151">
        <v>3967</v>
      </c>
      <c r="B151" s="3" t="s">
        <v>3964</v>
      </c>
      <c r="C151" s="3" t="s">
        <v>8074</v>
      </c>
      <c r="D151" s="6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 s="7">
        <v>41</v>
      </c>
      <c r="Q151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60" x14ac:dyDescent="0.25">
      <c r="A152">
        <v>3968</v>
      </c>
      <c r="B152" s="3" t="s">
        <v>3965</v>
      </c>
      <c r="C152" s="3" t="s">
        <v>8075</v>
      </c>
      <c r="D152" s="6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 s="7">
        <v>47.91</v>
      </c>
      <c r="Q152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75" x14ac:dyDescent="0.25">
      <c r="A153">
        <v>3969</v>
      </c>
      <c r="B153" s="3" t="s">
        <v>3966</v>
      </c>
      <c r="C153" s="3" t="s">
        <v>8076</v>
      </c>
      <c r="D153" s="6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 s="7">
        <v>35.17</v>
      </c>
      <c r="Q153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90" x14ac:dyDescent="0.25">
      <c r="A154">
        <v>3970</v>
      </c>
      <c r="B154" s="3" t="s">
        <v>3967</v>
      </c>
      <c r="C154" s="3" t="s">
        <v>8077</v>
      </c>
      <c r="D154" s="6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 s="7">
        <v>5.5</v>
      </c>
      <c r="Q154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75" x14ac:dyDescent="0.25">
      <c r="A155">
        <v>3971</v>
      </c>
      <c r="B155" s="3" t="s">
        <v>3968</v>
      </c>
      <c r="C155" s="3" t="s">
        <v>8078</v>
      </c>
      <c r="D155" s="6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 s="7">
        <v>22.67</v>
      </c>
      <c r="Q155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60" x14ac:dyDescent="0.25">
      <c r="A156">
        <v>3972</v>
      </c>
      <c r="B156" s="3" t="s">
        <v>3969</v>
      </c>
      <c r="C156" s="3" t="s">
        <v>8079</v>
      </c>
      <c r="D156" s="6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 s="7">
        <v>26.38</v>
      </c>
      <c r="Q156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75" x14ac:dyDescent="0.25">
      <c r="A157">
        <v>3973</v>
      </c>
      <c r="B157" s="3" t="s">
        <v>3970</v>
      </c>
      <c r="C157" s="3" t="s">
        <v>8080</v>
      </c>
      <c r="D157" s="6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 s="7">
        <v>105.54</v>
      </c>
      <c r="Q157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75" x14ac:dyDescent="0.25">
      <c r="A158">
        <v>3975</v>
      </c>
      <c r="B158" s="3" t="s">
        <v>3972</v>
      </c>
      <c r="C158" s="3" t="s">
        <v>8082</v>
      </c>
      <c r="D158" s="6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 s="7">
        <v>0</v>
      </c>
      <c r="Q158" t="s">
        <v>8315</v>
      </c>
      <c r="R158" t="s">
        <v>8316</v>
      </c>
      <c r="S158" s="14">
        <v>42534.866875</v>
      </c>
      <c r="T158" s="14">
        <v>42564.866875</v>
      </c>
    </row>
    <row r="159" spans="1:20" ht="90" x14ac:dyDescent="0.25">
      <c r="A159">
        <v>3976</v>
      </c>
      <c r="B159" s="3" t="s">
        <v>3973</v>
      </c>
      <c r="C159" s="3" t="s">
        <v>8083</v>
      </c>
      <c r="D159" s="6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 s="7">
        <v>62</v>
      </c>
      <c r="Q159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90" x14ac:dyDescent="0.25">
      <c r="A160">
        <v>3977</v>
      </c>
      <c r="B160" s="3" t="s">
        <v>3974</v>
      </c>
      <c r="C160" s="3" t="s">
        <v>8084</v>
      </c>
      <c r="D160" s="6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 s="7">
        <v>217.5</v>
      </c>
      <c r="Q16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75" x14ac:dyDescent="0.25">
      <c r="A161">
        <v>3978</v>
      </c>
      <c r="B161" s="3" t="s">
        <v>3975</v>
      </c>
      <c r="C161" s="3" t="s">
        <v>8085</v>
      </c>
      <c r="D161" s="6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 s="7">
        <v>26.75</v>
      </c>
      <c r="Q161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90" x14ac:dyDescent="0.25">
      <c r="A162">
        <v>3980</v>
      </c>
      <c r="B162" s="3" t="s">
        <v>3977</v>
      </c>
      <c r="C162" s="3" t="s">
        <v>8087</v>
      </c>
      <c r="D162" s="6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 s="7">
        <v>64.290000000000006</v>
      </c>
      <c r="Q162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60" x14ac:dyDescent="0.25">
      <c r="A163">
        <v>3981</v>
      </c>
      <c r="B163" s="3" t="s">
        <v>3358</v>
      </c>
      <c r="C163" s="3" t="s">
        <v>7469</v>
      </c>
      <c r="D163" s="6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 s="7">
        <v>175</v>
      </c>
      <c r="Q163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90" x14ac:dyDescent="0.25">
      <c r="A164">
        <v>3983</v>
      </c>
      <c r="B164" s="3" t="s">
        <v>3979</v>
      </c>
      <c r="C164" s="3" t="s">
        <v>8089</v>
      </c>
      <c r="D164" s="6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 s="7">
        <v>84.28</v>
      </c>
      <c r="Q164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75" x14ac:dyDescent="0.25">
      <c r="A165">
        <v>3985</v>
      </c>
      <c r="B165" s="3" t="s">
        <v>3981</v>
      </c>
      <c r="C165" s="3" t="s">
        <v>8091</v>
      </c>
      <c r="D165" s="6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 s="7">
        <v>33.74</v>
      </c>
      <c r="Q165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 s="7">
        <v>8</v>
      </c>
      <c r="Q166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75" x14ac:dyDescent="0.25">
      <c r="A167">
        <v>3989</v>
      </c>
      <c r="B167" s="3" t="s">
        <v>3985</v>
      </c>
      <c r="C167" s="3" t="s">
        <v>8095</v>
      </c>
      <c r="D167" s="6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 s="7">
        <v>0</v>
      </c>
      <c r="Q167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45" x14ac:dyDescent="0.25">
      <c r="A168">
        <v>3991</v>
      </c>
      <c r="B168" s="3" t="s">
        <v>3987</v>
      </c>
      <c r="C168" s="3" t="s">
        <v>8097</v>
      </c>
      <c r="D168" s="6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 s="7">
        <v>100</v>
      </c>
      <c r="Q168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60" x14ac:dyDescent="0.25">
      <c r="A169">
        <v>3992</v>
      </c>
      <c r="B169" s="3" t="s">
        <v>3988</v>
      </c>
      <c r="C169" s="3" t="s">
        <v>8098</v>
      </c>
      <c r="D169" s="6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 s="7">
        <v>60.11</v>
      </c>
      <c r="Q169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60" x14ac:dyDescent="0.25">
      <c r="A170">
        <v>3993</v>
      </c>
      <c r="B170" s="3" t="s">
        <v>3989</v>
      </c>
      <c r="C170" s="3" t="s">
        <v>8099</v>
      </c>
      <c r="D170" s="6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 s="7">
        <v>3</v>
      </c>
      <c r="Q17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60" x14ac:dyDescent="0.25">
      <c r="A171">
        <v>3994</v>
      </c>
      <c r="B171" s="3" t="s">
        <v>3990</v>
      </c>
      <c r="C171" s="3" t="s">
        <v>8100</v>
      </c>
      <c r="D171" s="6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 s="7">
        <v>5</v>
      </c>
      <c r="Q171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75" x14ac:dyDescent="0.25">
      <c r="A172">
        <v>3996</v>
      </c>
      <c r="B172" s="3" t="s">
        <v>3992</v>
      </c>
      <c r="C172" s="3" t="s">
        <v>8102</v>
      </c>
      <c r="D172" s="6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 s="7">
        <v>29.24</v>
      </c>
      <c r="Q172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60" x14ac:dyDescent="0.25">
      <c r="A173">
        <v>3998</v>
      </c>
      <c r="B173" s="3" t="s">
        <v>3994</v>
      </c>
      <c r="C173" s="3" t="s">
        <v>8104</v>
      </c>
      <c r="D173" s="6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 s="7">
        <v>59.58</v>
      </c>
      <c r="Q173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75" x14ac:dyDescent="0.25">
      <c r="A174">
        <v>3999</v>
      </c>
      <c r="B174" s="3" t="s">
        <v>3995</v>
      </c>
      <c r="C174" s="3" t="s">
        <v>8105</v>
      </c>
      <c r="D174" s="6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 s="7">
        <v>82.57</v>
      </c>
      <c r="Q174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 s="7">
        <v>10</v>
      </c>
      <c r="Q175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75" x14ac:dyDescent="0.25">
      <c r="A176">
        <v>4002</v>
      </c>
      <c r="B176" s="3" t="s">
        <v>3998</v>
      </c>
      <c r="C176" s="3" t="s">
        <v>8108</v>
      </c>
      <c r="D176" s="6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 s="7">
        <v>5.75</v>
      </c>
      <c r="Q176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75" x14ac:dyDescent="0.25">
      <c r="A177">
        <v>4003</v>
      </c>
      <c r="B177" s="3" t="s">
        <v>3999</v>
      </c>
      <c r="C177" s="3" t="s">
        <v>8071</v>
      </c>
      <c r="D177" s="6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 s="7">
        <v>100.5</v>
      </c>
      <c r="Q177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30" x14ac:dyDescent="0.25">
      <c r="A178">
        <v>4004</v>
      </c>
      <c r="B178" s="3" t="s">
        <v>4000</v>
      </c>
      <c r="C178" s="3" t="s">
        <v>8109</v>
      </c>
      <c r="D178" s="6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 s="7">
        <v>1</v>
      </c>
      <c r="Q178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75" x14ac:dyDescent="0.25">
      <c r="A179">
        <v>4005</v>
      </c>
      <c r="B179" s="3" t="s">
        <v>4001</v>
      </c>
      <c r="C179" s="3" t="s">
        <v>8110</v>
      </c>
      <c r="D179" s="6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 s="7">
        <v>20</v>
      </c>
      <c r="Q179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90" x14ac:dyDescent="0.25">
      <c r="A180">
        <v>4006</v>
      </c>
      <c r="B180" s="3" t="s">
        <v>4002</v>
      </c>
      <c r="C180" s="3" t="s">
        <v>8111</v>
      </c>
      <c r="D180" s="6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 s="7">
        <v>2</v>
      </c>
      <c r="Q18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75" x14ac:dyDescent="0.25">
      <c r="A181">
        <v>4007</v>
      </c>
      <c r="B181" s="3" t="s">
        <v>4003</v>
      </c>
      <c r="C181" s="3" t="s">
        <v>8112</v>
      </c>
      <c r="D181" s="6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 s="7">
        <v>5</v>
      </c>
      <c r="Q181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75" x14ac:dyDescent="0.25">
      <c r="A182">
        <v>4010</v>
      </c>
      <c r="B182" s="3" t="s">
        <v>4006</v>
      </c>
      <c r="C182" s="3" t="s">
        <v>8115</v>
      </c>
      <c r="D182" s="6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 s="7">
        <v>45.84</v>
      </c>
      <c r="Q182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90" x14ac:dyDescent="0.25">
      <c r="A183">
        <v>4013</v>
      </c>
      <c r="B183" s="3" t="s">
        <v>4009</v>
      </c>
      <c r="C183" s="3" t="s">
        <v>8118</v>
      </c>
      <c r="D183" s="6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 s="7">
        <v>13</v>
      </c>
      <c r="Q183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75" x14ac:dyDescent="0.25">
      <c r="A184">
        <v>4014</v>
      </c>
      <c r="B184" s="3" t="s">
        <v>4010</v>
      </c>
      <c r="C184" s="3" t="s">
        <v>8119</v>
      </c>
      <c r="D184" s="6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 s="7">
        <v>0</v>
      </c>
      <c r="Q184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75" x14ac:dyDescent="0.25">
      <c r="A185">
        <v>4015</v>
      </c>
      <c r="B185" s="3" t="s">
        <v>4011</v>
      </c>
      <c r="C185" s="3" t="s">
        <v>8120</v>
      </c>
      <c r="D185" s="6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 s="7">
        <v>1</v>
      </c>
      <c r="Q185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90" x14ac:dyDescent="0.25">
      <c r="A186">
        <v>4017</v>
      </c>
      <c r="B186" s="3" t="s">
        <v>4013</v>
      </c>
      <c r="C186" s="3" t="s">
        <v>8122</v>
      </c>
      <c r="D186" s="6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 s="7">
        <v>52.5</v>
      </c>
      <c r="Q186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75" x14ac:dyDescent="0.25">
      <c r="A187">
        <v>4019</v>
      </c>
      <c r="B187" s="3" t="s">
        <v>4015</v>
      </c>
      <c r="C187" s="3" t="s">
        <v>8124</v>
      </c>
      <c r="D187" s="6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 s="7">
        <v>7.25</v>
      </c>
      <c r="Q187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75" x14ac:dyDescent="0.25">
      <c r="A188">
        <v>4020</v>
      </c>
      <c r="B188" s="3" t="s">
        <v>4016</v>
      </c>
      <c r="C188" s="3" t="s">
        <v>8125</v>
      </c>
      <c r="D188" s="6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 s="7">
        <v>33.33</v>
      </c>
      <c r="Q188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60" x14ac:dyDescent="0.25">
      <c r="A189">
        <v>4021</v>
      </c>
      <c r="B189" s="3" t="s">
        <v>4017</v>
      </c>
      <c r="C189" s="3" t="s">
        <v>8126</v>
      </c>
      <c r="D189" s="6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 s="7">
        <v>62.5</v>
      </c>
      <c r="Q189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60" x14ac:dyDescent="0.25">
      <c r="A190">
        <v>4022</v>
      </c>
      <c r="B190" s="3" t="s">
        <v>4018</v>
      </c>
      <c r="C190" s="3" t="s">
        <v>8127</v>
      </c>
      <c r="D190" s="6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 s="7">
        <v>63.56</v>
      </c>
      <c r="Q19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60" x14ac:dyDescent="0.25">
      <c r="A191">
        <v>4023</v>
      </c>
      <c r="B191" s="3" t="s">
        <v>4019</v>
      </c>
      <c r="C191" s="3" t="s">
        <v>8128</v>
      </c>
      <c r="D191" s="6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 s="7">
        <v>0</v>
      </c>
      <c r="Q191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90" x14ac:dyDescent="0.25">
      <c r="A192">
        <v>4024</v>
      </c>
      <c r="B192" s="3" t="s">
        <v>4020</v>
      </c>
      <c r="C192" s="3" t="s">
        <v>8129</v>
      </c>
      <c r="D192" s="6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 s="7">
        <v>10</v>
      </c>
      <c r="Q192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75" x14ac:dyDescent="0.25">
      <c r="A193">
        <v>4026</v>
      </c>
      <c r="B193" s="3" t="s">
        <v>4022</v>
      </c>
      <c r="C193" s="3" t="s">
        <v>8131</v>
      </c>
      <c r="D193" s="6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 s="7">
        <v>0</v>
      </c>
      <c r="Q193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90" x14ac:dyDescent="0.25">
      <c r="A194">
        <v>4027</v>
      </c>
      <c r="B194" s="3" t="s">
        <v>4023</v>
      </c>
      <c r="C194" s="3" t="s">
        <v>8132</v>
      </c>
      <c r="D194" s="6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 s="7">
        <v>30.71</v>
      </c>
      <c r="Q194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75" x14ac:dyDescent="0.25">
      <c r="A195">
        <v>4028</v>
      </c>
      <c r="B195" s="3" t="s">
        <v>4024</v>
      </c>
      <c r="C195" s="3" t="s">
        <v>8133</v>
      </c>
      <c r="D195" s="6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 s="7">
        <v>51</v>
      </c>
      <c r="Q195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75" x14ac:dyDescent="0.25">
      <c r="A196">
        <v>4029</v>
      </c>
      <c r="B196" s="3" t="s">
        <v>4025</v>
      </c>
      <c r="C196" s="3" t="s">
        <v>8134</v>
      </c>
      <c r="D196" s="6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 s="7">
        <v>0</v>
      </c>
      <c r="Q196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75" x14ac:dyDescent="0.25">
      <c r="A197">
        <v>4030</v>
      </c>
      <c r="B197" s="3" t="s">
        <v>4026</v>
      </c>
      <c r="C197" s="3" t="s">
        <v>8135</v>
      </c>
      <c r="D197" s="6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 s="7">
        <v>66.67</v>
      </c>
      <c r="Q197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90" x14ac:dyDescent="0.25">
      <c r="A198">
        <v>4031</v>
      </c>
      <c r="B198" s="3" t="s">
        <v>4027</v>
      </c>
      <c r="C198" s="3" t="s">
        <v>8136</v>
      </c>
      <c r="D198" s="6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 s="7">
        <v>0</v>
      </c>
      <c r="Q198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75" x14ac:dyDescent="0.25">
      <c r="A199">
        <v>4032</v>
      </c>
      <c r="B199" s="3" t="s">
        <v>4028</v>
      </c>
      <c r="C199" s="3" t="s">
        <v>8137</v>
      </c>
      <c r="D199" s="6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 s="7">
        <v>59</v>
      </c>
      <c r="Q199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75" x14ac:dyDescent="0.25">
      <c r="A200">
        <v>4034</v>
      </c>
      <c r="B200" s="3" t="s">
        <v>4030</v>
      </c>
      <c r="C200" s="3" t="s">
        <v>8139</v>
      </c>
      <c r="D200" s="6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 s="7">
        <v>100</v>
      </c>
      <c r="Q20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45" x14ac:dyDescent="0.25">
      <c r="A201">
        <v>4035</v>
      </c>
      <c r="B201" s="3" t="s">
        <v>4031</v>
      </c>
      <c r="C201" s="3" t="s">
        <v>8140</v>
      </c>
      <c r="D201" s="6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 s="7">
        <v>147.4</v>
      </c>
      <c r="Q201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75" x14ac:dyDescent="0.25">
      <c r="A202">
        <v>4036</v>
      </c>
      <c r="B202" s="3" t="s">
        <v>4032</v>
      </c>
      <c r="C202" s="3" t="s">
        <v>7438</v>
      </c>
      <c r="D202" s="6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 s="7">
        <v>166.06</v>
      </c>
      <c r="Q202" t="s">
        <v>8315</v>
      </c>
      <c r="R202" t="s">
        <v>8316</v>
      </c>
      <c r="S202" s="14">
        <v>41804.937083333331</v>
      </c>
      <c r="T202" s="14">
        <v>41821.9375</v>
      </c>
    </row>
    <row r="203" spans="1:20" ht="75" x14ac:dyDescent="0.25">
      <c r="A203">
        <v>4037</v>
      </c>
      <c r="B203" s="3" t="s">
        <v>4033</v>
      </c>
      <c r="C203" s="3" t="s">
        <v>8141</v>
      </c>
      <c r="D203" s="6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 s="7">
        <v>40</v>
      </c>
      <c r="Q203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75" x14ac:dyDescent="0.25">
      <c r="A204">
        <v>4038</v>
      </c>
      <c r="B204" s="3" t="s">
        <v>4034</v>
      </c>
      <c r="C204" s="3" t="s">
        <v>8142</v>
      </c>
      <c r="D204" s="6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 s="7">
        <v>75.25</v>
      </c>
      <c r="Q204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60" x14ac:dyDescent="0.25">
      <c r="A205">
        <v>4039</v>
      </c>
      <c r="B205" s="3" t="s">
        <v>4035</v>
      </c>
      <c r="C205" s="3" t="s">
        <v>8143</v>
      </c>
      <c r="D205" s="6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 s="7">
        <v>60</v>
      </c>
      <c r="Q205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75" x14ac:dyDescent="0.25">
      <c r="A206">
        <v>4040</v>
      </c>
      <c r="B206" s="3" t="s">
        <v>4036</v>
      </c>
      <c r="C206" s="3" t="s">
        <v>8144</v>
      </c>
      <c r="D206" s="6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 s="7">
        <v>1250</v>
      </c>
      <c r="Q206" t="s">
        <v>8315</v>
      </c>
      <c r="R206" t="s">
        <v>8316</v>
      </c>
      <c r="S206" s="14">
        <v>42144.231527777782</v>
      </c>
      <c r="T206" s="14">
        <v>42203.125</v>
      </c>
    </row>
    <row r="207" spans="1:20" ht="75" x14ac:dyDescent="0.25">
      <c r="A207">
        <v>4042</v>
      </c>
      <c r="B207" s="3" t="s">
        <v>4038</v>
      </c>
      <c r="C207" s="3" t="s">
        <v>8146</v>
      </c>
      <c r="D207" s="6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 s="7">
        <v>7</v>
      </c>
      <c r="Q207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75" x14ac:dyDescent="0.25">
      <c r="A208">
        <v>4044</v>
      </c>
      <c r="B208" s="3" t="s">
        <v>4040</v>
      </c>
      <c r="C208" s="3" t="s">
        <v>8148</v>
      </c>
      <c r="D208" s="6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 s="7">
        <v>56.25</v>
      </c>
      <c r="Q208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90" x14ac:dyDescent="0.25">
      <c r="A209">
        <v>4046</v>
      </c>
      <c r="B209" s="3" t="s">
        <v>4042</v>
      </c>
      <c r="C209" s="3" t="s">
        <v>8150</v>
      </c>
      <c r="D209" s="6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 s="7">
        <v>38.33</v>
      </c>
      <c r="Q209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75" x14ac:dyDescent="0.25">
      <c r="A210">
        <v>4047</v>
      </c>
      <c r="B210" s="3" t="s">
        <v>4043</v>
      </c>
      <c r="C210" s="3" t="s">
        <v>8151</v>
      </c>
      <c r="D210" s="6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 s="7">
        <v>27.5</v>
      </c>
      <c r="Q2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75" x14ac:dyDescent="0.25">
      <c r="A211">
        <v>4049</v>
      </c>
      <c r="B211" s="3" t="s">
        <v>4045</v>
      </c>
      <c r="C211" s="3" t="s">
        <v>8153</v>
      </c>
      <c r="D211" s="6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 s="7">
        <v>16</v>
      </c>
      <c r="Q211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75" x14ac:dyDescent="0.25">
      <c r="A212">
        <v>4050</v>
      </c>
      <c r="B212" s="3" t="s">
        <v>4046</v>
      </c>
      <c r="C212" s="3" t="s">
        <v>8154</v>
      </c>
      <c r="D212" s="6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 s="7">
        <v>1</v>
      </c>
      <c r="Q212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75" x14ac:dyDescent="0.25">
      <c r="A213">
        <v>4051</v>
      </c>
      <c r="B213" s="3" t="s">
        <v>4047</v>
      </c>
      <c r="C213" s="3" t="s">
        <v>8155</v>
      </c>
      <c r="D213" s="6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 s="7">
        <v>0</v>
      </c>
      <c r="Q213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75" x14ac:dyDescent="0.25">
      <c r="A214">
        <v>4052</v>
      </c>
      <c r="B214" s="3" t="s">
        <v>4048</v>
      </c>
      <c r="C214" s="3" t="s">
        <v>8156</v>
      </c>
      <c r="D214" s="6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 s="7">
        <v>86.62</v>
      </c>
      <c r="Q214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75" x14ac:dyDescent="0.25">
      <c r="A215">
        <v>4054</v>
      </c>
      <c r="B215" s="3" t="s">
        <v>4050</v>
      </c>
      <c r="C215" s="3" t="s">
        <v>8158</v>
      </c>
      <c r="D215" s="6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 s="7">
        <v>0</v>
      </c>
      <c r="Q215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75" x14ac:dyDescent="0.25">
      <c r="A216">
        <v>4056</v>
      </c>
      <c r="B216" s="3" t="s">
        <v>4052</v>
      </c>
      <c r="C216" s="3" t="s">
        <v>8160</v>
      </c>
      <c r="D216" s="6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 s="7">
        <v>88.33</v>
      </c>
      <c r="Q216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75" x14ac:dyDescent="0.25">
      <c r="A217">
        <v>4058</v>
      </c>
      <c r="B217" s="3" t="s">
        <v>4054</v>
      </c>
      <c r="C217" s="3" t="s">
        <v>8162</v>
      </c>
      <c r="D217" s="6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 s="7">
        <v>23.75</v>
      </c>
      <c r="Q217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60" x14ac:dyDescent="0.25">
      <c r="A218">
        <v>4061</v>
      </c>
      <c r="B218" s="3" t="s">
        <v>4057</v>
      </c>
      <c r="C218" s="3" t="s">
        <v>8165</v>
      </c>
      <c r="D218" s="6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 s="7">
        <v>0</v>
      </c>
      <c r="Q218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75" x14ac:dyDescent="0.25">
      <c r="A219">
        <v>4062</v>
      </c>
      <c r="B219" s="3" t="s">
        <v>4058</v>
      </c>
      <c r="C219" s="3" t="s">
        <v>8166</v>
      </c>
      <c r="D219" s="6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 s="7">
        <v>163.33000000000001</v>
      </c>
      <c r="Q219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60" x14ac:dyDescent="0.25">
      <c r="A220">
        <v>4065</v>
      </c>
      <c r="B220" s="3" t="s">
        <v>4061</v>
      </c>
      <c r="C220" s="3" t="s">
        <v>8169</v>
      </c>
      <c r="D220" s="6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 s="7">
        <v>6.75</v>
      </c>
      <c r="Q22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90" x14ac:dyDescent="0.25">
      <c r="A221">
        <v>4066</v>
      </c>
      <c r="B221" s="3" t="s">
        <v>4062</v>
      </c>
      <c r="C221" s="3" t="s">
        <v>8170</v>
      </c>
      <c r="D221" s="6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 s="7">
        <v>25</v>
      </c>
      <c r="Q221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75" x14ac:dyDescent="0.25">
      <c r="A222">
        <v>4067</v>
      </c>
      <c r="B222" s="3" t="s">
        <v>4063</v>
      </c>
      <c r="C222" s="3" t="s">
        <v>7998</v>
      </c>
      <c r="D222" s="6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 s="7">
        <v>179.12</v>
      </c>
      <c r="Q222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60" x14ac:dyDescent="0.25">
      <c r="A223">
        <v>4068</v>
      </c>
      <c r="B223" s="3" t="s">
        <v>4064</v>
      </c>
      <c r="C223" s="3" t="s">
        <v>8171</v>
      </c>
      <c r="D223" s="6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 s="7">
        <v>34.950000000000003</v>
      </c>
      <c r="Q223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60" x14ac:dyDescent="0.25">
      <c r="A224">
        <v>4070</v>
      </c>
      <c r="B224" s="3" t="s">
        <v>4066</v>
      </c>
      <c r="C224" s="3" t="s">
        <v>8173</v>
      </c>
      <c r="D224" s="6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 s="7">
        <v>27.5</v>
      </c>
      <c r="Q224" t="s">
        <v>8315</v>
      </c>
      <c r="R224" t="s">
        <v>8316</v>
      </c>
      <c r="S224" s="14">
        <v>42031.666898148149</v>
      </c>
      <c r="T224" s="14">
        <v>42064.125</v>
      </c>
    </row>
    <row r="225" spans="1:20" ht="75" x14ac:dyDescent="0.25">
      <c r="A225">
        <v>4073</v>
      </c>
      <c r="B225" s="3" t="s">
        <v>4069</v>
      </c>
      <c r="C225" s="3" t="s">
        <v>8176</v>
      </c>
      <c r="D225" s="6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 s="7">
        <v>18.5</v>
      </c>
      <c r="Q225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60" x14ac:dyDescent="0.25">
      <c r="A226">
        <v>4076</v>
      </c>
      <c r="B226" s="3" t="s">
        <v>4072</v>
      </c>
      <c r="C226" s="3" t="s">
        <v>8179</v>
      </c>
      <c r="D226" s="6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 s="7">
        <v>0</v>
      </c>
      <c r="Q226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90" x14ac:dyDescent="0.25">
      <c r="A227">
        <v>4077</v>
      </c>
      <c r="B227" s="3" t="s">
        <v>4073</v>
      </c>
      <c r="C227" s="3" t="s">
        <v>8180</v>
      </c>
      <c r="D227" s="6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 s="7">
        <v>222.5</v>
      </c>
      <c r="Q227" t="s">
        <v>8315</v>
      </c>
      <c r="R227" t="s">
        <v>8316</v>
      </c>
      <c r="S227" s="14">
        <v>42695.7105787037</v>
      </c>
      <c r="T227" s="14">
        <v>42725.7105787037</v>
      </c>
    </row>
    <row r="228" spans="1:20" ht="75" x14ac:dyDescent="0.25">
      <c r="A228">
        <v>4079</v>
      </c>
      <c r="B228" s="3" t="s">
        <v>4075</v>
      </c>
      <c r="C228" s="3" t="s">
        <v>8182</v>
      </c>
      <c r="D228" s="6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 s="7">
        <v>5</v>
      </c>
      <c r="Q228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75" x14ac:dyDescent="0.25">
      <c r="A229">
        <v>4080</v>
      </c>
      <c r="B229" s="3" t="s">
        <v>4076</v>
      </c>
      <c r="C229" s="3" t="s">
        <v>8183</v>
      </c>
      <c r="D229" s="6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 s="7">
        <v>0</v>
      </c>
      <c r="Q229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75" x14ac:dyDescent="0.25">
      <c r="A230">
        <v>4081</v>
      </c>
      <c r="B230" s="3" t="s">
        <v>4077</v>
      </c>
      <c r="C230" s="3" t="s">
        <v>8184</v>
      </c>
      <c r="D230" s="6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 s="7">
        <v>29.17</v>
      </c>
      <c r="Q23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75" x14ac:dyDescent="0.25">
      <c r="A231">
        <v>4082</v>
      </c>
      <c r="B231" s="3" t="s">
        <v>4078</v>
      </c>
      <c r="C231" s="3" t="s">
        <v>8185</v>
      </c>
      <c r="D231" s="6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 s="7">
        <v>1.5</v>
      </c>
      <c r="Q231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90" x14ac:dyDescent="0.25">
      <c r="A232">
        <v>4083</v>
      </c>
      <c r="B232" s="3" t="s">
        <v>4079</v>
      </c>
      <c r="C232" s="3" t="s">
        <v>8186</v>
      </c>
      <c r="D232" s="6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 s="7">
        <v>126.5</v>
      </c>
      <c r="Q232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90" x14ac:dyDescent="0.25">
      <c r="A233">
        <v>4085</v>
      </c>
      <c r="B233" s="3" t="s">
        <v>4081</v>
      </c>
      <c r="C233" s="3" t="s">
        <v>8188</v>
      </c>
      <c r="D233" s="6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 s="7">
        <v>10</v>
      </c>
      <c r="Q233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75" x14ac:dyDescent="0.25">
      <c r="A234">
        <v>4086</v>
      </c>
      <c r="B234" s="3" t="s">
        <v>4082</v>
      </c>
      <c r="C234" s="3" t="s">
        <v>8189</v>
      </c>
      <c r="D234" s="6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 s="7">
        <v>9.4</v>
      </c>
      <c r="Q234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6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 s="7">
        <v>0</v>
      </c>
      <c r="Q235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75" x14ac:dyDescent="0.25">
      <c r="A236">
        <v>4089</v>
      </c>
      <c r="B236" s="3" t="s">
        <v>4085</v>
      </c>
      <c r="C236" s="3" t="s">
        <v>8192</v>
      </c>
      <c r="D236" s="6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 s="7">
        <v>30</v>
      </c>
      <c r="Q236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60" x14ac:dyDescent="0.25">
      <c r="A237">
        <v>4090</v>
      </c>
      <c r="B237" s="3" t="s">
        <v>4086</v>
      </c>
      <c r="C237" s="3" t="s">
        <v>8193</v>
      </c>
      <c r="D237" s="6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 s="7">
        <v>10.67</v>
      </c>
      <c r="Q237" t="s">
        <v>8315</v>
      </c>
      <c r="R237" t="s">
        <v>8316</v>
      </c>
      <c r="S237" s="14">
        <v>42209.67288194444</v>
      </c>
      <c r="T237" s="14">
        <v>42223.625</v>
      </c>
    </row>
    <row r="238" spans="1:20" ht="75" x14ac:dyDescent="0.25">
      <c r="A238">
        <v>4091</v>
      </c>
      <c r="B238" s="3" t="s">
        <v>4087</v>
      </c>
      <c r="C238" s="3" t="s">
        <v>8194</v>
      </c>
      <c r="D238" s="6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 s="7">
        <v>25.5</v>
      </c>
      <c r="Q238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7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 s="7">
        <v>20</v>
      </c>
      <c r="Q239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75" x14ac:dyDescent="0.25">
      <c r="A240">
        <v>4094</v>
      </c>
      <c r="B240" s="3" t="s">
        <v>4090</v>
      </c>
      <c r="C240" s="3" t="s">
        <v>8197</v>
      </c>
      <c r="D240" s="6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 s="7">
        <v>91.25</v>
      </c>
      <c r="Q24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60" x14ac:dyDescent="0.25">
      <c r="A241">
        <v>4098</v>
      </c>
      <c r="B241" s="3" t="s">
        <v>4094</v>
      </c>
      <c r="C241" s="3" t="s">
        <v>8201</v>
      </c>
      <c r="D241" s="6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 s="7">
        <v>0</v>
      </c>
      <c r="Q241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90" x14ac:dyDescent="0.25">
      <c r="A242">
        <v>4099</v>
      </c>
      <c r="B242" s="3" t="s">
        <v>4095</v>
      </c>
      <c r="C242" s="3" t="s">
        <v>8202</v>
      </c>
      <c r="D242" s="6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 s="7">
        <v>50</v>
      </c>
      <c r="Q242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60" x14ac:dyDescent="0.25">
      <c r="A243">
        <v>4100</v>
      </c>
      <c r="B243" s="3" t="s">
        <v>4096</v>
      </c>
      <c r="C243" s="3" t="s">
        <v>8203</v>
      </c>
      <c r="D243" s="6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 s="7">
        <v>0</v>
      </c>
      <c r="Q243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75" x14ac:dyDescent="0.25">
      <c r="A244">
        <v>4101</v>
      </c>
      <c r="B244" s="3" t="s">
        <v>4097</v>
      </c>
      <c r="C244" s="3" t="s">
        <v>8204</v>
      </c>
      <c r="D244" s="6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 s="7">
        <v>0</v>
      </c>
      <c r="Q244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60" x14ac:dyDescent="0.25">
      <c r="A245">
        <v>4102</v>
      </c>
      <c r="B245" s="3" t="s">
        <v>4098</v>
      </c>
      <c r="C245" s="3" t="s">
        <v>8205</v>
      </c>
      <c r="D245" s="6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 s="7">
        <v>22.83</v>
      </c>
      <c r="Q245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75" x14ac:dyDescent="0.25">
      <c r="A246">
        <v>4103</v>
      </c>
      <c r="B246" s="3" t="s">
        <v>4099</v>
      </c>
      <c r="C246" s="3" t="s">
        <v>8206</v>
      </c>
      <c r="D246" s="6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 s="7">
        <v>16.670000000000002</v>
      </c>
      <c r="Q246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75" x14ac:dyDescent="0.25">
      <c r="A247">
        <v>4106</v>
      </c>
      <c r="B247" s="3" t="s">
        <v>4102</v>
      </c>
      <c r="C247" s="3" t="s">
        <v>8209</v>
      </c>
      <c r="D247" s="6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 s="7">
        <v>106.97</v>
      </c>
      <c r="Q247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90" x14ac:dyDescent="0.25">
      <c r="A248">
        <v>4107</v>
      </c>
      <c r="B248" s="3" t="s">
        <v>4103</v>
      </c>
      <c r="C248" s="3" t="s">
        <v>8210</v>
      </c>
      <c r="D248" s="6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 s="7">
        <v>10.25</v>
      </c>
      <c r="Q248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75" x14ac:dyDescent="0.25">
      <c r="A249">
        <v>4108</v>
      </c>
      <c r="B249" s="3" t="s">
        <v>4104</v>
      </c>
      <c r="C249" s="3" t="s">
        <v>8211</v>
      </c>
      <c r="D249" s="6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 s="7">
        <v>59</v>
      </c>
      <c r="Q249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75" x14ac:dyDescent="0.25">
      <c r="A250">
        <v>4111</v>
      </c>
      <c r="B250" s="3" t="s">
        <v>4107</v>
      </c>
      <c r="C250" s="3" t="s">
        <v>8214</v>
      </c>
      <c r="D250" s="6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 s="7">
        <v>15.67</v>
      </c>
      <c r="Q25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75" x14ac:dyDescent="0.25">
      <c r="A251">
        <v>4113</v>
      </c>
      <c r="B251" s="3" t="s">
        <v>4109</v>
      </c>
      <c r="C251" s="3" t="s">
        <v>8215</v>
      </c>
      <c r="D251" s="6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 s="7">
        <v>1</v>
      </c>
      <c r="Q251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8" priority="2" operator="equal">
      <formula>"canceled"</formula>
    </cfRule>
    <cfRule type="cellIs" dxfId="7" priority="3" operator="equal">
      <formula>"failed"</formula>
    </cfRule>
    <cfRule type="cellIs" dxfId="6" priority="4" operator="equal">
      <formula>"failed"</formula>
    </cfRule>
    <cfRule type="cellIs" dxfId="5" priority="5" operator="equal">
      <formula>"failed"</formula>
    </cfRule>
    <cfRule type="cellIs" dxfId="4" priority="6" operator="equal">
      <formula>"canceled"</formula>
    </cfRule>
    <cfRule type="cellIs" dxfId="3" priority="7" operator="equal">
      <formula>"successful"</formula>
    </cfRule>
    <cfRule type="cellIs" dxfId="2" priority="8" operator="equal">
      <formula>"live"</formula>
    </cfRule>
  </conditionalFormatting>
  <conditionalFormatting sqref="O1:O25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48D41-9279-4EC4-BD68-24A78B78A8F7}">
  <dimension ref="A1:C14"/>
  <sheetViews>
    <sheetView workbookViewId="0">
      <selection activeCell="E17" sqref="E17"/>
    </sheetView>
  </sheetViews>
  <sheetFormatPr defaultRowHeight="15" x14ac:dyDescent="0.25"/>
  <cols>
    <col min="1" max="1" width="28.42578125" bestFit="1" customWidth="1"/>
    <col min="2" max="2" width="12.28515625" customWidth="1"/>
    <col min="3" max="3" width="11.5703125" customWidth="1"/>
  </cols>
  <sheetData>
    <row r="1" spans="1:3" x14ac:dyDescent="0.25">
      <c r="B1" t="s">
        <v>8389</v>
      </c>
      <c r="C1" t="s">
        <v>8390</v>
      </c>
    </row>
    <row r="2" spans="1:3" ht="15.75" x14ac:dyDescent="0.3">
      <c r="A2" t="s">
        <v>8385</v>
      </c>
      <c r="B2" s="24">
        <f>AVERAGE('Successful US Kickstarters'!D:D)</f>
        <v>5048.8786407766993</v>
      </c>
      <c r="C2" s="24">
        <f>AVERAGE('Failed US Kickstarters'!D:D)</f>
        <v>10554.212</v>
      </c>
    </row>
    <row r="3" spans="1:3" ht="15.75" x14ac:dyDescent="0.3">
      <c r="A3" t="s">
        <v>8386</v>
      </c>
      <c r="B3" s="24">
        <f>MEDIAN('Successful US Kickstarters'!D:D)</f>
        <v>3000</v>
      </c>
      <c r="C3" s="24">
        <f>MEDIAN('Failed US Kickstarters'!D:D)</f>
        <v>5000</v>
      </c>
    </row>
    <row r="4" spans="1:3" ht="15.75" x14ac:dyDescent="0.3">
      <c r="A4" t="s">
        <v>8395</v>
      </c>
      <c r="B4" s="24">
        <f>_xlfn.STDEV.P('Successful US Kickstarters'!D:D)</f>
        <v>7748.7537726373303</v>
      </c>
      <c r="C4" s="24">
        <f>_xlfn.STDEV.P('Failed US Kickstarters'!D:D)</f>
        <v>21967.731061515115</v>
      </c>
    </row>
    <row r="5" spans="1:3" ht="15.75" x14ac:dyDescent="0.3">
      <c r="A5" t="s">
        <v>8396</v>
      </c>
      <c r="B5" s="24">
        <f>_xlfn.QUARTILE.EXC('Successful US Kickstarters'!D:D,3)</f>
        <v>5000</v>
      </c>
      <c r="C5" s="24">
        <f>_xlfn.QUARTILE.EXC('Failed US Kickstarters'!D:D,3)</f>
        <v>10000</v>
      </c>
    </row>
    <row r="6" spans="1:3" ht="15.75" x14ac:dyDescent="0.3">
      <c r="A6" t="s">
        <v>8397</v>
      </c>
      <c r="B6" s="24">
        <f>_xlfn.QUARTILE.EXC('Successful US Kickstarters'!D:D,1)</f>
        <v>1500</v>
      </c>
      <c r="C6" s="24">
        <f>_xlfn.QUARTILE.EXC('Failed US Kickstarters'!D:D,1)</f>
        <v>2000</v>
      </c>
    </row>
    <row r="7" spans="1:3" ht="15.75" x14ac:dyDescent="0.3">
      <c r="A7" t="s">
        <v>8398</v>
      </c>
      <c r="B7" s="24">
        <f>+B5-B6</f>
        <v>3500</v>
      </c>
      <c r="C7" s="24">
        <f>+C5-C6</f>
        <v>8000</v>
      </c>
    </row>
    <row r="8" spans="1:3" x14ac:dyDescent="0.25">
      <c r="B8" s="25"/>
      <c r="C8" s="25"/>
    </row>
    <row r="9" spans="1:3" x14ac:dyDescent="0.25">
      <c r="A9" t="s">
        <v>8387</v>
      </c>
      <c r="B9" s="25">
        <f>AVERAGE('Successful US Kickstarters'!E:E)</f>
        <v>5601.5458009708727</v>
      </c>
      <c r="C9" s="25">
        <f>AVERAGE('Failed US Kickstarters'!E:E)</f>
        <v>558.65484000000004</v>
      </c>
    </row>
    <row r="10" spans="1:3" x14ac:dyDescent="0.25">
      <c r="A10" t="s">
        <v>8388</v>
      </c>
      <c r="B10" s="25">
        <f>MEDIAN('Successful US Kickstarters'!E:E)</f>
        <v>3167.5</v>
      </c>
      <c r="C10" s="25">
        <f>MEDIAN('Failed US Kickstarters'!E:E)</f>
        <v>103</v>
      </c>
    </row>
    <row r="11" spans="1:3" ht="15.75" x14ac:dyDescent="0.3">
      <c r="A11" t="s">
        <v>8399</v>
      </c>
      <c r="B11" s="24">
        <f>_xlfn.STDEV.P('Successful US Kickstarters'!E:E)</f>
        <v>8334.5731699164608</v>
      </c>
      <c r="C11" s="24">
        <f>_xlfn.STDEV.P('Failed US Kickstarters'!E:E)</f>
        <v>1330.5230280400915</v>
      </c>
    </row>
    <row r="12" spans="1:3" ht="15.75" x14ac:dyDescent="0.3">
      <c r="A12" t="s">
        <v>8400</v>
      </c>
      <c r="B12" s="24">
        <f>_xlfn.QUARTILE.EXC('Successful US Kickstarters'!E:E,3)</f>
        <v>5699</v>
      </c>
      <c r="C12" s="24">
        <f>_xlfn.QUARTILE.EXC('Failed US Kickstarters'!E:E,3)</f>
        <v>501</v>
      </c>
    </row>
    <row r="13" spans="1:3" ht="15.75" x14ac:dyDescent="0.3">
      <c r="A13" t="s">
        <v>8401</v>
      </c>
      <c r="B13" s="24">
        <f>_xlfn.QUARTILE.EXC('Successful US Kickstarters'!E:E,1)</f>
        <v>1716.5074999999999</v>
      </c>
      <c r="C13" s="24">
        <f>_xlfn.QUARTILE.EXC('Failed US Kickstarters'!E:E,1)</f>
        <v>9.25</v>
      </c>
    </row>
    <row r="14" spans="1:3" ht="15.75" x14ac:dyDescent="0.3">
      <c r="A14" t="s">
        <v>8402</v>
      </c>
      <c r="B14" s="24">
        <f>+B12-B13</f>
        <v>3982.4925000000003</v>
      </c>
      <c r="C14" s="24">
        <f>+C12-C13</f>
        <v>491.75</v>
      </c>
    </row>
  </sheetData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07B21-506C-43BE-BD5D-AC76D4E05ADA}">
  <dimension ref="A1:F49"/>
  <sheetViews>
    <sheetView workbookViewId="0">
      <pane ySplit="3" topLeftCell="A4" activePane="bottomLeft" state="frozen"/>
      <selection pane="bottomLeft" activeCell="G28" sqref="G28"/>
    </sheetView>
  </sheetViews>
  <sheetFormatPr defaultRowHeight="15" x14ac:dyDescent="0.25"/>
  <cols>
    <col min="1" max="1" width="16.85546875" bestFit="1" customWidth="1"/>
    <col min="2" max="2" width="12" bestFit="1" customWidth="1"/>
    <col min="3" max="3" width="14.85546875" style="26" bestFit="1" customWidth="1"/>
    <col min="4" max="4" width="18.5703125" style="26" bestFit="1" customWidth="1"/>
    <col min="5" max="5" width="11.85546875" style="26" bestFit="1" customWidth="1"/>
    <col min="6" max="6" width="15.5703125" style="26" bestFit="1" customWidth="1"/>
    <col min="7" max="9" width="18.5703125" bestFit="1" customWidth="1"/>
    <col min="10" max="10" width="19.85546875" bestFit="1" customWidth="1"/>
    <col min="11" max="11" width="23.5703125" bestFit="1" customWidth="1"/>
    <col min="12" max="12" width="16.85546875" bestFit="1" customWidth="1"/>
    <col min="13" max="13" width="20.5703125" bestFit="1" customWidth="1"/>
  </cols>
  <sheetData>
    <row r="1" spans="1:6" x14ac:dyDescent="0.25">
      <c r="A1" s="10" t="s">
        <v>8222</v>
      </c>
      <c r="B1" t="s" vm="1">
        <v>8223</v>
      </c>
    </row>
    <row r="3" spans="1:6" x14ac:dyDescent="0.25">
      <c r="A3" s="10" t="s">
        <v>8359</v>
      </c>
      <c r="B3" s="10" t="s">
        <v>8304</v>
      </c>
      <c r="C3" s="26" t="s">
        <v>8391</v>
      </c>
      <c r="D3" s="26" t="s">
        <v>8392</v>
      </c>
      <c r="E3" s="26" t="s">
        <v>8393</v>
      </c>
      <c r="F3" s="26" t="s">
        <v>8394</v>
      </c>
    </row>
    <row r="4" spans="1:6" x14ac:dyDescent="0.25">
      <c r="A4" t="s">
        <v>8314</v>
      </c>
      <c r="B4" t="s">
        <v>8220</v>
      </c>
      <c r="C4" s="26">
        <v>27476.102564102563</v>
      </c>
      <c r="D4" s="26">
        <v>1128.8205128205129</v>
      </c>
      <c r="E4" s="26">
        <v>12000</v>
      </c>
      <c r="F4" s="26">
        <v>79</v>
      </c>
    </row>
    <row r="5" spans="1:6" x14ac:dyDescent="0.25">
      <c r="A5" t="s">
        <v>8356</v>
      </c>
      <c r="B5" t="s">
        <v>8220</v>
      </c>
      <c r="C5" s="26">
        <v>7787.5625</v>
      </c>
      <c r="D5" s="26">
        <v>427.1015625</v>
      </c>
      <c r="E5" s="26">
        <v>5000</v>
      </c>
      <c r="F5" s="26">
        <v>95</v>
      </c>
    </row>
    <row r="6" spans="1:6" x14ac:dyDescent="0.25">
      <c r="A6" t="s">
        <v>8352</v>
      </c>
      <c r="B6" t="s">
        <v>8218</v>
      </c>
      <c r="C6" s="26">
        <v>4911.969696969697</v>
      </c>
      <c r="D6" s="26">
        <v>5328.2018181818185</v>
      </c>
      <c r="E6" s="26">
        <v>4000</v>
      </c>
      <c r="F6" s="26">
        <v>4085</v>
      </c>
    </row>
    <row r="7" spans="1:6" x14ac:dyDescent="0.25">
      <c r="A7" t="s">
        <v>8313</v>
      </c>
      <c r="B7" t="s">
        <v>8218</v>
      </c>
      <c r="C7" s="26">
        <v>21402.060975609755</v>
      </c>
      <c r="D7" s="26">
        <v>25031.793475609757</v>
      </c>
      <c r="E7" s="26">
        <v>12650</v>
      </c>
      <c r="F7" s="26">
        <v>15354.275</v>
      </c>
    </row>
    <row r="8" spans="1:6" x14ac:dyDescent="0.25">
      <c r="A8" t="s">
        <v>8312</v>
      </c>
      <c r="B8" t="s">
        <v>8220</v>
      </c>
      <c r="C8" s="26">
        <v>191607.69230769231</v>
      </c>
      <c r="D8" s="26">
        <v>1017.5340384615384</v>
      </c>
      <c r="E8" s="26">
        <v>12250</v>
      </c>
      <c r="F8" s="26">
        <v>14</v>
      </c>
    </row>
    <row r="9" spans="1:6" x14ac:dyDescent="0.25">
      <c r="A9" t="s">
        <v>8328</v>
      </c>
      <c r="B9" t="s">
        <v>8218</v>
      </c>
      <c r="C9" s="26">
        <v>4940.8666666666668</v>
      </c>
      <c r="D9" s="26">
        <v>6778.7</v>
      </c>
      <c r="E9" s="26">
        <v>2000</v>
      </c>
      <c r="F9" s="26">
        <v>2377.33</v>
      </c>
    </row>
    <row r="10" spans="1:6" x14ac:dyDescent="0.25">
      <c r="A10" t="s">
        <v>8345</v>
      </c>
      <c r="B10" t="s">
        <v>8220</v>
      </c>
      <c r="C10" s="26">
        <v>6140.405405405405</v>
      </c>
      <c r="D10" s="26">
        <v>329.59459459459458</v>
      </c>
      <c r="E10" s="26">
        <v>4500</v>
      </c>
      <c r="F10" s="26">
        <v>35</v>
      </c>
    </row>
    <row r="11" spans="1:6" x14ac:dyDescent="0.25">
      <c r="A11" t="s">
        <v>8322</v>
      </c>
      <c r="B11" t="s">
        <v>8220</v>
      </c>
      <c r="C11" s="26">
        <v>6505.8823529411766</v>
      </c>
      <c r="D11" s="26">
        <v>343.47058823529414</v>
      </c>
      <c r="E11" s="26">
        <v>4500</v>
      </c>
      <c r="F11" s="26">
        <v>39</v>
      </c>
    </row>
    <row r="12" spans="1:6" x14ac:dyDescent="0.25">
      <c r="A12" t="s">
        <v>8335</v>
      </c>
      <c r="B12" t="s">
        <v>8220</v>
      </c>
      <c r="C12" s="26">
        <v>24350.594059405939</v>
      </c>
      <c r="D12" s="26">
        <v>600.73772277227727</v>
      </c>
      <c r="E12" s="26">
        <v>15000</v>
      </c>
      <c r="F12" s="26">
        <v>40</v>
      </c>
    </row>
    <row r="13" spans="1:6" x14ac:dyDescent="0.25">
      <c r="A13" t="s">
        <v>8346</v>
      </c>
      <c r="B13" t="s">
        <v>8220</v>
      </c>
      <c r="C13" s="26">
        <v>20743.538461538461</v>
      </c>
      <c r="D13" s="26">
        <v>2458.3846153846152</v>
      </c>
      <c r="E13" s="26">
        <v>25000</v>
      </c>
      <c r="F13" s="26">
        <v>237</v>
      </c>
    </row>
    <row r="14" spans="1:6" x14ac:dyDescent="0.25">
      <c r="A14" t="s">
        <v>8347</v>
      </c>
      <c r="B14" t="s">
        <v>8218</v>
      </c>
      <c r="C14" s="26">
        <v>41550.658155339806</v>
      </c>
      <c r="D14" s="26">
        <v>130487.46407766991</v>
      </c>
      <c r="E14" s="26">
        <v>20000</v>
      </c>
      <c r="F14" s="26">
        <v>47327</v>
      </c>
    </row>
    <row r="15" spans="1:6" x14ac:dyDescent="0.25">
      <c r="A15" t="s">
        <v>8327</v>
      </c>
      <c r="B15" t="s">
        <v>8218</v>
      </c>
      <c r="C15" s="26">
        <v>4414.2280434782606</v>
      </c>
      <c r="D15" s="26">
        <v>5485.8914492753629</v>
      </c>
      <c r="E15" s="26">
        <v>2500</v>
      </c>
      <c r="F15" s="26">
        <v>2832.4</v>
      </c>
    </row>
    <row r="16" spans="1:6" x14ac:dyDescent="0.25">
      <c r="B16" t="s">
        <v>8220</v>
      </c>
      <c r="C16" s="26">
        <v>5289</v>
      </c>
      <c r="D16" s="26">
        <v>1023.116</v>
      </c>
      <c r="E16" s="26">
        <v>3000</v>
      </c>
      <c r="F16" s="26">
        <v>202.5</v>
      </c>
    </row>
    <row r="17" spans="1:6" x14ac:dyDescent="0.25">
      <c r="A17" t="s">
        <v>8326</v>
      </c>
      <c r="B17" t="s">
        <v>8220</v>
      </c>
      <c r="C17" s="26">
        <v>10931.132075471698</v>
      </c>
      <c r="D17" s="26">
        <v>565.94339622641508</v>
      </c>
      <c r="E17" s="26">
        <v>5000</v>
      </c>
      <c r="F17" s="26">
        <v>90</v>
      </c>
    </row>
    <row r="18" spans="1:6" x14ac:dyDescent="0.25">
      <c r="A18" t="s">
        <v>8354</v>
      </c>
      <c r="B18" t="s">
        <v>8218</v>
      </c>
      <c r="C18" s="26">
        <v>8328.5714285714294</v>
      </c>
      <c r="D18" s="26">
        <v>9643.6442857142847</v>
      </c>
      <c r="E18" s="26">
        <v>5000</v>
      </c>
      <c r="F18" s="26">
        <v>5145</v>
      </c>
    </row>
    <row r="19" spans="1:6" x14ac:dyDescent="0.25">
      <c r="B19" t="s">
        <v>8220</v>
      </c>
      <c r="C19" s="26">
        <v>27785.714285714286</v>
      </c>
      <c r="D19" s="26">
        <v>6375</v>
      </c>
      <c r="E19" s="26">
        <v>25000</v>
      </c>
      <c r="F19" s="26">
        <v>3319</v>
      </c>
    </row>
    <row r="20" spans="1:6" x14ac:dyDescent="0.25">
      <c r="A20" t="s">
        <v>8325</v>
      </c>
      <c r="B20" t="s">
        <v>8218</v>
      </c>
      <c r="C20" s="26">
        <v>5097.1428571428569</v>
      </c>
      <c r="D20" s="26">
        <v>6485.9978571428574</v>
      </c>
      <c r="E20" s="26">
        <v>3750</v>
      </c>
      <c r="F20" s="26">
        <v>4931</v>
      </c>
    </row>
    <row r="21" spans="1:6" x14ac:dyDescent="0.25">
      <c r="A21" t="s">
        <v>8333</v>
      </c>
      <c r="B21" t="s">
        <v>8220</v>
      </c>
      <c r="C21" s="26">
        <v>25046.08695652174</v>
      </c>
      <c r="D21" s="26">
        <v>963.6521739130435</v>
      </c>
      <c r="E21" s="26">
        <v>18000</v>
      </c>
      <c r="F21" s="26">
        <v>125</v>
      </c>
    </row>
    <row r="22" spans="1:6" x14ac:dyDescent="0.25">
      <c r="A22" t="s">
        <v>8357</v>
      </c>
      <c r="B22" t="s">
        <v>8218</v>
      </c>
      <c r="C22" s="26">
        <v>5105.5555555555557</v>
      </c>
      <c r="D22" s="26">
        <v>5407.8644444444444</v>
      </c>
      <c r="E22" s="26">
        <v>3500</v>
      </c>
      <c r="F22" s="26">
        <v>3750</v>
      </c>
    </row>
    <row r="23" spans="1:6" x14ac:dyDescent="0.25">
      <c r="B23" t="s">
        <v>8220</v>
      </c>
      <c r="C23" s="26">
        <v>121471.25</v>
      </c>
      <c r="D23" s="26">
        <v>1046.175</v>
      </c>
      <c r="E23" s="26">
        <v>7500</v>
      </c>
      <c r="F23" s="26">
        <v>326</v>
      </c>
    </row>
    <row r="24" spans="1:6" x14ac:dyDescent="0.25">
      <c r="A24" t="s">
        <v>8341</v>
      </c>
      <c r="B24" t="s">
        <v>8220</v>
      </c>
      <c r="C24" s="26">
        <v>4287.1428571428569</v>
      </c>
      <c r="D24" s="26">
        <v>186.14285714285714</v>
      </c>
      <c r="E24" s="26">
        <v>2500</v>
      </c>
      <c r="F24" s="26">
        <v>8</v>
      </c>
    </row>
    <row r="25" spans="1:6" x14ac:dyDescent="0.25">
      <c r="A25" t="s">
        <v>8321</v>
      </c>
      <c r="B25" t="s">
        <v>8218</v>
      </c>
      <c r="C25" s="26">
        <v>6114</v>
      </c>
      <c r="D25" s="26">
        <v>7377.4083673469386</v>
      </c>
      <c r="E25" s="26">
        <v>3400</v>
      </c>
      <c r="F25" s="26">
        <v>4559</v>
      </c>
    </row>
    <row r="26" spans="1:6" x14ac:dyDescent="0.25">
      <c r="A26" t="s">
        <v>8348</v>
      </c>
      <c r="B26" t="s">
        <v>8220</v>
      </c>
      <c r="C26" s="26">
        <v>19227.272727272728</v>
      </c>
      <c r="D26" s="26">
        <v>542.90909090909088</v>
      </c>
      <c r="E26" s="26">
        <v>5000</v>
      </c>
      <c r="F26" s="26">
        <v>50</v>
      </c>
    </row>
    <row r="27" spans="1:6" x14ac:dyDescent="0.25">
      <c r="A27" t="s">
        <v>8337</v>
      </c>
      <c r="B27" t="s">
        <v>8218</v>
      </c>
      <c r="C27" s="26">
        <v>11797.983870967742</v>
      </c>
      <c r="D27" s="26">
        <v>16550.925645161289</v>
      </c>
      <c r="E27" s="26">
        <v>9000</v>
      </c>
      <c r="F27" s="26">
        <v>13281.5</v>
      </c>
    </row>
    <row r="28" spans="1:6" x14ac:dyDescent="0.25">
      <c r="B28" t="s">
        <v>8220</v>
      </c>
      <c r="C28" s="26">
        <v>19033.823529411766</v>
      </c>
      <c r="D28" s="26">
        <v>4461.6611764705885</v>
      </c>
      <c r="E28" s="26">
        <v>15750</v>
      </c>
      <c r="F28" s="26">
        <v>1932.5</v>
      </c>
    </row>
    <row r="29" spans="1:6" x14ac:dyDescent="0.25">
      <c r="A29" t="s">
        <v>8343</v>
      </c>
      <c r="B29" t="s">
        <v>8220</v>
      </c>
      <c r="C29" s="26">
        <v>12057</v>
      </c>
      <c r="D29" s="26">
        <v>73.07692307692308</v>
      </c>
      <c r="E29" s="26">
        <v>1200</v>
      </c>
      <c r="F29" s="26">
        <v>1</v>
      </c>
    </row>
    <row r="30" spans="1:6" x14ac:dyDescent="0.25">
      <c r="A30" t="s">
        <v>8316</v>
      </c>
      <c r="B30" t="s">
        <v>8218</v>
      </c>
      <c r="C30" s="26">
        <v>5048.8786407766993</v>
      </c>
      <c r="D30" s="26">
        <v>5601.5458009708736</v>
      </c>
      <c r="E30" s="26">
        <v>3000</v>
      </c>
      <c r="F30" s="26">
        <v>3167.5</v>
      </c>
    </row>
    <row r="31" spans="1:6" x14ac:dyDescent="0.25">
      <c r="B31" t="s">
        <v>8220</v>
      </c>
      <c r="C31" s="26">
        <v>10554.212</v>
      </c>
      <c r="D31" s="26">
        <v>558.65483999999992</v>
      </c>
      <c r="E31" s="26">
        <v>5000</v>
      </c>
      <c r="F31" s="26">
        <v>103</v>
      </c>
    </row>
    <row r="32" spans="1:6" x14ac:dyDescent="0.25">
      <c r="A32" t="s">
        <v>8344</v>
      </c>
      <c r="B32" t="s">
        <v>8218</v>
      </c>
      <c r="C32" s="26">
        <v>4017.1428571428573</v>
      </c>
      <c r="D32" s="26">
        <v>4758.1219999999994</v>
      </c>
      <c r="E32" s="26">
        <v>2500</v>
      </c>
      <c r="F32" s="26">
        <v>3460</v>
      </c>
    </row>
    <row r="33" spans="1:6" x14ac:dyDescent="0.25">
      <c r="A33" t="s">
        <v>8340</v>
      </c>
      <c r="B33" t="s">
        <v>8218</v>
      </c>
      <c r="C33" s="26">
        <v>18997.5</v>
      </c>
      <c r="D33" s="26">
        <v>55718.144499999995</v>
      </c>
      <c r="E33" s="26">
        <v>15000</v>
      </c>
      <c r="F33" s="26">
        <v>22780.41</v>
      </c>
    </row>
    <row r="34" spans="1:6" x14ac:dyDescent="0.25">
      <c r="A34" t="s">
        <v>8351</v>
      </c>
      <c r="B34" t="s">
        <v>8220</v>
      </c>
      <c r="C34" s="26">
        <v>40714.285714285717</v>
      </c>
      <c r="D34" s="26">
        <v>97.571428571428569</v>
      </c>
      <c r="E34" s="26">
        <v>21000</v>
      </c>
      <c r="F34" s="26">
        <v>0</v>
      </c>
    </row>
    <row r="35" spans="1:6" x14ac:dyDescent="0.25">
      <c r="A35" t="s">
        <v>8324</v>
      </c>
      <c r="B35" t="s">
        <v>8218</v>
      </c>
      <c r="C35" s="26">
        <v>5003.3356250000006</v>
      </c>
      <c r="D35" s="26">
        <v>6260.4619999999995</v>
      </c>
      <c r="E35" s="26">
        <v>3000</v>
      </c>
      <c r="F35" s="26">
        <v>3537.5</v>
      </c>
    </row>
    <row r="36" spans="1:6" x14ac:dyDescent="0.25">
      <c r="A36" t="s">
        <v>8310</v>
      </c>
      <c r="B36" t="s">
        <v>8218</v>
      </c>
      <c r="C36" s="26">
        <v>2914.5833333333335</v>
      </c>
      <c r="D36" s="26">
        <v>3409.776875</v>
      </c>
      <c r="E36" s="26">
        <v>2200</v>
      </c>
      <c r="F36" s="26">
        <v>2500</v>
      </c>
    </row>
    <row r="37" spans="1:6" x14ac:dyDescent="0.25">
      <c r="A37" t="s">
        <v>8350</v>
      </c>
      <c r="B37" t="s">
        <v>8218</v>
      </c>
      <c r="C37" s="26">
        <v>14379.411764705883</v>
      </c>
      <c r="D37" s="26">
        <v>24984.915882352943</v>
      </c>
      <c r="E37" s="26">
        <v>10000</v>
      </c>
      <c r="F37" s="26">
        <v>12412.05</v>
      </c>
    </row>
    <row r="38" spans="1:6" x14ac:dyDescent="0.25">
      <c r="A38" t="s">
        <v>8353</v>
      </c>
      <c r="B38" t="s">
        <v>8218</v>
      </c>
      <c r="C38" s="26">
        <v>11253.258064516129</v>
      </c>
      <c r="D38" s="26">
        <v>20914.469354838711</v>
      </c>
      <c r="E38" s="26">
        <v>7500</v>
      </c>
      <c r="F38" s="26">
        <v>10710</v>
      </c>
    </row>
    <row r="39" spans="1:6" x14ac:dyDescent="0.25">
      <c r="B39" t="s">
        <v>8220</v>
      </c>
      <c r="C39" s="26">
        <v>1500</v>
      </c>
      <c r="D39" s="26">
        <v>15</v>
      </c>
      <c r="E39" s="26">
        <v>1500</v>
      </c>
      <c r="F39" s="26">
        <v>15</v>
      </c>
    </row>
    <row r="40" spans="1:6" x14ac:dyDescent="0.25">
      <c r="A40" t="s">
        <v>8355</v>
      </c>
      <c r="B40" t="s">
        <v>8218</v>
      </c>
      <c r="C40" s="26">
        <v>18396.529411764706</v>
      </c>
      <c r="D40" s="26">
        <v>22944.292205882353</v>
      </c>
      <c r="E40" s="26">
        <v>8500</v>
      </c>
      <c r="F40" s="26">
        <v>11347</v>
      </c>
    </row>
    <row r="41" spans="1:6" x14ac:dyDescent="0.25">
      <c r="B41" t="s">
        <v>8220</v>
      </c>
      <c r="C41" s="26">
        <v>264984.57627118647</v>
      </c>
      <c r="D41" s="26">
        <v>1626.3591525423728</v>
      </c>
      <c r="E41" s="26">
        <v>25000</v>
      </c>
      <c r="F41" s="26">
        <v>278</v>
      </c>
    </row>
    <row r="42" spans="1:6" x14ac:dyDescent="0.25">
      <c r="A42" t="s">
        <v>8349</v>
      </c>
      <c r="B42" t="s">
        <v>8218</v>
      </c>
      <c r="C42" s="26">
        <v>10051</v>
      </c>
      <c r="D42" s="26">
        <v>40492.371730769235</v>
      </c>
      <c r="E42" s="26">
        <v>7750</v>
      </c>
      <c r="F42" s="26">
        <v>15488</v>
      </c>
    </row>
    <row r="43" spans="1:6" x14ac:dyDescent="0.25">
      <c r="A43" t="s">
        <v>8309</v>
      </c>
      <c r="B43" t="s">
        <v>8218</v>
      </c>
      <c r="C43" s="26">
        <v>9494.6326530612241</v>
      </c>
      <c r="D43" s="26">
        <v>11729.071224489795</v>
      </c>
      <c r="E43" s="26">
        <v>6000</v>
      </c>
      <c r="F43" s="26">
        <v>8519</v>
      </c>
    </row>
    <row r="44" spans="1:6" x14ac:dyDescent="0.25">
      <c r="A44" t="s">
        <v>8339</v>
      </c>
      <c r="B44" t="s">
        <v>8220</v>
      </c>
      <c r="C44" s="26">
        <v>38604.666666666664</v>
      </c>
      <c r="D44" s="26">
        <v>475.61904761904759</v>
      </c>
      <c r="E44" s="26">
        <v>7000</v>
      </c>
      <c r="F44" s="26">
        <v>15</v>
      </c>
    </row>
    <row r="45" spans="1:6" x14ac:dyDescent="0.25">
      <c r="A45" t="s">
        <v>8332</v>
      </c>
      <c r="B45" t="s">
        <v>8220</v>
      </c>
      <c r="C45" s="26">
        <v>76298.287671232873</v>
      </c>
      <c r="D45" s="26">
        <v>2808.4668493150684</v>
      </c>
      <c r="E45" s="26">
        <v>20000</v>
      </c>
      <c r="F45" s="26">
        <v>104</v>
      </c>
    </row>
    <row r="46" spans="1:6" x14ac:dyDescent="0.25">
      <c r="A46" t="s">
        <v>8319</v>
      </c>
      <c r="B46" t="s">
        <v>8218</v>
      </c>
      <c r="C46" s="26">
        <v>18040.470588235294</v>
      </c>
      <c r="D46" s="26">
        <v>26243.058235294116</v>
      </c>
      <c r="E46" s="26">
        <v>12000</v>
      </c>
      <c r="F46" s="26">
        <v>18855</v>
      </c>
    </row>
    <row r="47" spans="1:6" x14ac:dyDescent="0.25">
      <c r="B47" t="s">
        <v>8220</v>
      </c>
      <c r="C47" s="26">
        <v>50063.765432098764</v>
      </c>
      <c r="D47" s="26">
        <v>7639.1902469135803</v>
      </c>
      <c r="E47" s="26">
        <v>27500</v>
      </c>
      <c r="F47" s="26">
        <v>837</v>
      </c>
    </row>
    <row r="48" spans="1:6" x14ac:dyDescent="0.25">
      <c r="A48" t="s">
        <v>8318</v>
      </c>
      <c r="B48" t="s">
        <v>8220</v>
      </c>
      <c r="C48" s="26">
        <v>40400.222222222219</v>
      </c>
      <c r="D48" s="26">
        <v>228.61111111111111</v>
      </c>
      <c r="E48" s="26">
        <v>11000</v>
      </c>
      <c r="F48" s="26">
        <v>25.5</v>
      </c>
    </row>
    <row r="49" spans="1:6" x14ac:dyDescent="0.25">
      <c r="A49" t="s">
        <v>8361</v>
      </c>
      <c r="C49" s="26">
        <v>25866.754297671036</v>
      </c>
      <c r="D49" s="26">
        <v>12220.110873362446</v>
      </c>
      <c r="E49" s="26">
        <v>5000</v>
      </c>
      <c r="F49" s="26">
        <v>2143.67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C3B4B-A704-463C-BEBD-FC53B945743B}">
  <dimension ref="A1:F6"/>
  <sheetViews>
    <sheetView workbookViewId="0">
      <selection activeCell="H7" sqref="H7"/>
    </sheetView>
  </sheetViews>
  <sheetFormatPr defaultRowHeight="15" x14ac:dyDescent="0.25"/>
  <cols>
    <col min="1" max="1" width="35" bestFit="1" customWidth="1"/>
  </cols>
  <sheetData>
    <row r="1" spans="1:6" x14ac:dyDescent="0.2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</row>
    <row r="2" spans="1:6" ht="15.75" x14ac:dyDescent="0.3">
      <c r="A2" s="23" t="s">
        <v>3473</v>
      </c>
      <c r="B2" s="2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Kickstarter!B:E,3, FALSE)</f>
        <v>2000</v>
      </c>
      <c r="D2">
        <f>VLOOKUP(A2, Kickstarter!B:E,4, FALSE)</f>
        <v>2020</v>
      </c>
      <c r="E2">
        <f>VLOOKUP(A2, Kickstarter!B:P,15, FALSE)</f>
        <v>51.79</v>
      </c>
      <c r="F2">
        <f>VLOOKUP(A2, Kickstarter!B:P,11, FALSE)</f>
        <v>39</v>
      </c>
    </row>
    <row r="3" spans="1:6" ht="15.75" x14ac:dyDescent="0.3">
      <c r="A3" s="23" t="s">
        <v>3616</v>
      </c>
      <c r="B3" s="22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Kickstarter!B:E,3, FALSE)</f>
        <v>2000</v>
      </c>
      <c r="D3">
        <f>VLOOKUP(A3, Kickstarter!B:E,4, FALSE)</f>
        <v>2020</v>
      </c>
      <c r="E3">
        <f>VLOOKUP(A3, Kickstarter!B:P,15, FALSE)</f>
        <v>36.07</v>
      </c>
      <c r="F3">
        <f>VLOOKUP(A3, Kickstarter!B:P,11, FALSE)</f>
        <v>56</v>
      </c>
    </row>
    <row r="4" spans="1:6" ht="15.75" x14ac:dyDescent="0.3">
      <c r="A4" s="23" t="s">
        <v>3178</v>
      </c>
      <c r="B4" s="22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Kickstarter!B:E,3, FALSE)</f>
        <v>1500</v>
      </c>
      <c r="D4">
        <f>VLOOKUP(A4, Kickstarter!B:E,4, FALSE)</f>
        <v>2576</v>
      </c>
      <c r="E4">
        <f>VLOOKUP(A4, Kickstarter!B:P,15, FALSE)</f>
        <v>33.03</v>
      </c>
      <c r="F4">
        <f>VLOOKUP(A4, Kickstarter!B:P,11, FALSE)</f>
        <v>78</v>
      </c>
    </row>
    <row r="5" spans="1:6" ht="15.75" x14ac:dyDescent="0.3">
      <c r="A5" s="23" t="s">
        <v>3329</v>
      </c>
      <c r="B5" s="22" t="str">
        <f>VLOOKUP(A5, Kickstarter!B:C, 2, FALSE)</f>
        <v>Jestia and Raedon is a brand new romantic comedy play going to the Edinburgh Fringe Festival this summer.</v>
      </c>
      <c r="C5">
        <f>VLOOKUP(A5, Kickstarter!B:E,3, FALSE)</f>
        <v>1000</v>
      </c>
      <c r="D5">
        <f>VLOOKUP(A5, Kickstarter!B:E,4, FALSE)</f>
        <v>1168</v>
      </c>
      <c r="E5">
        <f>VLOOKUP(A5, Kickstarter!B:P,15, FALSE)</f>
        <v>44.92</v>
      </c>
      <c r="F5">
        <f>VLOOKUP(A5, Kickstarter!B:P,11, FALSE)</f>
        <v>26</v>
      </c>
    </row>
    <row r="6" spans="1:6" ht="15.75" x14ac:dyDescent="0.3">
      <c r="A6" s="23" t="s">
        <v>3221</v>
      </c>
      <c r="B6" s="22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Kickstarter!B:E,3, FALSE)</f>
        <v>4000</v>
      </c>
      <c r="D6">
        <f>VLOOKUP(A6, Kickstarter!B:E,4, FALSE)</f>
        <v>4137</v>
      </c>
      <c r="E6">
        <f>VLOOKUP(A6, Kickstarter!B:P,15, FALSE)</f>
        <v>36.61</v>
      </c>
      <c r="F6">
        <f>VLOOKUP(A6, Kickstarter!B:P,11, FALSE)</f>
        <v>113</v>
      </c>
    </row>
  </sheetData>
  <pageMargins left="0.7" right="0.7" top="0.75" bottom="0.75" header="0.3" footer="0.3"/>
  <pageSetup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5E23FF5A-160E-46CF-B275-D2AEC8AF0D93}">
  <ds:schemaRefs/>
</ds:datastoreItem>
</file>

<file path=customXml/itemProps2.xml><?xml version="1.0" encoding="utf-8"?>
<ds:datastoreItem xmlns:ds="http://schemas.openxmlformats.org/officeDocument/2006/customXml" ds:itemID="{EF794E48-2BD9-4796-9431-2BFA3122D1E0}">
  <ds:schemaRefs/>
</ds:datastoreItem>
</file>

<file path=customXml/itemProps3.xml><?xml version="1.0" encoding="utf-8"?>
<ds:datastoreItem xmlns:ds="http://schemas.openxmlformats.org/officeDocument/2006/customXml" ds:itemID="{14530A83-DEF0-4F3C-82EC-BFC773C10D55}">
  <ds:schemaRefs/>
</ds:datastoreItem>
</file>

<file path=customXml/itemProps4.xml><?xml version="1.0" encoding="utf-8"?>
<ds:datastoreItem xmlns:ds="http://schemas.openxmlformats.org/officeDocument/2006/customXml" ds:itemID="{E48C879F-8C6C-4C88-ABD6-77D983BDBE96}">
  <ds:schemaRefs/>
</ds:datastoreItem>
</file>

<file path=customXml/itemProps5.xml><?xml version="1.0" encoding="utf-8"?>
<ds:datastoreItem xmlns:ds="http://schemas.openxmlformats.org/officeDocument/2006/customXml" ds:itemID="{13F5BF79-3DB8-4536-8019-04C9597B3B66}">
  <ds:schemaRefs/>
</ds:datastoreItem>
</file>

<file path=customXml/itemProps6.xml><?xml version="1.0" encoding="utf-8"?>
<ds:datastoreItem xmlns:ds="http://schemas.openxmlformats.org/officeDocument/2006/customXml" ds:itemID="{C300A344-B8C0-4E95-BBF3-D7C62CD8E742}">
  <ds:schemaRefs/>
</ds:datastoreItem>
</file>

<file path=customXml/itemProps7.xml><?xml version="1.0" encoding="utf-8"?>
<ds:datastoreItem xmlns:ds="http://schemas.openxmlformats.org/officeDocument/2006/customXml" ds:itemID="{538DA0B5-D35D-4C57-9959-E5138AD7C963}">
  <ds:schemaRefs/>
</ds:datastoreItem>
</file>

<file path=customXml/itemProps8.xml><?xml version="1.0" encoding="utf-8"?>
<ds:datastoreItem xmlns:ds="http://schemas.openxmlformats.org/officeDocument/2006/customXml" ds:itemID="{70D4E6D7-A62A-4819-A2BC-57542C2B8A4F}">
  <ds:schemaRefs/>
</ds:datastoreItem>
</file>

<file path=customXml/itemProps9.xml><?xml version="1.0" encoding="utf-8"?>
<ds:datastoreItem xmlns:ds="http://schemas.openxmlformats.org/officeDocument/2006/customXml" ds:itemID="{B29AC1B2-3330-4AC0-AD89-C61720F39242}">
  <ds:schemaRefs/>
</ds:datastoreItem>
</file>

<file path=customXml/itemProps10.xml><?xml version="1.0" encoding="utf-8"?>
<ds:datastoreItem xmlns:ds="http://schemas.openxmlformats.org/officeDocument/2006/customXml" ds:itemID="{8507472B-AC7A-4466-A592-309B6EABCB85}">
  <ds:schemaRefs/>
</ds:datastoreItem>
</file>

<file path=customXml/itemProps11.xml><?xml version="1.0" encoding="utf-8"?>
<ds:datastoreItem xmlns:ds="http://schemas.openxmlformats.org/officeDocument/2006/customXml" ds:itemID="{E7284BE4-72D4-47E3-B3EA-6855ABB500B0}">
  <ds:schemaRefs/>
</ds:datastoreItem>
</file>

<file path=customXml/itemProps12.xml><?xml version="1.0" encoding="utf-8"?>
<ds:datastoreItem xmlns:ds="http://schemas.openxmlformats.org/officeDocument/2006/customXml" ds:itemID="{1CF23CF8-F41C-43A1-8246-8252062A709E}">
  <ds:schemaRefs/>
</ds:datastoreItem>
</file>

<file path=customXml/itemProps13.xml><?xml version="1.0" encoding="utf-8"?>
<ds:datastoreItem xmlns:ds="http://schemas.openxmlformats.org/officeDocument/2006/customXml" ds:itemID="{FB6D601C-93CF-48FF-A095-523961171DAC}">
  <ds:schemaRefs/>
</ds:datastoreItem>
</file>

<file path=customXml/itemProps14.xml><?xml version="1.0" encoding="utf-8"?>
<ds:datastoreItem xmlns:ds="http://schemas.openxmlformats.org/officeDocument/2006/customXml" ds:itemID="{EA715CFA-A84B-42E4-81CB-B7756EB16915}">
  <ds:schemaRefs/>
</ds:datastoreItem>
</file>

<file path=customXml/itemProps15.xml><?xml version="1.0" encoding="utf-8"?>
<ds:datastoreItem xmlns:ds="http://schemas.openxmlformats.org/officeDocument/2006/customXml" ds:itemID="{BE91C1BB-A867-4E6A-A468-3A2E65233050}">
  <ds:schemaRefs/>
</ds:datastoreItem>
</file>

<file path=customXml/itemProps16.xml><?xml version="1.0" encoding="utf-8"?>
<ds:datastoreItem xmlns:ds="http://schemas.openxmlformats.org/officeDocument/2006/customXml" ds:itemID="{FC9078A6-B380-4E8F-AF14-5606C82B6C5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Subcategory Statistics</vt:lpstr>
      <vt:lpstr>Outcomes Based on Launch Date</vt:lpstr>
      <vt:lpstr>Theater Outcomes by Launch Date</vt:lpstr>
      <vt:lpstr>Kickstarter</vt:lpstr>
      <vt:lpstr>Successful US Kickstarters</vt:lpstr>
      <vt:lpstr>Failed US Kickstarters</vt:lpstr>
      <vt:lpstr>Descriptive Statistics</vt:lpstr>
      <vt:lpstr>Descriptive Stats Pivot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CALVIN</cp:lastModifiedBy>
  <dcterms:created xsi:type="dcterms:W3CDTF">2017-04-20T15:17:24Z</dcterms:created>
  <dcterms:modified xsi:type="dcterms:W3CDTF">2020-10-24T19:40:16Z</dcterms:modified>
</cp:coreProperties>
</file>