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calzzone\Dropbox\Stats\hepe\"/>
    </mc:Choice>
  </mc:AlternateContent>
  <xr:revisionPtr revIDLastSave="0" documentId="13_ncr:1_{481131F3-1AA2-4646-B010-D1245AE15CBD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antivirals" sheetId="1" r:id="rId1"/>
    <sheet name="deaths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N11" i="2"/>
  <c r="M11" i="2"/>
  <c r="L11" i="2"/>
  <c r="K11" i="2"/>
  <c r="J11" i="2"/>
  <c r="I11" i="2"/>
  <c r="H11" i="2"/>
  <c r="G11" i="2"/>
  <c r="F11" i="2"/>
  <c r="N10" i="2"/>
  <c r="M10" i="2"/>
  <c r="L10" i="2"/>
  <c r="K10" i="2"/>
  <c r="J10" i="2"/>
  <c r="I10" i="2"/>
  <c r="H10" i="2"/>
  <c r="G10" i="2"/>
  <c r="F10" i="2"/>
  <c r="N9" i="2"/>
  <c r="M9" i="2"/>
  <c r="L9" i="2"/>
  <c r="K9" i="2"/>
  <c r="J9" i="2"/>
  <c r="I9" i="2"/>
  <c r="H9" i="2"/>
  <c r="G9" i="2"/>
  <c r="F9" i="2"/>
  <c r="P21" i="1"/>
  <c r="O21" i="1"/>
  <c r="N21" i="1"/>
  <c r="M21" i="1"/>
  <c r="L21" i="1"/>
  <c r="K21" i="1"/>
  <c r="J21" i="1"/>
  <c r="I21" i="1"/>
  <c r="H21" i="1"/>
  <c r="G21" i="1"/>
  <c r="P20" i="1"/>
  <c r="O20" i="1"/>
  <c r="N20" i="1"/>
  <c r="M20" i="1"/>
  <c r="L20" i="1"/>
  <c r="K20" i="1"/>
  <c r="J20" i="1"/>
  <c r="I20" i="1"/>
  <c r="H20" i="1"/>
  <c r="G20" i="1"/>
  <c r="P19" i="1"/>
  <c r="O19" i="1"/>
  <c r="N19" i="1"/>
  <c r="M19" i="1"/>
  <c r="L19" i="1"/>
  <c r="K19" i="1"/>
  <c r="J19" i="1"/>
  <c r="I19" i="1"/>
  <c r="H19" i="1"/>
  <c r="G19" i="1"/>
  <c r="P18" i="1"/>
  <c r="O18" i="1"/>
  <c r="N18" i="1"/>
  <c r="M18" i="1"/>
  <c r="L18" i="1"/>
  <c r="K18" i="1"/>
  <c r="J18" i="1"/>
  <c r="I18" i="1"/>
  <c r="H18" i="1"/>
  <c r="G18" i="1"/>
  <c r="P17" i="1"/>
  <c r="O17" i="1"/>
  <c r="N17" i="1"/>
  <c r="M17" i="1"/>
  <c r="L17" i="1"/>
  <c r="K17" i="1"/>
  <c r="J17" i="1"/>
  <c r="I17" i="1"/>
  <c r="H17" i="1"/>
  <c r="G17" i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L15" i="1"/>
  <c r="K15" i="1"/>
  <c r="J15" i="1"/>
  <c r="I15" i="1"/>
  <c r="H15" i="1"/>
  <c r="G15" i="1"/>
  <c r="P14" i="1"/>
  <c r="O14" i="1"/>
  <c r="N14" i="1"/>
  <c r="M14" i="1"/>
  <c r="L14" i="1"/>
  <c r="K14" i="1"/>
  <c r="J14" i="1"/>
  <c r="I14" i="1"/>
  <c r="H14" i="1"/>
  <c r="G14" i="1"/>
  <c r="P13" i="1"/>
  <c r="O13" i="1"/>
  <c r="N13" i="1"/>
  <c r="M13" i="1"/>
  <c r="L13" i="1"/>
  <c r="K13" i="1"/>
  <c r="J13" i="1"/>
  <c r="I13" i="1"/>
  <c r="H13" i="1"/>
  <c r="G13" i="1"/>
</calcChain>
</file>

<file path=xl/sharedStrings.xml><?xml version="1.0" encoding="utf-8"?>
<sst xmlns="http://schemas.openxmlformats.org/spreadsheetml/2006/main" count="236" uniqueCount="152">
  <si>
    <t>ID</t>
  </si>
  <si>
    <t>Name</t>
  </si>
  <si>
    <t>FO</t>
  </si>
  <si>
    <t>Column1</t>
  </si>
  <si>
    <t>MELD</t>
  </si>
  <si>
    <t>Durata internarii</t>
  </si>
  <si>
    <t>Varsta</t>
  </si>
  <si>
    <t>Sex</t>
  </si>
  <si>
    <t>BD</t>
  </si>
  <si>
    <t>BT</t>
  </si>
  <si>
    <t>GOT</t>
  </si>
  <si>
    <t>GPT</t>
  </si>
  <si>
    <t>PT (%)</t>
  </si>
  <si>
    <t>INR</t>
  </si>
  <si>
    <t>Recommendation for Ribavirin treatment according to EASL guidelines</t>
  </si>
  <si>
    <t>Evolution</t>
  </si>
  <si>
    <t>BD2</t>
  </si>
  <si>
    <t>BT2</t>
  </si>
  <si>
    <t>GOT2</t>
  </si>
  <si>
    <t>GPT2</t>
  </si>
  <si>
    <t>PT (%)2</t>
  </si>
  <si>
    <t>INR2</t>
  </si>
  <si>
    <t>motive2</t>
  </si>
  <si>
    <t>motive3</t>
  </si>
  <si>
    <t>STEFANESCU LILIANA</t>
  </si>
  <si>
    <t>F</t>
  </si>
  <si>
    <t>breast cancer with liver, lung and bone metastases</t>
  </si>
  <si>
    <t>Transfer to gastroenterology dept.</t>
  </si>
  <si>
    <t>very high bilirubin, breast cancer with liver, lung and bone metastases, hypoalbuminemia</t>
  </si>
  <si>
    <t>severe hepatitis E</t>
  </si>
  <si>
    <t>TOC-LUCA DANIEL ADRIAN</t>
  </si>
  <si>
    <t>M</t>
  </si>
  <si>
    <r>
      <rPr>
        <sz val="10"/>
        <color rgb="FF000000"/>
        <rFont val="Calibri"/>
        <charset val="134"/>
        <scheme val="minor"/>
      </rPr>
      <t>s</t>
    </r>
    <r>
      <rPr>
        <sz val="10"/>
        <color rgb="FF000000"/>
        <rFont val="Calibri"/>
        <charset val="134"/>
        <scheme val="minor"/>
      </rPr>
      <t>agital sinus thromobosis, bilateral facial palsy, one episode of seizures</t>
    </r>
  </si>
  <si>
    <t>Transfer to neurology dept.</t>
  </si>
  <si>
    <t>neurologic manifestations: sagital sinus thromobosis, bilateral facial palsy, one episode of seizures</t>
  </si>
  <si>
    <t>BALTA NICU MIHAI</t>
  </si>
  <si>
    <t>chronic hepatitis B with advanced fibrosis</t>
  </si>
  <si>
    <t>very high bilirubin, relatively high INR, chronic hepatitis B with advanced fibrosis</t>
  </si>
  <si>
    <t>GHISE VLAD</t>
  </si>
  <si>
    <t>Hodgkin lymphoma with chemotherapy, bone marrow transplantantion</t>
  </si>
  <si>
    <t>Discharged at home</t>
  </si>
  <si>
    <t>very high AST &amp; ALT, Hodgkin lymphoma with chemotherapy (Brentuximab, Nivolumab), autologus bone marrow transplantantion, multiple blood transfusions, MSSE sepsis</t>
  </si>
  <si>
    <t>VOICA FLORIN-MARIUS</t>
  </si>
  <si>
    <t>deficiency of coagulation factors VIII &amp; IX, probable autoimmune hepatitis</t>
  </si>
  <si>
    <t>very high bilirubin, AST (max 1588) &amp; ALT (max 2555), relatively high INR (max 1.4) with low levels of coagulation factors VIII &amp; IX and epistaxis, probable autoimmune hepatitis under surveillance</t>
  </si>
  <si>
    <t>HORGE DUMITRU</t>
  </si>
  <si>
    <r>
      <rPr>
        <sz val="10"/>
        <color rgb="FF000000"/>
        <rFont val="Calibri"/>
        <charset val="134"/>
        <scheme val="minor"/>
      </rPr>
      <t>r</t>
    </r>
    <r>
      <rPr>
        <sz val="10"/>
        <color rgb="FF000000"/>
        <rFont val="Calibri"/>
        <charset val="134"/>
        <scheme val="minor"/>
      </rPr>
      <t>etroperitoneal liposarcoma</t>
    </r>
  </si>
  <si>
    <t>very high AST (max 427) &amp; ALT (max 1098), recent surgery for retroperitoneal liposarcoma</t>
  </si>
  <si>
    <t>VASILE NISTOR</t>
  </si>
  <si>
    <t>colon cancer, diabetes mellitus</t>
  </si>
  <si>
    <t>very high AST &amp; ALT, colon cancer, DM</t>
  </si>
  <si>
    <t>MOCAN VASILE</t>
  </si>
  <si>
    <t>ethanolic liver cirrhosis, Alzheimer and vascular and dementia, diabetes mellitus</t>
  </si>
  <si>
    <t>very high AST &amp; ALT, DM, ethanolic liver cirrhosis, Alzheimer and vascular and dementia</t>
  </si>
  <si>
    <t>BARSAN DORU-VASILE</t>
  </si>
  <si>
    <t>newly diagnosed ethanolic liver cirrhosis and hepatocarcinoma</t>
  </si>
  <si>
    <r>
      <rPr>
        <sz val="10"/>
        <color rgb="FF000000"/>
        <rFont val="Calibri"/>
        <charset val="134"/>
        <scheme val="minor"/>
      </rPr>
      <t>T</t>
    </r>
    <r>
      <rPr>
        <sz val="10"/>
        <color theme="1"/>
        <rFont val="Calibri"/>
        <charset val="134"/>
        <scheme val="minor"/>
      </rPr>
      <t>ransfer to gastroenterology dept.</t>
    </r>
  </si>
  <si>
    <t>very high bilirubin, AST, ALT and INR, newly diagnosed hepatocarcinoma and ethanolic liver cirrhosis</t>
  </si>
  <si>
    <t>Age
(years)</t>
  </si>
  <si>
    <t>Gender</t>
  </si>
  <si>
    <t>Direct bilirubin (mg/dL)</t>
  </si>
  <si>
    <t>AST
(IU/L)</t>
  </si>
  <si>
    <t>ALT
(IU/L)</t>
  </si>
  <si>
    <t>meld</t>
  </si>
  <si>
    <t>Cause of death</t>
  </si>
  <si>
    <t>MELD2</t>
  </si>
  <si>
    <t>KORONDI IOSIF</t>
  </si>
  <si>
    <r>
      <rPr>
        <sz val="10"/>
        <color theme="1"/>
        <rFont val="Calibri"/>
        <charset val="134"/>
        <scheme val="minor"/>
      </rPr>
      <t xml:space="preserve">Hemorrhagic </t>
    </r>
    <r>
      <rPr>
        <sz val="11"/>
        <color rgb="FF000000"/>
        <rFont val="Calibri"/>
        <charset val="134"/>
        <scheme val="minor"/>
      </rPr>
      <t>shock from oesophageal varices, alchoholic liver cirrhosis Child-Pugh C</t>
    </r>
  </si>
  <si>
    <t>SIRBU VLADIMIR</t>
  </si>
  <si>
    <t>MASCASAN IOAN</t>
  </si>
  <si>
    <t>MSOF, alchoholic and viral B liver cirrhosis (Child-Pugh B), septic cerebral embolism, endocaditis</t>
  </si>
  <si>
    <r>
      <rPr>
        <sz val="10"/>
        <color rgb="FF000000"/>
        <rFont val="Calibri"/>
        <charset val="134"/>
        <scheme val="minor"/>
      </rPr>
      <t>AST</t>
    </r>
    <r>
      <rPr>
        <sz val="10"/>
        <color rgb="FF000000"/>
        <rFont val="Calibri"/>
        <charset val="134"/>
        <scheme val="minor"/>
      </rPr>
      <t> </t>
    </r>
    <r>
      <rPr>
        <sz val="10"/>
        <color rgb="FF000000"/>
        <rFont val="Calibri"/>
        <charset val="134"/>
        <scheme val="minor"/>
      </rPr>
      <t>(IU/L)</t>
    </r>
  </si>
  <si>
    <r>
      <rPr>
        <sz val="10"/>
        <color rgb="FF000000"/>
        <rFont val="Calibri"/>
        <charset val="134"/>
        <scheme val="minor"/>
      </rPr>
      <t>ALT</t>
    </r>
    <r>
      <rPr>
        <sz val="10"/>
        <color rgb="FF000000"/>
        <rFont val="Calibri"/>
        <charset val="134"/>
        <scheme val="minor"/>
      </rPr>
      <t> </t>
    </r>
    <r>
      <rPr>
        <sz val="10"/>
        <color rgb="FF000000"/>
        <rFont val="Calibri"/>
        <charset val="134"/>
        <scheme val="minor"/>
      </rPr>
      <t>(IU/L)</t>
    </r>
  </si>
  <si>
    <t>admission / discharge</t>
  </si>
  <si>
    <t>Preexisting conditions which constituted probable causes of death</t>
  </si>
  <si>
    <t>﻿</t>
  </si>
  <si>
    <t>Effect</t>
  </si>
  <si>
    <t>beta ±SE</t>
  </si>
  <si>
    <t>Adj OR</t>
  </si>
  <si>
    <t>p (signif.)</t>
  </si>
  <si>
    <t>(intercept)</t>
  </si>
  <si>
    <t>4.258 ±7.30</t>
  </si>
  <si>
    <t>Direct billirubin (mg/dL)</t>
  </si>
  <si>
    <t>-4.364 ±2.38</t>
  </si>
  <si>
    <t>0.067 .</t>
  </si>
  <si>
    <t>Total billirubin (mg/dL)</t>
  </si>
  <si>
    <t>4.369 ±2.69</t>
  </si>
  <si>
    <t>ALP (IU/L)</t>
  </si>
  <si>
    <t>-2.558 ±1.44</t>
  </si>
  <si>
    <t>0.076 .</t>
  </si>
  <si>
    <t>γ-GT (IU/L)</t>
  </si>
  <si>
    <t>1.459 ±0.82</t>
  </si>
  <si>
    <t>0.075 .</t>
  </si>
  <si>
    <t>AST (IU/L)</t>
  </si>
  <si>
    <t>3.388 ±1.14</t>
  </si>
  <si>
    <t>0.003 **</t>
  </si>
  <si>
    <t>ALT (IU/L)</t>
  </si>
  <si>
    <t>-6.128 ±1.29</t>
  </si>
  <si>
    <t>&lt;0.001 ***</t>
  </si>
  <si>
    <t>Prothrombin index (%)</t>
  </si>
  <si>
    <t>0.046 ±0.03</t>
  </si>
  <si>
    <t>1.432 ±3.59</t>
  </si>
  <si>
    <t>Hospital stay duration (days)</t>
  </si>
  <si>
    <t>Med (IQR)</t>
  </si>
  <si>
    <t>9 (7-14)</t>
  </si>
  <si>
    <t>11 (8-14)</t>
  </si>
  <si>
    <t>MW: ns.</t>
  </si>
  <si>
    <t>ns.</t>
  </si>
  <si>
    <t>1.24 (0.34-5.02)</t>
  </si>
  <si>
    <t>4.9 (2.66-6.99)</t>
  </si>
  <si>
    <t>MW: p&lt;0.001</t>
  </si>
  <si>
    <t>0.194 (p&lt;0.001) *</t>
  </si>
  <si>
    <t>Total bilirubin (mg/dL)</t>
  </si>
  <si>
    <t>1.73 (0.68-5.76)</t>
  </si>
  <si>
    <t>5.87 (3.38-8.2)</t>
  </si>
  <si>
    <t>0.182 (p&lt;0.001) *</t>
  </si>
  <si>
    <t>154.5 (119.25-192.75)</t>
  </si>
  <si>
    <t>205 (159.25-260.5)</t>
  </si>
  <si>
    <t>0.046 (p=0.003) *</t>
  </si>
  <si>
    <t>229 (123.5-327)</t>
  </si>
  <si>
    <t>246 (154.75-355.5)</t>
  </si>
  <si>
    <t>0.343 (p=0.048) *</t>
  </si>
  <si>
    <t>145.5 (69-676.75)</t>
  </si>
  <si>
    <t>870 (304.5-1666.75)</t>
  </si>
  <si>
    <t>0.112 (p&lt;0.001) *</t>
  </si>
  <si>
    <t>&gt; 350</t>
  </si>
  <si>
    <t>17 (35.4%)</t>
  </si>
  <si>
    <t>99 (65.1%)</t>
  </si>
  <si>
    <t>OR=0.29 [0.15, 0.58] (p&lt;0.001)</t>
  </si>
  <si>
    <t>0.249 (p&lt;0.001)</t>
  </si>
  <si>
    <t>401 (122.75-886.25)</t>
  </si>
  <si>
    <t>1817.5 (919.25-2801.75)</t>
  </si>
  <si>
    <t>0.045 (p&lt;0.001) *</t>
  </si>
  <si>
    <t>26 (54.2%)</t>
  </si>
  <si>
    <t>132 (86.8%)</t>
  </si>
  <si>
    <t>OR=0.18 [0.09, 0.37] (p&lt;0.001)</t>
  </si>
  <si>
    <t>0.12 (p&lt;0.001)</t>
  </si>
  <si>
    <t>88.25 (75.2-100.38)</t>
  </si>
  <si>
    <t>72.7 (59.9-86.85)</t>
  </si>
  <si>
    <t>T-test: p&lt;0.001</t>
  </si>
  <si>
    <t>1.039 (p&lt;0.001)</t>
  </si>
  <si>
    <t>&lt; 70%</t>
  </si>
  <si>
    <t>9 (18.8%)</t>
  </si>
  <si>
    <t>60 (42.0%)</t>
  </si>
  <si>
    <t>OR=0.32 [0.14, 0.71] (p=0.005)</t>
  </si>
  <si>
    <t>0.268 (p=0.002)</t>
  </si>
  <si>
    <t>1.06 (0.99-1.13)</t>
  </si>
  <si>
    <t>1.16 (1.07-1.31)</t>
  </si>
  <si>
    <t>0.036 (p=0.002)</t>
  </si>
  <si>
    <t>&gt; 1.5</t>
  </si>
  <si>
    <t>4 (8.3%)</t>
  </si>
  <si>
    <t>16 (11.2%)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</si>
</sst>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6" formatCode="_ * #,##0.00_ ;_ * \-#,##0.00_ ;_ * &quot;-&quot;??_ ;_ @_ "/>
    <numFmt numFmtId="167" formatCode="#,##0_ "/>
  </numFmts>
  <fonts count="12">
    <font>
      <sz val="11"/>
      <color theme="1"/>
      <name val="Calibri"/>
      <charset val="134"/>
      <scheme val="minor"/>
    </font>
    <font>
      <sz val="11"/>
      <color rgb="FFFF0000"/>
      <name val="Calibri"/>
      <charset val="1"/>
    </font>
    <font>
      <sz val="11"/>
      <color rgb="FFFF0000"/>
      <name val="Calibri"/>
      <charset val="134"/>
    </font>
    <font>
      <sz val="11"/>
      <color rgb="FF000000"/>
      <name val="Calibri"/>
      <charset val="1"/>
    </font>
    <font>
      <sz val="11"/>
      <color theme="1"/>
      <name val="Calibri"/>
      <charset val="134"/>
    </font>
    <font>
      <sz val="11"/>
      <name val="Calibri"/>
      <charset val="134"/>
    </font>
    <font>
      <sz val="8.25"/>
      <color rgb="FF11111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 tint="-0.1499984740745262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medium">
        <color rgb="FF000000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rgb="FF000000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166" fontId="1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7" fontId="2" fillId="0" borderId="0" xfId="1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167" fontId="5" fillId="0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right" vertical="center" wrapText="1"/>
    </xf>
    <xf numFmtId="164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 vertical="center" wrapText="1"/>
    </xf>
    <xf numFmtId="0" fontId="8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8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10" totalsRowShown="0">
  <autoFilter ref="A1:X10" xr:uid="{00000000-0009-0000-0100-000001000000}"/>
  <tableColumns count="24">
    <tableColumn id="1" xr3:uid="{00000000-0010-0000-0000-000001000000}" name="ID"/>
    <tableColumn id="2" xr3:uid="{00000000-0010-0000-0000-000002000000}" name="Name"/>
    <tableColumn id="3" xr3:uid="{00000000-0010-0000-0000-000003000000}" name="FO"/>
    <tableColumn id="4" xr3:uid="{00000000-0010-0000-0000-000004000000}" name="Column1"/>
    <tableColumn id="5" xr3:uid="{00000000-0010-0000-0000-000005000000}" name="MELD"/>
    <tableColumn id="6" xr3:uid="{00000000-0010-0000-0000-000006000000}" name="Durata internarii"/>
    <tableColumn id="7" xr3:uid="{00000000-0010-0000-0000-000007000000}" name="Varsta"/>
    <tableColumn id="8" xr3:uid="{00000000-0010-0000-0000-000008000000}" name="Sex"/>
    <tableColumn id="9" xr3:uid="{00000000-0010-0000-0000-000009000000}" name="BD"/>
    <tableColumn id="10" xr3:uid="{00000000-0010-0000-0000-00000A000000}" name="BT"/>
    <tableColumn id="11" xr3:uid="{00000000-0010-0000-0000-00000B000000}" name="GOT"/>
    <tableColumn id="12" xr3:uid="{00000000-0010-0000-0000-00000C000000}" name="GPT"/>
    <tableColumn id="13" xr3:uid="{00000000-0010-0000-0000-00000D000000}" name="PT (%)"/>
    <tableColumn id="14" xr3:uid="{00000000-0010-0000-0000-00000E000000}" name="INR"/>
    <tableColumn id="15" xr3:uid="{00000000-0010-0000-0000-00000F000000}" name="Recommendation for Ribavirin treatment according to EASL guidelines"/>
    <tableColumn id="16" xr3:uid="{00000000-0010-0000-0000-000010000000}" name="Evolution"/>
    <tableColumn id="17" xr3:uid="{00000000-0010-0000-0000-000011000000}" name="BD2"/>
    <tableColumn id="18" xr3:uid="{00000000-0010-0000-0000-000012000000}" name="BT2"/>
    <tableColumn id="19" xr3:uid="{00000000-0010-0000-0000-000013000000}" name="GOT2"/>
    <tableColumn id="20" xr3:uid="{00000000-0010-0000-0000-000014000000}" name="GPT2"/>
    <tableColumn id="21" xr3:uid="{00000000-0010-0000-0000-000015000000}" name="PT (%)2"/>
    <tableColumn id="22" xr3:uid="{00000000-0010-0000-0000-000016000000}" name="INR2"/>
    <tableColumn id="23" xr3:uid="{00000000-0010-0000-0000-000017000000}" name="motive2"/>
    <tableColumn id="24" xr3:uid="{00000000-0010-0000-0000-000018000000}" name="motiv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3" displayName="Table1_3" ref="A1:U4" totalsRowShown="0">
  <autoFilter ref="A1:U4" xr:uid="{00000000-0009-0000-0100-000002000000}"/>
  <tableColumns count="21">
    <tableColumn id="1" xr3:uid="{00000000-0010-0000-0100-000001000000}" name="ID"/>
    <tableColumn id="2" xr3:uid="{00000000-0010-0000-0100-000002000000}" name="Name"/>
    <tableColumn id="3" xr3:uid="{00000000-0010-0000-0100-000003000000}" name="FO"/>
    <tableColumn id="4" xr3:uid="{00000000-0010-0000-0100-000004000000}" name="meld"/>
    <tableColumn id="5" xr3:uid="{00000000-0010-0000-0100-000005000000}" name="Durata internarii"/>
    <tableColumn id="6" xr3:uid="{00000000-0010-0000-0100-000006000000}" name="Varsta"/>
    <tableColumn id="7" xr3:uid="{00000000-0010-0000-0100-000007000000}" name="Sex"/>
    <tableColumn id="8" xr3:uid="{00000000-0010-0000-0100-000008000000}" name="BD"/>
    <tableColumn id="9" xr3:uid="{00000000-0010-0000-0100-000009000000}" name="BT"/>
    <tableColumn id="10" xr3:uid="{00000000-0010-0000-0100-00000A000000}" name="GOT"/>
    <tableColumn id="11" xr3:uid="{00000000-0010-0000-0100-00000B000000}" name="GPT"/>
    <tableColumn id="12" xr3:uid="{00000000-0010-0000-0100-00000C000000}" name="PT (%)"/>
    <tableColumn id="13" xr3:uid="{00000000-0010-0000-0100-00000D000000}" name="INR"/>
    <tableColumn id="14" xr3:uid="{00000000-0010-0000-0100-00000E000000}" name="Cause of death"/>
    <tableColumn id="15" xr3:uid="{00000000-0010-0000-0100-00000F000000}" name="BD2"/>
    <tableColumn id="16" xr3:uid="{00000000-0010-0000-0100-000010000000}" name="BT2"/>
    <tableColumn id="17" xr3:uid="{00000000-0010-0000-0100-000011000000}" name="GOT2"/>
    <tableColumn id="18" xr3:uid="{00000000-0010-0000-0100-000012000000}" name="GPT2"/>
    <tableColumn id="19" xr3:uid="{00000000-0010-0000-0100-000013000000}" name="PT (%)2"/>
    <tableColumn id="20" xr3:uid="{00000000-0010-0000-0100-000014000000}" name="INR2"/>
    <tableColumn id="21" xr3:uid="{00000000-0010-0000-0100-000015000000}" name="MEL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workbookViewId="0">
      <selection activeCell="D2" sqref="D2"/>
    </sheetView>
  </sheetViews>
  <sheetFormatPr defaultColWidth="9.140625" defaultRowHeight="15"/>
  <cols>
    <col min="1" max="1" width="4.5703125" customWidth="1"/>
    <col min="2" max="2" width="26.5703125" customWidth="1"/>
    <col min="3" max="5" width="6.5703125" customWidth="1"/>
    <col min="6" max="6" width="16.85546875" customWidth="1"/>
    <col min="7" max="7" width="7.140625" customWidth="1"/>
    <col min="8" max="8" width="6.5703125" customWidth="1"/>
    <col min="9" max="9" width="6.85546875" customWidth="1"/>
    <col min="10" max="10" width="6.5703125" customWidth="1"/>
    <col min="11" max="11" width="16.28515625" customWidth="1"/>
    <col min="12" max="12" width="10.28515625" customWidth="1"/>
    <col min="13" max="13" width="9.5703125" customWidth="1"/>
    <col min="14" max="14" width="11.42578125" customWidth="1"/>
    <col min="15" max="15" width="73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9">
        <v>333</v>
      </c>
      <c r="B2" s="19" t="s">
        <v>24</v>
      </c>
      <c r="C2" s="19">
        <v>22250</v>
      </c>
      <c r="D2" s="19"/>
      <c r="E2" s="19">
        <v>19.600000000000001</v>
      </c>
      <c r="F2" s="19">
        <v>13</v>
      </c>
      <c r="G2" s="19">
        <v>51</v>
      </c>
      <c r="H2" s="19" t="s">
        <v>25</v>
      </c>
      <c r="I2" s="19">
        <v>28.51</v>
      </c>
      <c r="J2" s="19">
        <v>32.130000000000003</v>
      </c>
      <c r="K2" s="20">
        <v>36</v>
      </c>
      <c r="L2" s="20">
        <v>15</v>
      </c>
      <c r="M2" s="20">
        <v>70.5</v>
      </c>
      <c r="N2" s="20">
        <v>1.17</v>
      </c>
      <c r="O2" s="17" t="s">
        <v>26</v>
      </c>
      <c r="P2" s="13" t="s">
        <v>27</v>
      </c>
      <c r="Q2" s="23">
        <v>21.51</v>
      </c>
      <c r="R2" s="23">
        <v>24.46</v>
      </c>
      <c r="S2" s="23">
        <v>59</v>
      </c>
      <c r="T2" s="23">
        <v>24</v>
      </c>
      <c r="U2" s="23">
        <v>93.3</v>
      </c>
      <c r="V2" s="23">
        <v>1.02</v>
      </c>
      <c r="W2" s="17" t="s">
        <v>28</v>
      </c>
      <c r="X2" t="s">
        <v>29</v>
      </c>
    </row>
    <row r="3" spans="1:24">
      <c r="A3" s="19">
        <v>339</v>
      </c>
      <c r="B3" s="19" t="s">
        <v>30</v>
      </c>
      <c r="C3" s="19">
        <v>27724</v>
      </c>
      <c r="D3" s="19"/>
      <c r="E3" s="19"/>
      <c r="F3" s="19">
        <v>13</v>
      </c>
      <c r="G3" s="19">
        <v>21</v>
      </c>
      <c r="H3" s="19" t="s">
        <v>31</v>
      </c>
      <c r="I3" s="20">
        <v>0.25</v>
      </c>
      <c r="J3" s="20">
        <v>0.92</v>
      </c>
      <c r="K3" s="20">
        <v>19</v>
      </c>
      <c r="L3" s="20">
        <v>75</v>
      </c>
      <c r="M3" s="20">
        <v>114.8</v>
      </c>
      <c r="N3" s="20">
        <v>0.92</v>
      </c>
      <c r="O3" s="17" t="s">
        <v>32</v>
      </c>
      <c r="P3" s="15" t="s">
        <v>33</v>
      </c>
      <c r="Q3" s="23">
        <v>0.19</v>
      </c>
      <c r="R3" s="23">
        <v>0.68</v>
      </c>
      <c r="S3" s="23">
        <v>20</v>
      </c>
      <c r="T3" s="23">
        <v>35</v>
      </c>
      <c r="U3" s="23">
        <v>101</v>
      </c>
      <c r="V3" s="23">
        <v>0.99</v>
      </c>
      <c r="W3" s="17" t="s">
        <v>34</v>
      </c>
    </row>
    <row r="4" spans="1:24">
      <c r="A4" s="19">
        <v>133</v>
      </c>
      <c r="B4" s="19" t="s">
        <v>35</v>
      </c>
      <c r="C4" s="19">
        <v>37036</v>
      </c>
      <c r="D4" s="19">
        <v>23</v>
      </c>
      <c r="E4" s="19">
        <v>19.600000000000001</v>
      </c>
      <c r="F4" s="19">
        <v>27</v>
      </c>
      <c r="G4" s="19">
        <v>36</v>
      </c>
      <c r="H4" s="19" t="s">
        <v>31</v>
      </c>
      <c r="I4" s="19">
        <v>25.02</v>
      </c>
      <c r="J4" s="19">
        <v>22.03</v>
      </c>
      <c r="K4" s="20">
        <v>191</v>
      </c>
      <c r="L4" s="20">
        <v>322</v>
      </c>
      <c r="M4" s="19">
        <v>62.9</v>
      </c>
      <c r="N4" s="19">
        <v>1.27</v>
      </c>
      <c r="O4" s="17" t="s">
        <v>36</v>
      </c>
      <c r="P4" s="15" t="s">
        <v>27</v>
      </c>
      <c r="Q4" s="23">
        <v>19.170000000000002</v>
      </c>
      <c r="R4" s="23">
        <v>20.97</v>
      </c>
      <c r="S4" s="23">
        <v>149</v>
      </c>
      <c r="T4" s="23">
        <v>214</v>
      </c>
      <c r="U4" s="23">
        <v>53.2</v>
      </c>
      <c r="V4" s="23">
        <v>1.41</v>
      </c>
      <c r="W4" s="17" t="s">
        <v>37</v>
      </c>
      <c r="X4" t="s">
        <v>29</v>
      </c>
    </row>
    <row r="5" spans="1:24">
      <c r="A5" s="19">
        <v>338</v>
      </c>
      <c r="B5" s="19" t="s">
        <v>38</v>
      </c>
      <c r="C5" s="19">
        <v>26922</v>
      </c>
      <c r="D5" s="19"/>
      <c r="E5" s="19"/>
      <c r="F5" s="19">
        <v>25</v>
      </c>
      <c r="G5" s="19">
        <v>38</v>
      </c>
      <c r="H5" s="19" t="s">
        <v>31</v>
      </c>
      <c r="I5" s="20">
        <v>1.67</v>
      </c>
      <c r="J5" s="20">
        <v>2.0099999999999998</v>
      </c>
      <c r="K5" s="19">
        <v>1010</v>
      </c>
      <c r="L5" s="19">
        <v>1750</v>
      </c>
      <c r="M5" s="20">
        <v>75.7</v>
      </c>
      <c r="N5" s="20">
        <v>1.1200000000000001</v>
      </c>
      <c r="O5" s="17" t="s">
        <v>39</v>
      </c>
      <c r="P5" s="15" t="s">
        <v>40</v>
      </c>
      <c r="Q5" s="23">
        <v>1.98</v>
      </c>
      <c r="R5" s="23">
        <v>2.74</v>
      </c>
      <c r="S5" s="23">
        <v>147</v>
      </c>
      <c r="T5" s="23">
        <v>607</v>
      </c>
      <c r="U5" s="23">
        <v>95.4</v>
      </c>
      <c r="V5" s="23">
        <v>1.02</v>
      </c>
      <c r="W5" s="17" t="s">
        <v>41</v>
      </c>
      <c r="X5" t="s">
        <v>29</v>
      </c>
    </row>
    <row r="6" spans="1:24">
      <c r="A6" s="19">
        <v>166</v>
      </c>
      <c r="B6" s="19" t="s">
        <v>42</v>
      </c>
      <c r="C6" s="19">
        <v>7125</v>
      </c>
      <c r="D6" s="19"/>
      <c r="E6" s="19"/>
      <c r="F6" s="19">
        <v>34</v>
      </c>
      <c r="G6" s="19">
        <v>63</v>
      </c>
      <c r="H6" s="19" t="s">
        <v>31</v>
      </c>
      <c r="I6" s="19">
        <v>16.64</v>
      </c>
      <c r="J6" s="19">
        <v>19.71</v>
      </c>
      <c r="K6" s="20">
        <v>270</v>
      </c>
      <c r="L6" s="19">
        <v>865</v>
      </c>
      <c r="M6" s="19">
        <v>58.6</v>
      </c>
      <c r="N6" s="19">
        <v>1.34</v>
      </c>
      <c r="O6" s="17" t="s">
        <v>43</v>
      </c>
      <c r="P6" s="15" t="s">
        <v>40</v>
      </c>
      <c r="Q6" s="19">
        <v>3.9</v>
      </c>
      <c r="R6" s="19">
        <v>5.9</v>
      </c>
      <c r="S6" s="19">
        <v>53</v>
      </c>
      <c r="T6" s="19">
        <v>80</v>
      </c>
      <c r="U6" s="23">
        <v>57.6</v>
      </c>
      <c r="V6" s="23">
        <v>1.36</v>
      </c>
      <c r="W6" s="17" t="s">
        <v>44</v>
      </c>
      <c r="X6" t="s">
        <v>29</v>
      </c>
    </row>
    <row r="7" spans="1:24">
      <c r="A7" s="19">
        <v>173</v>
      </c>
      <c r="B7" s="19" t="s">
        <v>45</v>
      </c>
      <c r="C7" s="19">
        <v>11829</v>
      </c>
      <c r="D7" s="19"/>
      <c r="E7" s="19"/>
      <c r="F7" s="19">
        <v>21</v>
      </c>
      <c r="G7" s="19">
        <v>64</v>
      </c>
      <c r="H7" s="19" t="s">
        <v>31</v>
      </c>
      <c r="I7" s="20">
        <v>0.27</v>
      </c>
      <c r="J7" s="20">
        <v>0.57999999999999996</v>
      </c>
      <c r="K7" s="20">
        <v>321</v>
      </c>
      <c r="L7" s="19">
        <v>1014</v>
      </c>
      <c r="M7" s="20">
        <v>99.5</v>
      </c>
      <c r="N7" s="20">
        <v>0.99</v>
      </c>
      <c r="O7" s="17" t="s">
        <v>46</v>
      </c>
      <c r="P7" s="15" t="s">
        <v>40</v>
      </c>
      <c r="Q7" s="23">
        <v>0.32</v>
      </c>
      <c r="R7" s="23">
        <v>0.96</v>
      </c>
      <c r="S7" s="23">
        <v>74</v>
      </c>
      <c r="T7" s="23">
        <v>332</v>
      </c>
      <c r="U7" s="23">
        <v>107.8</v>
      </c>
      <c r="V7" s="23">
        <v>0.96</v>
      </c>
      <c r="W7" s="17" t="s">
        <v>47</v>
      </c>
      <c r="X7" t="s">
        <v>29</v>
      </c>
    </row>
    <row r="8" spans="1:24">
      <c r="A8" s="19">
        <v>406</v>
      </c>
      <c r="B8" s="19" t="s">
        <v>48</v>
      </c>
      <c r="C8" s="19">
        <v>34124</v>
      </c>
      <c r="D8" s="19"/>
      <c r="E8" s="19"/>
      <c r="F8" s="19">
        <v>7</v>
      </c>
      <c r="G8" s="19">
        <v>69</v>
      </c>
      <c r="H8" s="19" t="s">
        <v>31</v>
      </c>
      <c r="I8" s="19">
        <v>1.31</v>
      </c>
      <c r="J8" s="19">
        <v>1.65</v>
      </c>
      <c r="K8" s="19">
        <v>570</v>
      </c>
      <c r="L8" s="19">
        <v>436</v>
      </c>
      <c r="M8" s="19">
        <v>79.5</v>
      </c>
      <c r="N8" s="19">
        <v>1.1200000000000001</v>
      </c>
      <c r="O8" s="17" t="s">
        <v>49</v>
      </c>
      <c r="P8" s="15" t="s">
        <v>40</v>
      </c>
      <c r="Q8" s="23">
        <v>0.81</v>
      </c>
      <c r="R8" s="23">
        <v>1.1399999999999999</v>
      </c>
      <c r="S8" s="23">
        <v>85</v>
      </c>
      <c r="T8" s="23">
        <v>141</v>
      </c>
      <c r="U8" s="23">
        <v>95.2</v>
      </c>
      <c r="V8" s="23">
        <v>1.01</v>
      </c>
      <c r="W8" s="17" t="s">
        <v>50</v>
      </c>
      <c r="X8" t="s">
        <v>29</v>
      </c>
    </row>
    <row r="9" spans="1:24">
      <c r="A9" s="19">
        <v>401</v>
      </c>
      <c r="B9" s="19" t="s">
        <v>51</v>
      </c>
      <c r="C9" s="19">
        <v>33461</v>
      </c>
      <c r="D9" s="19">
        <v>7</v>
      </c>
      <c r="E9" s="19">
        <v>1.9</v>
      </c>
      <c r="F9" s="19">
        <v>18</v>
      </c>
      <c r="G9" s="19">
        <v>74</v>
      </c>
      <c r="H9" s="19" t="s">
        <v>31</v>
      </c>
      <c r="I9" s="20">
        <v>0.67</v>
      </c>
      <c r="J9" s="20">
        <v>0.92</v>
      </c>
      <c r="K9" s="19">
        <v>460</v>
      </c>
      <c r="L9" s="19">
        <v>1013</v>
      </c>
      <c r="M9" s="20">
        <v>87.6</v>
      </c>
      <c r="N9" s="20">
        <v>1.06</v>
      </c>
      <c r="O9" s="17" t="s">
        <v>52</v>
      </c>
      <c r="P9" s="21" t="s">
        <v>40</v>
      </c>
      <c r="Q9" s="23">
        <v>1.1599999999999999</v>
      </c>
      <c r="R9" s="23">
        <v>1.88</v>
      </c>
      <c r="S9" s="23">
        <v>37</v>
      </c>
      <c r="T9" s="23">
        <v>219</v>
      </c>
      <c r="U9" s="23">
        <v>107.7</v>
      </c>
      <c r="V9" s="23">
        <v>0.96</v>
      </c>
      <c r="W9" s="17" t="s">
        <v>53</v>
      </c>
      <c r="X9" t="s">
        <v>29</v>
      </c>
    </row>
    <row r="10" spans="1:24">
      <c r="A10" s="19">
        <v>171</v>
      </c>
      <c r="B10" s="19" t="s">
        <v>54</v>
      </c>
      <c r="C10" s="19">
        <v>11635</v>
      </c>
      <c r="D10" s="19">
        <v>24</v>
      </c>
      <c r="E10" s="19">
        <v>19.600000000000001</v>
      </c>
      <c r="F10" s="19">
        <v>26</v>
      </c>
      <c r="G10" s="19">
        <v>75</v>
      </c>
      <c r="H10" s="19" t="s">
        <v>31</v>
      </c>
      <c r="I10" s="19">
        <v>24.1</v>
      </c>
      <c r="J10" s="19">
        <v>30.86</v>
      </c>
      <c r="K10" s="19">
        <v>645</v>
      </c>
      <c r="L10" s="19">
        <v>374</v>
      </c>
      <c r="M10" s="19">
        <v>47</v>
      </c>
      <c r="N10" s="19">
        <v>1.57</v>
      </c>
      <c r="O10" s="17" t="s">
        <v>55</v>
      </c>
      <c r="P10" s="22" t="s">
        <v>56</v>
      </c>
      <c r="Q10" s="23">
        <v>7.11</v>
      </c>
      <c r="R10" s="23">
        <v>8.01</v>
      </c>
      <c r="S10" s="23">
        <v>44</v>
      </c>
      <c r="T10" s="23">
        <v>23</v>
      </c>
      <c r="U10" s="23">
        <v>56.4</v>
      </c>
      <c r="V10" s="23">
        <v>1.38</v>
      </c>
      <c r="W10" s="17" t="s">
        <v>57</v>
      </c>
      <c r="X10" t="s">
        <v>29</v>
      </c>
    </row>
    <row r="12" spans="1:24" ht="45">
      <c r="I12" s="10" t="s">
        <v>58</v>
      </c>
      <c r="J12" t="s">
        <v>59</v>
      </c>
      <c r="K12" s="10" t="s">
        <v>60</v>
      </c>
      <c r="L12" s="10" t="s">
        <v>61</v>
      </c>
      <c r="M12" s="10" t="s">
        <v>62</v>
      </c>
      <c r="N12" t="s">
        <v>13</v>
      </c>
      <c r="O12" s="10" t="s">
        <v>14</v>
      </c>
      <c r="P12" t="s">
        <v>15</v>
      </c>
      <c r="Q12" s="10"/>
    </row>
    <row r="13" spans="1:24">
      <c r="G13">
        <f>C2</f>
        <v>22250</v>
      </c>
      <c r="H13" t="str">
        <f>B2</f>
        <v>STEFANESCU LILIANA</v>
      </c>
      <c r="I13">
        <f>G2</f>
        <v>51</v>
      </c>
      <c r="J13" t="str">
        <f>H2</f>
        <v>F</v>
      </c>
      <c r="K13" t="str">
        <f>I2&amp;" / "&amp;Q2</f>
        <v>28.51 / 21.51</v>
      </c>
      <c r="L13" t="str">
        <f>K2&amp;" / "&amp;S2</f>
        <v>36 / 59</v>
      </c>
      <c r="M13" t="str">
        <f>L2&amp;" / "&amp;T2</f>
        <v>15 / 24</v>
      </c>
      <c r="N13" t="str">
        <f>N2&amp;" / "&amp;V2</f>
        <v>1.17 / 1.02</v>
      </c>
      <c r="O13" t="str">
        <f>O2</f>
        <v>breast cancer with liver, lung and bone metastases</v>
      </c>
      <c r="P13" t="str">
        <f t="shared" ref="P13:P21" si="0">P2</f>
        <v>Transfer to gastroenterology dept.</v>
      </c>
    </row>
    <row r="14" spans="1:24">
      <c r="G14">
        <f t="shared" ref="G14:G21" si="1">C3</f>
        <v>27724</v>
      </c>
      <c r="H14" t="str">
        <f t="shared" ref="H14:H21" si="2">B3</f>
        <v>TOC-LUCA DANIEL ADRIAN</v>
      </c>
      <c r="I14">
        <f t="shared" ref="I14:I21" si="3">G3</f>
        <v>21</v>
      </c>
      <c r="J14" t="str">
        <f t="shared" ref="J14:J21" si="4">H3</f>
        <v>M</v>
      </c>
      <c r="K14" t="str">
        <f t="shared" ref="K14:K21" si="5">I3&amp;" / "&amp;Q3</f>
        <v>0.25 / 0.19</v>
      </c>
      <c r="L14" t="str">
        <f t="shared" ref="L14:L21" si="6">K3&amp;" / "&amp;S3</f>
        <v>19 / 20</v>
      </c>
      <c r="M14" t="str">
        <f t="shared" ref="M14:M21" si="7">L3&amp;" / "&amp;T3</f>
        <v>75 / 35</v>
      </c>
      <c r="N14" t="str">
        <f t="shared" ref="N14:N21" si="8">N3&amp;" / "&amp;V3</f>
        <v>0.92 / 0.99</v>
      </c>
      <c r="O14" t="str">
        <f t="shared" ref="O14:O21" si="9">O3</f>
        <v>sagital sinus thromobosis, bilateral facial palsy, one episode of seizures</v>
      </c>
      <c r="P14" t="str">
        <f t="shared" si="0"/>
        <v>Transfer to neurology dept.</v>
      </c>
    </row>
    <row r="15" spans="1:24">
      <c r="B15" s="7"/>
      <c r="C15" s="7"/>
      <c r="D15" s="7"/>
      <c r="E15" s="7"/>
      <c r="G15">
        <f t="shared" si="1"/>
        <v>37036</v>
      </c>
      <c r="H15" t="str">
        <f t="shared" si="2"/>
        <v>BALTA NICU MIHAI</v>
      </c>
      <c r="I15">
        <f t="shared" si="3"/>
        <v>36</v>
      </c>
      <c r="J15" t="str">
        <f t="shared" si="4"/>
        <v>M</v>
      </c>
      <c r="K15" t="str">
        <f t="shared" si="5"/>
        <v>25.02 / 19.17</v>
      </c>
      <c r="L15" t="str">
        <f t="shared" si="6"/>
        <v>191 / 149</v>
      </c>
      <c r="M15" t="str">
        <f t="shared" si="7"/>
        <v>322 / 214</v>
      </c>
      <c r="N15" t="str">
        <f t="shared" si="8"/>
        <v>1.27 / 1.41</v>
      </c>
      <c r="O15" t="str">
        <f t="shared" si="9"/>
        <v>chronic hepatitis B with advanced fibrosis</v>
      </c>
      <c r="P15" t="str">
        <f t="shared" si="0"/>
        <v>Transfer to gastroenterology dept.</v>
      </c>
    </row>
    <row r="16" spans="1:24">
      <c r="G16">
        <f t="shared" si="1"/>
        <v>26922</v>
      </c>
      <c r="H16" t="str">
        <f t="shared" si="2"/>
        <v>GHISE VLAD</v>
      </c>
      <c r="I16">
        <f t="shared" si="3"/>
        <v>38</v>
      </c>
      <c r="J16" t="str">
        <f t="shared" si="4"/>
        <v>M</v>
      </c>
      <c r="K16" t="str">
        <f t="shared" si="5"/>
        <v>1.67 / 1.98</v>
      </c>
      <c r="L16" t="str">
        <f t="shared" si="6"/>
        <v>1010 / 147</v>
      </c>
      <c r="M16" t="str">
        <f t="shared" si="7"/>
        <v>1750 / 607</v>
      </c>
      <c r="N16" t="str">
        <f t="shared" si="8"/>
        <v>1.12 / 1.02</v>
      </c>
      <c r="O16" t="str">
        <f t="shared" si="9"/>
        <v>Hodgkin lymphoma with chemotherapy, bone marrow transplantantion</v>
      </c>
      <c r="P16" t="str">
        <f t="shared" si="0"/>
        <v>Discharged at home</v>
      </c>
    </row>
    <row r="17" spans="7:16">
      <c r="G17">
        <f t="shared" si="1"/>
        <v>7125</v>
      </c>
      <c r="H17" t="str">
        <f t="shared" si="2"/>
        <v>VOICA FLORIN-MARIUS</v>
      </c>
      <c r="I17">
        <f t="shared" si="3"/>
        <v>63</v>
      </c>
      <c r="J17" t="str">
        <f t="shared" si="4"/>
        <v>M</v>
      </c>
      <c r="K17" t="str">
        <f t="shared" si="5"/>
        <v>16.64 / 3.9</v>
      </c>
      <c r="L17" t="str">
        <f t="shared" si="6"/>
        <v>270 / 53</v>
      </c>
      <c r="M17" t="str">
        <f t="shared" si="7"/>
        <v>865 / 80</v>
      </c>
      <c r="N17" t="str">
        <f t="shared" si="8"/>
        <v>1.34 / 1.36</v>
      </c>
      <c r="O17" t="str">
        <f t="shared" si="9"/>
        <v>deficiency of coagulation factors VIII &amp; IX, probable autoimmune hepatitis</v>
      </c>
      <c r="P17" t="str">
        <f t="shared" si="0"/>
        <v>Discharged at home</v>
      </c>
    </row>
    <row r="18" spans="7:16">
      <c r="G18">
        <f t="shared" si="1"/>
        <v>11829</v>
      </c>
      <c r="H18" t="str">
        <f t="shared" si="2"/>
        <v>HORGE DUMITRU</v>
      </c>
      <c r="I18">
        <f t="shared" si="3"/>
        <v>64</v>
      </c>
      <c r="J18" t="str">
        <f t="shared" si="4"/>
        <v>M</v>
      </c>
      <c r="K18" t="str">
        <f t="shared" si="5"/>
        <v>0.27 / 0.32</v>
      </c>
      <c r="L18" t="str">
        <f t="shared" si="6"/>
        <v>321 / 74</v>
      </c>
      <c r="M18" t="str">
        <f t="shared" si="7"/>
        <v>1014 / 332</v>
      </c>
      <c r="N18" t="str">
        <f t="shared" si="8"/>
        <v>0.99 / 0.96</v>
      </c>
      <c r="O18" t="str">
        <f t="shared" si="9"/>
        <v>retroperitoneal liposarcoma</v>
      </c>
      <c r="P18" t="str">
        <f t="shared" si="0"/>
        <v>Discharged at home</v>
      </c>
    </row>
    <row r="19" spans="7:16">
      <c r="G19">
        <f t="shared" si="1"/>
        <v>34124</v>
      </c>
      <c r="H19" t="str">
        <f t="shared" si="2"/>
        <v>VASILE NISTOR</v>
      </c>
      <c r="I19">
        <f t="shared" si="3"/>
        <v>69</v>
      </c>
      <c r="J19" t="str">
        <f t="shared" si="4"/>
        <v>M</v>
      </c>
      <c r="K19" t="str">
        <f t="shared" si="5"/>
        <v>1.31 / 0.81</v>
      </c>
      <c r="L19" t="str">
        <f t="shared" si="6"/>
        <v>570 / 85</v>
      </c>
      <c r="M19" t="str">
        <f t="shared" si="7"/>
        <v>436 / 141</v>
      </c>
      <c r="N19" t="str">
        <f t="shared" si="8"/>
        <v>1.12 / 1.01</v>
      </c>
      <c r="O19" t="str">
        <f t="shared" si="9"/>
        <v>colon cancer, diabetes mellitus</v>
      </c>
      <c r="P19" t="str">
        <f t="shared" si="0"/>
        <v>Discharged at home</v>
      </c>
    </row>
    <row r="20" spans="7:16">
      <c r="G20">
        <f t="shared" si="1"/>
        <v>33461</v>
      </c>
      <c r="H20" t="str">
        <f t="shared" si="2"/>
        <v>MOCAN VASILE</v>
      </c>
      <c r="I20">
        <f t="shared" si="3"/>
        <v>74</v>
      </c>
      <c r="J20" t="str">
        <f t="shared" si="4"/>
        <v>M</v>
      </c>
      <c r="K20" t="str">
        <f t="shared" si="5"/>
        <v>0.67 / 1.16</v>
      </c>
      <c r="L20" t="str">
        <f t="shared" si="6"/>
        <v>460 / 37</v>
      </c>
      <c r="M20" t="str">
        <f t="shared" si="7"/>
        <v>1013 / 219</v>
      </c>
      <c r="N20" t="str">
        <f t="shared" si="8"/>
        <v>1.06 / 0.96</v>
      </c>
      <c r="O20" t="str">
        <f t="shared" si="9"/>
        <v>ethanolic liver cirrhosis, Alzheimer and vascular and dementia, diabetes mellitus</v>
      </c>
      <c r="P20" t="str">
        <f t="shared" si="0"/>
        <v>Discharged at home</v>
      </c>
    </row>
    <row r="21" spans="7:16">
      <c r="G21">
        <f t="shared" si="1"/>
        <v>11635</v>
      </c>
      <c r="H21" t="str">
        <f t="shared" si="2"/>
        <v>BARSAN DORU-VASILE</v>
      </c>
      <c r="I21">
        <f t="shared" si="3"/>
        <v>75</v>
      </c>
      <c r="J21" t="str">
        <f t="shared" si="4"/>
        <v>M</v>
      </c>
      <c r="K21" t="str">
        <f t="shared" si="5"/>
        <v>24.1 / 7.11</v>
      </c>
      <c r="L21" t="str">
        <f t="shared" si="6"/>
        <v>645 / 44</v>
      </c>
      <c r="M21" t="str">
        <f t="shared" si="7"/>
        <v>374 / 23</v>
      </c>
      <c r="N21" t="str">
        <f t="shared" si="8"/>
        <v>1.57 / 1.38</v>
      </c>
      <c r="O21" t="str">
        <f t="shared" si="9"/>
        <v>newly diagnosed ethanolic liver cirrhosis and hepatocarcinoma</v>
      </c>
      <c r="P21" t="str">
        <f t="shared" si="0"/>
        <v>Transfer to gastroenterology dept.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workbookViewId="0">
      <selection activeCell="F7" sqref="F7"/>
    </sheetView>
  </sheetViews>
  <sheetFormatPr defaultColWidth="9.140625" defaultRowHeight="15"/>
  <cols>
    <col min="1" max="1" width="4.5703125" customWidth="1"/>
    <col min="2" max="2" width="26.5703125" customWidth="1"/>
    <col min="3" max="4" width="6.5703125" customWidth="1"/>
    <col min="5" max="5" width="16.85546875" customWidth="1"/>
    <col min="6" max="6" width="7.140625" customWidth="1"/>
    <col min="7" max="7" width="6.5703125" customWidth="1"/>
    <col min="8" max="8" width="12" customWidth="1"/>
    <col min="9" max="9" width="6.5703125" customWidth="1"/>
    <col min="10" max="10" width="5.5703125" customWidth="1"/>
    <col min="11" max="11" width="15.7109375" customWidth="1"/>
    <col min="12" max="12" width="15" customWidth="1"/>
    <col min="13" max="13" width="14.140625" customWidth="1"/>
    <col min="14" max="14" width="21" customWidth="1"/>
  </cols>
  <sheetData>
    <row r="1" spans="1:21">
      <c r="A1" t="s">
        <v>0</v>
      </c>
      <c r="B1" t="s">
        <v>1</v>
      </c>
      <c r="C1" t="s">
        <v>2</v>
      </c>
      <c r="D1" t="s">
        <v>63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2" t="s">
        <v>64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65</v>
      </c>
    </row>
    <row r="2" spans="1:21">
      <c r="A2" s="1">
        <v>129</v>
      </c>
      <c r="B2" s="2" t="s">
        <v>66</v>
      </c>
      <c r="C2" s="3">
        <v>35958</v>
      </c>
      <c r="D2" s="3">
        <v>35</v>
      </c>
      <c r="E2" s="5">
        <v>14</v>
      </c>
      <c r="F2" s="8">
        <v>59</v>
      </c>
      <c r="G2" s="4" t="s">
        <v>31</v>
      </c>
      <c r="H2" s="9">
        <v>18.989999999999998</v>
      </c>
      <c r="I2" s="9">
        <v>22.35</v>
      </c>
      <c r="J2" s="9">
        <v>618</v>
      </c>
      <c r="K2" s="9">
        <v>262</v>
      </c>
      <c r="L2" s="9">
        <v>40.200000000000003</v>
      </c>
      <c r="M2" s="9">
        <v>1.8</v>
      </c>
      <c r="N2" s="13" t="s">
        <v>67</v>
      </c>
      <c r="O2" s="14">
        <v>23.91</v>
      </c>
      <c r="P2" s="14">
        <v>28.3</v>
      </c>
      <c r="Q2" s="14">
        <v>145</v>
      </c>
      <c r="R2" s="14">
        <v>73</v>
      </c>
      <c r="S2" s="14">
        <v>16.600000000000001</v>
      </c>
      <c r="T2" s="14">
        <v>4.1500000000000004</v>
      </c>
      <c r="U2" s="18">
        <v>0.52600000000000002</v>
      </c>
    </row>
    <row r="3" spans="1:21">
      <c r="A3" s="4">
        <v>160</v>
      </c>
      <c r="B3" s="5" t="s">
        <v>68</v>
      </c>
      <c r="C3" s="6">
        <v>3021</v>
      </c>
      <c r="D3" s="6">
        <v>27</v>
      </c>
      <c r="E3" s="5">
        <v>9</v>
      </c>
      <c r="F3" s="8">
        <v>61</v>
      </c>
      <c r="G3" s="4" t="s">
        <v>31</v>
      </c>
      <c r="H3" s="9">
        <v>12.8</v>
      </c>
      <c r="I3" s="9">
        <v>15.17</v>
      </c>
      <c r="J3" s="9">
        <v>1537</v>
      </c>
      <c r="K3" s="9">
        <v>526</v>
      </c>
      <c r="L3" s="9">
        <v>40.1</v>
      </c>
      <c r="M3" s="9">
        <v>1.8</v>
      </c>
      <c r="N3" s="15" t="s">
        <v>67</v>
      </c>
      <c r="O3" s="14">
        <v>21.94</v>
      </c>
      <c r="P3" s="14">
        <v>23.71</v>
      </c>
      <c r="Q3" s="14">
        <v>163</v>
      </c>
      <c r="R3" s="14">
        <v>253</v>
      </c>
      <c r="S3" s="14">
        <v>39.9</v>
      </c>
      <c r="T3" s="14">
        <v>1.81</v>
      </c>
      <c r="U3" s="18">
        <v>0.19600000000000001</v>
      </c>
    </row>
    <row r="4" spans="1:21">
      <c r="A4" s="4">
        <v>332</v>
      </c>
      <c r="B4" s="5" t="s">
        <v>69</v>
      </c>
      <c r="C4" s="6">
        <v>21372</v>
      </c>
      <c r="D4" s="6">
        <v>31</v>
      </c>
      <c r="E4" s="4">
        <v>9</v>
      </c>
      <c r="F4" s="4">
        <v>65</v>
      </c>
      <c r="G4" s="4" t="s">
        <v>31</v>
      </c>
      <c r="H4" s="5">
        <v>4.92</v>
      </c>
      <c r="I4" s="5">
        <v>5.65</v>
      </c>
      <c r="J4" s="5">
        <v>157</v>
      </c>
      <c r="K4" s="5">
        <v>50</v>
      </c>
      <c r="L4" s="5">
        <v>48</v>
      </c>
      <c r="M4" s="5">
        <v>1.54</v>
      </c>
      <c r="N4" s="16" t="s">
        <v>70</v>
      </c>
      <c r="O4" s="14">
        <v>12.51</v>
      </c>
      <c r="P4" s="14">
        <v>14.51</v>
      </c>
      <c r="Q4" s="14">
        <v>73</v>
      </c>
      <c r="R4" s="14">
        <v>23</v>
      </c>
      <c r="S4" s="14">
        <v>56.4</v>
      </c>
      <c r="T4" s="14">
        <v>1.37</v>
      </c>
      <c r="U4" s="18">
        <v>0.52600000000000002</v>
      </c>
    </row>
    <row r="7" spans="1:21" ht="76.5">
      <c r="J7" s="11" t="s">
        <v>60</v>
      </c>
      <c r="K7" s="11" t="s">
        <v>71</v>
      </c>
      <c r="L7" s="11" t="s">
        <v>72</v>
      </c>
      <c r="M7" s="17" t="s">
        <v>13</v>
      </c>
    </row>
    <row r="8" spans="1:21" ht="63.75">
      <c r="H8" s="10" t="s">
        <v>58</v>
      </c>
      <c r="I8" t="s">
        <v>59</v>
      </c>
      <c r="J8" s="11" t="s">
        <v>73</v>
      </c>
      <c r="K8" s="11" t="s">
        <v>73</v>
      </c>
      <c r="L8" s="11" t="s">
        <v>73</v>
      </c>
      <c r="M8" s="17" t="s">
        <v>73</v>
      </c>
      <c r="N8" s="10" t="s">
        <v>74</v>
      </c>
      <c r="P8" s="10"/>
    </row>
    <row r="9" spans="1:21">
      <c r="F9">
        <f>C2</f>
        <v>35958</v>
      </c>
      <c r="G9" t="str">
        <f>B2</f>
        <v>KORONDI IOSIF</v>
      </c>
      <c r="H9">
        <f t="shared" ref="H9:I11" si="0">F2</f>
        <v>59</v>
      </c>
      <c r="I9" t="str">
        <f t="shared" si="0"/>
        <v>M</v>
      </c>
      <c r="J9" t="str">
        <f>H2&amp;" / "&amp;P2</f>
        <v>18.99 / 28.3</v>
      </c>
      <c r="K9" t="str">
        <f t="shared" ref="K9:L11" si="1">J2&amp;" / "&amp;R2</f>
        <v>618 / 73</v>
      </c>
      <c r="L9" t="str">
        <f t="shared" si="1"/>
        <v>262 / 16.6</v>
      </c>
      <c r="M9" t="str">
        <f>M2&amp;" / "&amp;T2</f>
        <v>1.8 / 4.15</v>
      </c>
      <c r="N9" t="str">
        <f>N2</f>
        <v>Hemorrhagic shock from oesophageal varices, alchoholic liver cirrhosis Child-Pugh C</v>
      </c>
    </row>
    <row r="10" spans="1:21">
      <c r="F10">
        <f>C3</f>
        <v>3021</v>
      </c>
      <c r="G10" t="str">
        <f>B3</f>
        <v>SIRBU VLADIMIR</v>
      </c>
      <c r="H10">
        <f t="shared" si="0"/>
        <v>61</v>
      </c>
      <c r="I10" t="str">
        <f t="shared" si="0"/>
        <v>M</v>
      </c>
      <c r="J10" t="str">
        <f>H3&amp;" / "&amp;P3</f>
        <v>12.8 / 23.71</v>
      </c>
      <c r="K10" t="str">
        <f t="shared" si="1"/>
        <v>1537 / 253</v>
      </c>
      <c r="L10" t="str">
        <f t="shared" si="1"/>
        <v>526 / 39.9</v>
      </c>
      <c r="M10" t="str">
        <f>M3&amp;" / "&amp;T3</f>
        <v>1.8 / 1.81</v>
      </c>
      <c r="N10" t="str">
        <f>N3</f>
        <v>Hemorrhagic shock from oesophageal varices, alchoholic liver cirrhosis Child-Pugh C</v>
      </c>
    </row>
    <row r="11" spans="1:21">
      <c r="B11" s="7"/>
      <c r="C11" s="7"/>
      <c r="D11" s="7"/>
      <c r="F11">
        <f>C4</f>
        <v>21372</v>
      </c>
      <c r="G11" t="str">
        <f>B4</f>
        <v>MASCASAN IOAN</v>
      </c>
      <c r="H11">
        <f t="shared" si="0"/>
        <v>65</v>
      </c>
      <c r="I11" t="str">
        <f t="shared" si="0"/>
        <v>M</v>
      </c>
      <c r="J11" t="str">
        <f>H4&amp;" / "&amp;P4</f>
        <v>4.92 / 14.51</v>
      </c>
      <c r="K11" t="str">
        <f t="shared" si="1"/>
        <v>157 / 23</v>
      </c>
      <c r="L11" t="str">
        <f t="shared" si="1"/>
        <v>50 / 56.4</v>
      </c>
      <c r="M11" t="str">
        <f>M4&amp;" / "&amp;T4</f>
        <v>1.54 / 1.37</v>
      </c>
      <c r="N11" t="str">
        <f>N4</f>
        <v>MSOF, alchoholic and viral B liver cirrhosis (Child-Pugh B), septic cerebral embolism, endocaditis</v>
      </c>
    </row>
  </sheetData>
  <conditionalFormatting sqref="B2 B3">
    <cfRule type="duplicateValues" dxfId="1" priority="2"/>
  </conditionalFormatting>
  <conditionalFormatting sqref="C2:D4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workbookViewId="0">
      <selection activeCell="E9" sqref="E9"/>
    </sheetView>
  </sheetViews>
  <sheetFormatPr defaultColWidth="9.140625" defaultRowHeight="15"/>
  <cols>
    <col min="2" max="2" width="24.42578125" customWidth="1"/>
    <col min="3" max="3" width="12.140625" customWidth="1"/>
    <col min="4" max="4" width="7.5703125" customWidth="1"/>
    <col min="5" max="5" width="10.5703125" customWidth="1"/>
    <col min="6" max="6" width="19.85546875" customWidth="1"/>
    <col min="7" max="7" width="24.42578125" customWidth="1"/>
  </cols>
  <sheetData>
    <row r="2" spans="2:7">
      <c r="B2" t="s">
        <v>75</v>
      </c>
    </row>
    <row r="3" spans="2:7">
      <c r="B3" t="s">
        <v>76</v>
      </c>
      <c r="C3" t="s">
        <v>77</v>
      </c>
      <c r="D3" t="s">
        <v>78</v>
      </c>
      <c r="E3" t="s">
        <v>79</v>
      </c>
    </row>
    <row r="4" spans="2:7">
      <c r="B4" t="s">
        <v>80</v>
      </c>
      <c r="C4" t="s">
        <v>81</v>
      </c>
      <c r="D4">
        <v>70.649000000000001</v>
      </c>
      <c r="E4">
        <v>0.56000000000000005</v>
      </c>
      <c r="F4" t="str">
        <f>D4&amp;"(p="&amp;E4&amp;")"</f>
        <v>70.649(p=0.56)</v>
      </c>
    </row>
    <row r="5" spans="2:7">
      <c r="B5" t="s">
        <v>82</v>
      </c>
      <c r="C5" t="s">
        <v>83</v>
      </c>
      <c r="D5">
        <v>1.2999999999999999E-2</v>
      </c>
      <c r="E5" t="s">
        <v>84</v>
      </c>
      <c r="F5" t="str">
        <f t="shared" ref="F5:F12" si="0">D5&amp;"(p="&amp;E5&amp;")"</f>
        <v>0.013(p=0.067 .)</v>
      </c>
      <c r="G5" t="s">
        <v>82</v>
      </c>
    </row>
    <row r="6" spans="2:7">
      <c r="B6" t="s">
        <v>85</v>
      </c>
      <c r="C6" t="s">
        <v>86</v>
      </c>
      <c r="D6">
        <v>78.960999999999999</v>
      </c>
      <c r="E6">
        <v>0.105</v>
      </c>
      <c r="F6" t="str">
        <f t="shared" si="0"/>
        <v>78.961(p=0.105)</v>
      </c>
      <c r="G6" t="s">
        <v>85</v>
      </c>
    </row>
    <row r="7" spans="2:7">
      <c r="B7" t="s">
        <v>87</v>
      </c>
      <c r="C7" t="s">
        <v>88</v>
      </c>
      <c r="D7">
        <v>7.6999999999999999E-2</v>
      </c>
      <c r="E7" t="s">
        <v>89</v>
      </c>
      <c r="F7" t="str">
        <f t="shared" si="0"/>
        <v>0.077(p=0.076 .)</v>
      </c>
      <c r="G7" t="s">
        <v>87</v>
      </c>
    </row>
    <row r="8" spans="2:7">
      <c r="B8" t="s">
        <v>90</v>
      </c>
      <c r="C8" t="s">
        <v>91</v>
      </c>
      <c r="D8">
        <v>4.3</v>
      </c>
      <c r="E8" t="s">
        <v>92</v>
      </c>
      <c r="F8" t="str">
        <f t="shared" si="0"/>
        <v>4.3(p=0.075 .)</v>
      </c>
      <c r="G8" t="s">
        <v>90</v>
      </c>
    </row>
    <row r="9" spans="2:7">
      <c r="B9" t="s">
        <v>93</v>
      </c>
      <c r="C9" t="s">
        <v>94</v>
      </c>
      <c r="D9">
        <v>29.591999999999999</v>
      </c>
      <c r="E9" t="s">
        <v>95</v>
      </c>
      <c r="F9" t="str">
        <f t="shared" si="0"/>
        <v>29.592(p=0.003 **)</v>
      </c>
      <c r="G9" t="s">
        <v>93</v>
      </c>
    </row>
    <row r="10" spans="2:7">
      <c r="B10" t="s">
        <v>96</v>
      </c>
      <c r="C10" t="s">
        <v>97</v>
      </c>
      <c r="D10">
        <v>2E-3</v>
      </c>
      <c r="E10" t="s">
        <v>98</v>
      </c>
      <c r="F10" t="str">
        <f t="shared" si="0"/>
        <v>0.002(p=&lt;0.001 ***)</v>
      </c>
      <c r="G10" t="s">
        <v>96</v>
      </c>
    </row>
    <row r="11" spans="2:7">
      <c r="B11" t="s">
        <v>99</v>
      </c>
      <c r="C11" t="s">
        <v>100</v>
      </c>
      <c r="D11">
        <v>1.0469999999999999</v>
      </c>
      <c r="E11">
        <v>0.14399999999999999</v>
      </c>
      <c r="F11" t="str">
        <f t="shared" si="0"/>
        <v>1.047(p=0.144)</v>
      </c>
      <c r="G11" t="s">
        <v>99</v>
      </c>
    </row>
    <row r="12" spans="2:7">
      <c r="B12" t="s">
        <v>13</v>
      </c>
      <c r="C12" t="s">
        <v>101</v>
      </c>
      <c r="D12">
        <v>4.1879999999999997</v>
      </c>
      <c r="E12">
        <v>0.69</v>
      </c>
      <c r="F12" t="str">
        <f t="shared" si="0"/>
        <v>4.188(p=0.69)</v>
      </c>
      <c r="G12" t="s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FD26-371A-492A-95F7-B02966F686F8}">
  <dimension ref="B2:G14"/>
  <sheetViews>
    <sheetView tabSelected="1" workbookViewId="0">
      <selection activeCell="E9" sqref="E9"/>
    </sheetView>
  </sheetViews>
  <sheetFormatPr defaultRowHeight="15"/>
  <cols>
    <col min="2" max="2" width="26.7109375" bestFit="1" customWidth="1"/>
    <col min="3" max="3" width="10" bestFit="1" customWidth="1"/>
    <col min="4" max="4" width="19.5703125" bestFit="1" customWidth="1"/>
    <col min="5" max="5" width="21.7109375" bestFit="1" customWidth="1"/>
    <col min="6" max="6" width="27.28515625" bestFit="1" customWidth="1"/>
    <col min="7" max="7" width="15.7109375" bestFit="1" customWidth="1"/>
  </cols>
  <sheetData>
    <row r="2" spans="2:7"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</row>
    <row r="3" spans="2:7">
      <c r="B3" t="s">
        <v>60</v>
      </c>
      <c r="C3" t="s">
        <v>103</v>
      </c>
      <c r="D3" t="s">
        <v>108</v>
      </c>
      <c r="E3" t="s">
        <v>109</v>
      </c>
      <c r="F3" t="s">
        <v>110</v>
      </c>
      <c r="G3" t="s">
        <v>111</v>
      </c>
    </row>
    <row r="4" spans="2:7">
      <c r="B4" t="s">
        <v>112</v>
      </c>
      <c r="C4" t="s">
        <v>103</v>
      </c>
      <c r="D4" t="s">
        <v>113</v>
      </c>
      <c r="E4" t="s">
        <v>114</v>
      </c>
      <c r="F4" t="s">
        <v>110</v>
      </c>
      <c r="G4" t="s">
        <v>115</v>
      </c>
    </row>
    <row r="5" spans="2:7">
      <c r="B5" t="s">
        <v>87</v>
      </c>
      <c r="C5" t="s">
        <v>103</v>
      </c>
      <c r="D5" t="s">
        <v>116</v>
      </c>
      <c r="E5" t="s">
        <v>117</v>
      </c>
      <c r="F5" t="s">
        <v>110</v>
      </c>
      <c r="G5" t="s">
        <v>118</v>
      </c>
    </row>
    <row r="6" spans="2:7">
      <c r="B6" t="s">
        <v>90</v>
      </c>
      <c r="C6" t="s">
        <v>103</v>
      </c>
      <c r="D6" t="s">
        <v>119</v>
      </c>
      <c r="E6" t="s">
        <v>120</v>
      </c>
      <c r="F6" t="s">
        <v>106</v>
      </c>
      <c r="G6" t="s">
        <v>121</v>
      </c>
    </row>
    <row r="7" spans="2:7">
      <c r="B7" t="s">
        <v>93</v>
      </c>
      <c r="C7" t="s">
        <v>103</v>
      </c>
      <c r="D7" t="s">
        <v>122</v>
      </c>
      <c r="E7" t="s">
        <v>123</v>
      </c>
      <c r="F7" t="s">
        <v>110</v>
      </c>
      <c r="G7" t="s">
        <v>124</v>
      </c>
    </row>
    <row r="8" spans="2:7">
      <c r="C8" t="s">
        <v>125</v>
      </c>
      <c r="D8" t="s">
        <v>126</v>
      </c>
      <c r="E8" t="s">
        <v>127</v>
      </c>
      <c r="F8" t="s">
        <v>128</v>
      </c>
      <c r="G8" t="s">
        <v>129</v>
      </c>
    </row>
    <row r="9" spans="2:7">
      <c r="B9" t="s">
        <v>96</v>
      </c>
      <c r="C9" t="s">
        <v>103</v>
      </c>
      <c r="D9" t="s">
        <v>130</v>
      </c>
      <c r="E9" t="s">
        <v>131</v>
      </c>
      <c r="F9" t="s">
        <v>110</v>
      </c>
      <c r="G9" t="s">
        <v>132</v>
      </c>
    </row>
    <row r="10" spans="2:7">
      <c r="C10" t="s">
        <v>125</v>
      </c>
      <c r="D10" t="s">
        <v>133</v>
      </c>
      <c r="E10" t="s">
        <v>134</v>
      </c>
      <c r="F10" t="s">
        <v>135</v>
      </c>
      <c r="G10" t="s">
        <v>136</v>
      </c>
    </row>
    <row r="11" spans="2:7">
      <c r="B11" t="s">
        <v>99</v>
      </c>
      <c r="C11" t="s">
        <v>103</v>
      </c>
      <c r="D11" t="s">
        <v>137</v>
      </c>
      <c r="E11" t="s">
        <v>138</v>
      </c>
      <c r="F11" t="s">
        <v>139</v>
      </c>
      <c r="G11" t="s">
        <v>140</v>
      </c>
    </row>
    <row r="12" spans="2:7">
      <c r="C12" t="s">
        <v>141</v>
      </c>
      <c r="D12" t="s">
        <v>142</v>
      </c>
      <c r="E12" t="s">
        <v>143</v>
      </c>
      <c r="F12" t="s">
        <v>144</v>
      </c>
      <c r="G12" t="s">
        <v>145</v>
      </c>
    </row>
    <row r="13" spans="2:7">
      <c r="B13" t="s">
        <v>13</v>
      </c>
      <c r="C13" t="s">
        <v>103</v>
      </c>
      <c r="D13" t="s">
        <v>146</v>
      </c>
      <c r="E13" t="s">
        <v>147</v>
      </c>
      <c r="F13" t="s">
        <v>110</v>
      </c>
      <c r="G13" t="s">
        <v>148</v>
      </c>
    </row>
    <row r="14" spans="2:7">
      <c r="C14" t="s">
        <v>149</v>
      </c>
      <c r="D14" t="s">
        <v>150</v>
      </c>
      <c r="E14" t="s">
        <v>151</v>
      </c>
      <c r="F14" t="s">
        <v>107</v>
      </c>
      <c r="G14" t="s">
        <v>107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antivirals</vt:lpstr>
      <vt:lpstr>deaths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calzzone</dc:creator>
  <cp:lastModifiedBy>calzzone</cp:lastModifiedBy>
  <dcterms:created xsi:type="dcterms:W3CDTF">2019-09-06T01:04:00Z</dcterms:created>
  <dcterms:modified xsi:type="dcterms:W3CDTF">2019-09-25T08:32:59Z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