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<sst xmlns="http://schemas.openxmlformats.org/spreadsheetml/2006/main" count="98" uniqueCount="97">
  <si>
    <t>ALBA</t>
  </si>
  <si>
    <t>Column1</t>
  </si>
  <si>
    <t>pop</t>
  </si>
  <si>
    <t>decese</t>
  </si>
  <si>
    <t>decese/1M</t>
  </si>
  <si>
    <t>ARAD</t>
  </si>
  <si>
    <t>Suceava</t>
  </si>
  <si>
    <t>ARGEȘ</t>
  </si>
  <si>
    <t>Vrancea</t>
  </si>
  <si>
    <t>BACĂU</t>
  </si>
  <si>
    <t>Timiș</t>
  </si>
  <si>
    <t>BIHOR</t>
  </si>
  <si>
    <t>Vaslui</t>
  </si>
  <si>
    <t>BISTRIȚA-NĂSĂUD</t>
  </si>
  <si>
    <t>Arad</t>
  </si>
  <si>
    <t>BOTOȘANI</t>
  </si>
  <si>
    <t>Hunedoara</t>
  </si>
  <si>
    <t>Braila</t>
  </si>
  <si>
    <t>Galați</t>
  </si>
  <si>
    <t>BRAȘOV</t>
  </si>
  <si>
    <t>Brăila</t>
  </si>
  <si>
    <t>BUCUREȘTI</t>
  </si>
  <si>
    <t>Botoșani</t>
  </si>
  <si>
    <t>Buzau</t>
  </si>
  <si>
    <t>Mureș</t>
  </si>
  <si>
    <t>CARAȘ-SEVERIN</t>
  </si>
  <si>
    <t>Sibiu</t>
  </si>
  <si>
    <t>CLUJ</t>
  </si>
  <si>
    <t>Neamț</t>
  </si>
  <si>
    <t>CONSTANȚA</t>
  </si>
  <si>
    <t>Ialomița</t>
  </si>
  <si>
    <t>COVASNA</t>
  </si>
  <si>
    <t>Bistrița-Năsăud</t>
  </si>
  <si>
    <t>CĂLĂRAȘI</t>
  </si>
  <si>
    <t>Vâlcea</t>
  </si>
  <si>
    <t>DOLJ</t>
  </si>
  <si>
    <t>Bacău</t>
  </si>
  <si>
    <t>DÂMBOVIȚA</t>
  </si>
  <si>
    <t>Mehedinți</t>
  </si>
  <si>
    <t>GALAȚI</t>
  </si>
  <si>
    <t>Ilfov</t>
  </si>
  <si>
    <t>GIURGIU</t>
  </si>
  <si>
    <t>Covasna</t>
  </si>
  <si>
    <t>GORJ</t>
  </si>
  <si>
    <t>Alba</t>
  </si>
  <si>
    <t>Harghita</t>
  </si>
  <si>
    <t>București</t>
  </si>
  <si>
    <t>HUNEDOARA</t>
  </si>
  <si>
    <t>Sălaj</t>
  </si>
  <si>
    <t>IALOMIȚA</t>
  </si>
  <si>
    <t>Bihor</t>
  </si>
  <si>
    <t>IAȘI</t>
  </si>
  <si>
    <t>Argeș</t>
  </si>
  <si>
    <t>ILFOV</t>
  </si>
  <si>
    <t>Caraș-Severin</t>
  </si>
  <si>
    <t>MARAMUREȘ</t>
  </si>
  <si>
    <t>Satu Mare</t>
  </si>
  <si>
    <t>MEHEDINȚI</t>
  </si>
  <si>
    <t>Iași</t>
  </si>
  <si>
    <t>MUREȘ</t>
  </si>
  <si>
    <t>Constanța</t>
  </si>
  <si>
    <t>NEAMȚ</t>
  </si>
  <si>
    <t>Teleorman</t>
  </si>
  <si>
    <t>OLT</t>
  </si>
  <si>
    <t>Cluj</t>
  </si>
  <si>
    <t>PRAHOVA</t>
  </si>
  <si>
    <t>Dâmbovița</t>
  </si>
  <si>
    <t>SATU MARE</t>
  </si>
  <si>
    <t>Giurgiu</t>
  </si>
  <si>
    <t>SIBIU</t>
  </si>
  <si>
    <t>Gorj</t>
  </si>
  <si>
    <t>SUCEAVA</t>
  </si>
  <si>
    <t>Călărași</t>
  </si>
  <si>
    <t>SĂLAJ</t>
  </si>
  <si>
    <t>Prahova</t>
  </si>
  <si>
    <t>TELEORMAN</t>
  </si>
  <si>
    <t>Tulcea</t>
  </si>
  <si>
    <t>TIMIȘ</t>
  </si>
  <si>
    <t>Maramureș</t>
  </si>
  <si>
    <t>TULCEA</t>
  </si>
  <si>
    <t>Dolj</t>
  </si>
  <si>
    <t>VASLUI</t>
  </si>
  <si>
    <t>Olt</t>
  </si>
  <si>
    <t>VRANCEA</t>
  </si>
  <si>
    <t>Brașov</t>
  </si>
  <si>
    <t>VÂLCEA</t>
  </si>
  <si>
    <t>Buzău</t>
  </si>
  <si>
    <t>xTotal</t>
  </si>
  <si>
    <t>Total</t>
  </si>
  <si>
    <t>19599506</t>
  </si>
  <si>
    <t>876</t>
  </si>
  <si>
    <t>Mortalitate</t>
  </si>
  <si>
    <t>Detectie</t>
  </si>
  <si>
    <t>Decese RO final</t>
  </si>
  <si>
    <t>Cazuri</t>
  </si>
  <si>
    <t>Cazuri Reale</t>
  </si>
  <si>
    <t>Hendrik Streeck</t>
  </si>
</sst>
</file>

<file path=xl/styles.xml><?xml version="1.0" encoding="utf-8"?>
<styleSheet xmlns="http://schemas.openxmlformats.org/spreadsheetml/2006/main">
  <numFmts count="8">
    <numFmt numFmtId="176" formatCode="_ * #,##0_ ;_ * \-#,##0_ ;_ * &quot;-&quot;??_ ;_ @_ "/>
    <numFmt numFmtId="177" formatCode="0.0%"/>
    <numFmt numFmtId="178" formatCode="_ * #,##0.00_ ;_ * \-#,##0.00_ ;_ * &quot;-&quot;??_ ;_ @_ "/>
    <numFmt numFmtId="179" formatCode="#,##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_ * #,##0_ ;_ * \-#,##0_ ;_ * &quot;-&quot;_ ;_ @_ "/>
    <numFmt numFmtId="181" formatCode="0.00_);[Red]\(0.00\)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44" applyNumberFormat="1" applyBorder="1">
      <alignment vertical="center"/>
    </xf>
    <xf numFmtId="179" fontId="0" fillId="0" borderId="0" xfId="44" applyNumberFormat="1" applyAlignment="1">
      <alignment horizontal="right" vertical="center"/>
    </xf>
    <xf numFmtId="0" fontId="0" fillId="0" borderId="0" xfId="0" applyBorder="1" applyAlignment="1">
      <alignment horizontal="right" vertical="center"/>
    </xf>
    <xf numFmtId="38" fontId="0" fillId="0" borderId="0" xfId="0" applyNumberFormat="1">
      <alignment vertical="center"/>
    </xf>
    <xf numFmtId="0" fontId="1" fillId="0" borderId="0" xfId="0" applyFont="1">
      <alignment vertical="center"/>
    </xf>
    <xf numFmtId="38" fontId="1" fillId="0" borderId="0" xfId="0" applyNumberFormat="1" applyFont="1">
      <alignment vertical="center"/>
    </xf>
    <xf numFmtId="181" fontId="0" fillId="0" borderId="0" xfId="0" applyNumberFormat="1" applyBorder="1">
      <alignment vertical="center"/>
    </xf>
    <xf numFmtId="10" fontId="0" fillId="0" borderId="0" xfId="47" applyNumberFormat="1">
      <alignment vertical="center"/>
    </xf>
    <xf numFmtId="9" fontId="0" fillId="0" borderId="0" xfId="47">
      <alignment vertical="center"/>
    </xf>
    <xf numFmtId="179" fontId="0" fillId="0" borderId="0" xfId="0" applyNumberFormat="1">
      <alignment vertical="center"/>
    </xf>
    <xf numFmtId="177" fontId="0" fillId="0" borderId="0" xfId="47" applyNumberFormat="1">
      <alignment vertical="center"/>
    </xf>
    <xf numFmtId="10" fontId="1" fillId="0" borderId="0" xfId="47" applyNumberFormat="1" applyFont="1">
      <alignment vertical="center"/>
    </xf>
    <xf numFmtId="177" fontId="1" fillId="0" borderId="0" xfId="47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F2:I45" totalsRowCount="1">
  <autoFilter ref="F2:I44"/>
  <sortState ref="F2:I44">
    <sortCondition ref="I1" descending="1"/>
  </sortState>
  <tableColumns count="4">
    <tableColumn id="1" name="Column1" totalsRowLabel="Total"/>
    <tableColumn id="2" name="pop" totalsRowLabel="19599506" dataDxfId="0"/>
    <tableColumn id="3" name="decese" totalsRowLabel="876"/>
    <tableColumn id="4" name="decese/1M" totalsRowFunction="custom">
      <totalsRowFormula>1000000*H45/G45</totalsRowFormula>
    </tableColumn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A2:C44" headerRowCount="0" totalsRowCount="1">
  <sortState ref="A2:C43">
    <sortCondition ref="C1"/>
  </sortState>
  <tableColumns count="3">
    <tableColumn id="1" name="Column1"/>
    <tableColumn id="2" name="Column2" totalsRowFunction="sum"/>
    <tableColumn id="3" name="Column3" totalsRowLabel="xTotal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6"/>
  <sheetViews>
    <sheetView tabSelected="1" topLeftCell="A41" workbookViewId="0">
      <selection activeCell="K56" sqref="K56"/>
    </sheetView>
  </sheetViews>
  <sheetFormatPr defaultColWidth="9.14285714285714" defaultRowHeight="15"/>
  <cols>
    <col min="2" max="2" width="4.57142857142857" customWidth="1"/>
    <col min="3" max="3" width="18.5714285714286" customWidth="1"/>
    <col min="4" max="4" width="6.71428571428571" customWidth="1"/>
    <col min="6" max="6" width="15.7142857142857" customWidth="1"/>
    <col min="7" max="7" width="11.4285714285714" customWidth="1"/>
    <col min="8" max="9" width="12.8571428571429"/>
    <col min="11" max="11" width="12.8571428571429"/>
  </cols>
  <sheetData>
    <row r="2" spans="1:9">
      <c r="A2" s="1">
        <v>22</v>
      </c>
      <c r="B2" s="1">
        <v>11</v>
      </c>
      <c r="C2" s="1" t="s">
        <v>0</v>
      </c>
      <c r="F2" t="s">
        <v>1</v>
      </c>
      <c r="G2" t="s">
        <v>2</v>
      </c>
      <c r="H2" t="s">
        <v>3</v>
      </c>
      <c r="I2" t="s">
        <v>4</v>
      </c>
    </row>
    <row r="3" spans="1:9">
      <c r="A3">
        <v>2</v>
      </c>
      <c r="B3">
        <v>67</v>
      </c>
      <c r="C3" t="s">
        <v>5</v>
      </c>
      <c r="F3" s="1" t="s">
        <v>6</v>
      </c>
      <c r="G3" s="2">
        <v>63481</v>
      </c>
      <c r="H3" s="1">
        <v>157</v>
      </c>
      <c r="I3" s="8">
        <f>1000000*H3/G3</f>
        <v>2473.18095178085</v>
      </c>
    </row>
    <row r="4" spans="1:9">
      <c r="A4" s="1">
        <v>18</v>
      </c>
      <c r="B4" s="1">
        <v>13</v>
      </c>
      <c r="C4" s="1" t="s">
        <v>7</v>
      </c>
      <c r="F4" s="1" t="s">
        <v>8</v>
      </c>
      <c r="G4" s="2">
        <v>33951</v>
      </c>
      <c r="H4" s="1">
        <v>21</v>
      </c>
      <c r="I4" s="8">
        <f t="shared" ref="I4:I45" si="0">1000000*H4/G4</f>
        <v>618.53848192984</v>
      </c>
    </row>
    <row r="5" spans="1:9">
      <c r="A5" s="1">
        <v>10</v>
      </c>
      <c r="B5" s="1">
        <v>30</v>
      </c>
      <c r="C5" s="1" t="s">
        <v>9</v>
      </c>
      <c r="F5" s="1" t="s">
        <v>10</v>
      </c>
      <c r="G5" s="2">
        <v>68354</v>
      </c>
      <c r="H5" s="1">
        <v>36</v>
      </c>
      <c r="I5" s="8">
        <f t="shared" si="0"/>
        <v>526.669982736928</v>
      </c>
    </row>
    <row r="6" spans="1:9">
      <c r="A6" s="1">
        <v>17</v>
      </c>
      <c r="B6" s="1">
        <v>15</v>
      </c>
      <c r="C6" s="1" t="s">
        <v>11</v>
      </c>
      <c r="F6" s="1" t="s">
        <v>12</v>
      </c>
      <c r="G6" s="2">
        <v>39334</v>
      </c>
      <c r="H6" s="1">
        <v>8</v>
      </c>
      <c r="I6" s="8">
        <f t="shared" si="0"/>
        <v>203.386383281639</v>
      </c>
    </row>
    <row r="7" spans="1:9">
      <c r="A7" s="1">
        <v>14</v>
      </c>
      <c r="B7" s="1">
        <v>18</v>
      </c>
      <c r="C7" s="1" t="s">
        <v>13</v>
      </c>
      <c r="F7" s="1" t="s">
        <v>14</v>
      </c>
      <c r="G7" s="2">
        <v>412235</v>
      </c>
      <c r="H7" s="1">
        <v>67</v>
      </c>
      <c r="I7" s="8">
        <f t="shared" si="0"/>
        <v>162.528654772157</v>
      </c>
    </row>
    <row r="8" spans="1:9">
      <c r="A8" s="1">
        <v>8</v>
      </c>
      <c r="B8" s="1">
        <v>35</v>
      </c>
      <c r="C8" s="1" t="s">
        <v>15</v>
      </c>
      <c r="F8" s="1" t="s">
        <v>16</v>
      </c>
      <c r="G8" s="2">
        <v>410383</v>
      </c>
      <c r="H8" s="1">
        <v>58</v>
      </c>
      <c r="I8" s="8">
        <f t="shared" si="0"/>
        <v>141.33139043284</v>
      </c>
    </row>
    <row r="9" spans="1:9">
      <c r="A9" s="1"/>
      <c r="B9" s="1">
        <v>0</v>
      </c>
      <c r="C9" s="1" t="s">
        <v>17</v>
      </c>
      <c r="F9" s="1" t="s">
        <v>18</v>
      </c>
      <c r="G9" s="2">
        <v>530612</v>
      </c>
      <c r="H9" s="1">
        <v>61</v>
      </c>
      <c r="I9" s="8">
        <f t="shared" si="0"/>
        <v>114.961591520735</v>
      </c>
    </row>
    <row r="10" spans="1:9">
      <c r="A10" s="1">
        <v>11</v>
      </c>
      <c r="B10" s="1">
        <v>28</v>
      </c>
      <c r="C10" s="1" t="s">
        <v>19</v>
      </c>
      <c r="F10" s="1" t="s">
        <v>20</v>
      </c>
      <c r="G10" s="2">
        <v>316652</v>
      </c>
      <c r="H10" s="1">
        <v>28</v>
      </c>
      <c r="I10" s="8">
        <f t="shared" si="0"/>
        <v>88.4251481121231</v>
      </c>
    </row>
    <row r="11" spans="1:9">
      <c r="A11" s="1">
        <v>4</v>
      </c>
      <c r="B11" s="1">
        <v>59</v>
      </c>
      <c r="C11" s="1" t="s">
        <v>21</v>
      </c>
      <c r="F11" s="1" t="s">
        <v>22</v>
      </c>
      <c r="G11" s="2">
        <v>404429</v>
      </c>
      <c r="H11" s="1">
        <v>35</v>
      </c>
      <c r="I11" s="8">
        <f t="shared" si="0"/>
        <v>86.5417662927238</v>
      </c>
    </row>
    <row r="12" spans="1:9">
      <c r="A12" s="1"/>
      <c r="B12" s="1">
        <v>0</v>
      </c>
      <c r="C12" s="1" t="s">
        <v>23</v>
      </c>
      <c r="F12" s="1" t="s">
        <v>24</v>
      </c>
      <c r="G12" s="2">
        <v>540508</v>
      </c>
      <c r="H12" s="1">
        <v>45</v>
      </c>
      <c r="I12" s="8">
        <f t="shared" si="0"/>
        <v>83.2550119517195</v>
      </c>
    </row>
    <row r="13" spans="1:9">
      <c r="A13" s="1">
        <v>28</v>
      </c>
      <c r="B13" s="1">
        <v>6</v>
      </c>
      <c r="C13" s="1" t="s">
        <v>25</v>
      </c>
      <c r="F13" s="1" t="s">
        <v>26</v>
      </c>
      <c r="G13" s="2">
        <v>377273</v>
      </c>
      <c r="H13" s="1">
        <v>25</v>
      </c>
      <c r="I13" s="8">
        <f t="shared" si="0"/>
        <v>66.2650123385453</v>
      </c>
    </row>
    <row r="14" spans="1:9">
      <c r="A14" s="1">
        <v>23</v>
      </c>
      <c r="B14" s="1">
        <v>10</v>
      </c>
      <c r="C14" s="1" t="s">
        <v>27</v>
      </c>
      <c r="F14" s="1" t="s">
        <v>28</v>
      </c>
      <c r="G14" s="2">
        <v>507399</v>
      </c>
      <c r="H14" s="1">
        <v>33</v>
      </c>
      <c r="I14" s="8">
        <f t="shared" si="0"/>
        <v>65.0375739802404</v>
      </c>
    </row>
    <row r="15" spans="1:9">
      <c r="A15" s="1">
        <v>19</v>
      </c>
      <c r="B15" s="1">
        <v>12</v>
      </c>
      <c r="C15" s="1" t="s">
        <v>29</v>
      </c>
      <c r="F15" s="1" t="s">
        <v>30</v>
      </c>
      <c r="G15" s="2">
        <v>265559</v>
      </c>
      <c r="H15" s="1">
        <v>17</v>
      </c>
      <c r="I15" s="8">
        <f t="shared" si="0"/>
        <v>64.0159060698376</v>
      </c>
    </row>
    <row r="16" spans="1:9">
      <c r="A16" s="1">
        <v>25</v>
      </c>
      <c r="B16" s="1">
        <v>7</v>
      </c>
      <c r="C16" s="1" t="s">
        <v>31</v>
      </c>
      <c r="F16" s="1" t="s">
        <v>32</v>
      </c>
      <c r="G16" s="2">
        <v>301425</v>
      </c>
      <c r="H16" s="1">
        <v>18</v>
      </c>
      <c r="I16" s="8">
        <f t="shared" si="0"/>
        <v>59.7163473500871</v>
      </c>
    </row>
    <row r="17" spans="1:9">
      <c r="A17" s="1">
        <v>34</v>
      </c>
      <c r="B17" s="1">
        <v>2</v>
      </c>
      <c r="C17" s="1" t="s">
        <v>33</v>
      </c>
      <c r="F17" s="1" t="s">
        <v>34</v>
      </c>
      <c r="G17" s="2">
        <v>37424</v>
      </c>
      <c r="H17" s="1">
        <v>2</v>
      </c>
      <c r="I17" s="8">
        <f t="shared" si="0"/>
        <v>53.4416417272339</v>
      </c>
    </row>
    <row r="18" spans="1:9">
      <c r="A18" s="1">
        <v>35</v>
      </c>
      <c r="B18" s="1">
        <v>2</v>
      </c>
      <c r="C18" s="1" t="s">
        <v>35</v>
      </c>
      <c r="F18" s="1" t="s">
        <v>36</v>
      </c>
      <c r="G18" s="2">
        <v>616168</v>
      </c>
      <c r="H18" s="1">
        <v>30</v>
      </c>
      <c r="I18" s="8">
        <f t="shared" si="0"/>
        <v>48.6880201503486</v>
      </c>
    </row>
    <row r="19" spans="1:9">
      <c r="A19" s="1">
        <v>26</v>
      </c>
      <c r="B19" s="1">
        <v>7</v>
      </c>
      <c r="C19" s="1" t="s">
        <v>37</v>
      </c>
      <c r="F19" s="1" t="s">
        <v>38</v>
      </c>
      <c r="G19" s="2">
        <v>259212</v>
      </c>
      <c r="H19" s="1">
        <v>12</v>
      </c>
      <c r="I19" s="8">
        <f t="shared" si="0"/>
        <v>46.29415304847</v>
      </c>
    </row>
    <row r="20" spans="1:9">
      <c r="A20" s="1">
        <v>3</v>
      </c>
      <c r="B20" s="1">
        <v>61</v>
      </c>
      <c r="C20" s="1" t="s">
        <v>39</v>
      </c>
      <c r="F20" s="1" t="s">
        <v>40</v>
      </c>
      <c r="G20" s="2">
        <v>353481</v>
      </c>
      <c r="H20" s="1">
        <v>12</v>
      </c>
      <c r="I20" s="8">
        <f t="shared" si="0"/>
        <v>33.94807641712</v>
      </c>
    </row>
    <row r="21" spans="1:9">
      <c r="A21" s="1">
        <v>33</v>
      </c>
      <c r="B21" s="1">
        <v>3</v>
      </c>
      <c r="C21" s="1" t="s">
        <v>41</v>
      </c>
      <c r="F21" s="1" t="s">
        <v>42</v>
      </c>
      <c r="G21" s="2">
        <v>211254</v>
      </c>
      <c r="H21" s="1">
        <v>7</v>
      </c>
      <c r="I21" s="8">
        <f t="shared" si="0"/>
        <v>33.1354672574247</v>
      </c>
    </row>
    <row r="22" spans="1:9">
      <c r="A22" s="1">
        <v>32</v>
      </c>
      <c r="B22" s="1">
        <v>3</v>
      </c>
      <c r="C22" s="1" t="s">
        <v>43</v>
      </c>
      <c r="F22" s="1" t="s">
        <v>44</v>
      </c>
      <c r="G22" s="2">
        <v>342336</v>
      </c>
      <c r="H22" s="1">
        <v>11</v>
      </c>
      <c r="I22" s="8">
        <f t="shared" si="0"/>
        <v>32.1321742381754</v>
      </c>
    </row>
    <row r="23" spans="1:9">
      <c r="A23" s="1"/>
      <c r="B23" s="1">
        <v>0</v>
      </c>
      <c r="C23" s="1" t="s">
        <v>45</v>
      </c>
      <c r="F23" s="1" t="s">
        <v>46</v>
      </c>
      <c r="G23" s="2">
        <v>1883425</v>
      </c>
      <c r="H23" s="1">
        <v>59</v>
      </c>
      <c r="I23" s="8">
        <f t="shared" si="0"/>
        <v>31.3259089159377</v>
      </c>
    </row>
    <row r="24" spans="1:9">
      <c r="A24" s="1">
        <v>5</v>
      </c>
      <c r="B24" s="1">
        <v>58</v>
      </c>
      <c r="C24" s="1" t="s">
        <v>47</v>
      </c>
      <c r="F24" s="1" t="s">
        <v>48</v>
      </c>
      <c r="G24" s="2">
        <v>225631</v>
      </c>
      <c r="H24" s="1">
        <v>6</v>
      </c>
      <c r="I24" s="8">
        <f t="shared" si="0"/>
        <v>26.5920906258449</v>
      </c>
    </row>
    <row r="25" spans="1:9">
      <c r="A25" s="1">
        <v>15</v>
      </c>
      <c r="B25" s="1">
        <v>17</v>
      </c>
      <c r="C25" s="1" t="s">
        <v>49</v>
      </c>
      <c r="F25" s="1" t="s">
        <v>50</v>
      </c>
      <c r="G25" s="2">
        <v>575398</v>
      </c>
      <c r="H25" s="1">
        <v>15</v>
      </c>
      <c r="I25" s="8">
        <f t="shared" si="0"/>
        <v>26.0689123007032</v>
      </c>
    </row>
    <row r="26" spans="1:9">
      <c r="A26" s="1">
        <v>16</v>
      </c>
      <c r="B26" s="1">
        <v>16</v>
      </c>
      <c r="C26" s="1" t="s">
        <v>51</v>
      </c>
      <c r="F26" s="1" t="s">
        <v>52</v>
      </c>
      <c r="G26" s="2">
        <v>612431</v>
      </c>
      <c r="H26" s="1">
        <v>13</v>
      </c>
      <c r="I26" s="8">
        <f t="shared" si="0"/>
        <v>21.226881069051</v>
      </c>
    </row>
    <row r="27" spans="1:9">
      <c r="A27" s="1">
        <v>20</v>
      </c>
      <c r="B27" s="1">
        <v>12</v>
      </c>
      <c r="C27" s="1" t="s">
        <v>53</v>
      </c>
      <c r="F27" s="1" t="s">
        <v>54</v>
      </c>
      <c r="G27" s="2">
        <v>287535</v>
      </c>
      <c r="H27" s="1">
        <v>6</v>
      </c>
      <c r="I27" s="8">
        <f t="shared" si="0"/>
        <v>20.8670248839272</v>
      </c>
    </row>
    <row r="28" spans="1:9">
      <c r="A28" s="1">
        <v>36</v>
      </c>
      <c r="B28" s="1">
        <v>2</v>
      </c>
      <c r="C28" s="1" t="s">
        <v>55</v>
      </c>
      <c r="F28" s="1" t="s">
        <v>56</v>
      </c>
      <c r="G28" s="2">
        <v>336117</v>
      </c>
      <c r="H28" s="1">
        <v>7</v>
      </c>
      <c r="I28" s="8">
        <f t="shared" si="0"/>
        <v>20.8260813942764</v>
      </c>
    </row>
    <row r="29" spans="1:9">
      <c r="A29" s="1">
        <v>21</v>
      </c>
      <c r="B29" s="1">
        <v>12</v>
      </c>
      <c r="C29" s="1" t="s">
        <v>57</v>
      </c>
      <c r="F29" s="1" t="s">
        <v>58</v>
      </c>
      <c r="G29" s="2">
        <v>772348</v>
      </c>
      <c r="H29" s="1">
        <v>16</v>
      </c>
      <c r="I29" s="8">
        <f t="shared" si="0"/>
        <v>20.716050277854</v>
      </c>
    </row>
    <row r="30" spans="1:9">
      <c r="A30" s="1">
        <v>6</v>
      </c>
      <c r="B30" s="1">
        <v>45</v>
      </c>
      <c r="C30" s="1" t="s">
        <v>59</v>
      </c>
      <c r="F30" s="1" t="s">
        <v>60</v>
      </c>
      <c r="G30" s="2">
        <v>684082</v>
      </c>
      <c r="H30" s="1">
        <v>12</v>
      </c>
      <c r="I30" s="8">
        <f t="shared" si="0"/>
        <v>17.5417566899875</v>
      </c>
    </row>
    <row r="31" spans="1:9">
      <c r="A31" s="1">
        <v>9</v>
      </c>
      <c r="B31" s="1">
        <v>33</v>
      </c>
      <c r="C31" s="1" t="s">
        <v>61</v>
      </c>
      <c r="F31" s="1" t="s">
        <v>62</v>
      </c>
      <c r="G31" s="2">
        <v>369897</v>
      </c>
      <c r="H31" s="1">
        <v>6</v>
      </c>
      <c r="I31" s="8">
        <f t="shared" si="0"/>
        <v>16.2207317172078</v>
      </c>
    </row>
    <row r="32" spans="1:9">
      <c r="A32" s="1">
        <v>38</v>
      </c>
      <c r="B32" s="1">
        <v>1</v>
      </c>
      <c r="C32" s="1" t="s">
        <v>63</v>
      </c>
      <c r="F32" s="1" t="s">
        <v>64</v>
      </c>
      <c r="G32" s="2">
        <v>691106</v>
      </c>
      <c r="H32" s="1">
        <v>10</v>
      </c>
      <c r="I32" s="8">
        <f t="shared" si="0"/>
        <v>14.4695603858164</v>
      </c>
    </row>
    <row r="33" spans="1:9">
      <c r="A33" s="1">
        <v>31</v>
      </c>
      <c r="B33" s="1">
        <v>4</v>
      </c>
      <c r="C33" s="1" t="s">
        <v>65</v>
      </c>
      <c r="F33" s="1" t="s">
        <v>66</v>
      </c>
      <c r="G33" s="2">
        <v>510287</v>
      </c>
      <c r="H33" s="1">
        <v>7</v>
      </c>
      <c r="I33" s="8">
        <f t="shared" si="0"/>
        <v>13.7177705879241</v>
      </c>
    </row>
    <row r="34" spans="1:9">
      <c r="A34" s="1">
        <v>27</v>
      </c>
      <c r="B34" s="1">
        <v>7</v>
      </c>
      <c r="C34" s="1" t="s">
        <v>67</v>
      </c>
      <c r="F34" s="1" t="s">
        <v>68</v>
      </c>
      <c r="G34" s="2">
        <v>267147</v>
      </c>
      <c r="H34" s="1">
        <v>3</v>
      </c>
      <c r="I34" s="8">
        <f t="shared" si="0"/>
        <v>11.229772372514</v>
      </c>
    </row>
    <row r="35" spans="1:9">
      <c r="A35" s="1">
        <v>12</v>
      </c>
      <c r="B35" s="1">
        <v>25</v>
      </c>
      <c r="C35" s="1" t="s">
        <v>69</v>
      </c>
      <c r="F35" s="1" t="s">
        <v>70</v>
      </c>
      <c r="G35" s="2">
        <v>345771</v>
      </c>
      <c r="H35" s="1">
        <v>3</v>
      </c>
      <c r="I35" s="8">
        <f t="shared" si="0"/>
        <v>8.67626261311677</v>
      </c>
    </row>
    <row r="36" spans="1:9">
      <c r="A36" s="1">
        <v>1</v>
      </c>
      <c r="B36" s="1">
        <v>157</v>
      </c>
      <c r="C36" s="1" t="s">
        <v>71</v>
      </c>
      <c r="F36" s="1" t="s">
        <v>72</v>
      </c>
      <c r="G36" s="2">
        <v>287269</v>
      </c>
      <c r="H36" s="1">
        <v>2</v>
      </c>
      <c r="I36" s="8">
        <f t="shared" si="0"/>
        <v>6.96211564770302</v>
      </c>
    </row>
    <row r="37" spans="1:9">
      <c r="A37" s="1">
        <v>29</v>
      </c>
      <c r="B37" s="1">
        <v>6</v>
      </c>
      <c r="C37" s="1" t="s">
        <v>73</v>
      </c>
      <c r="F37" s="1" t="s">
        <v>74</v>
      </c>
      <c r="G37" s="2">
        <v>762886</v>
      </c>
      <c r="H37" s="1">
        <v>4</v>
      </c>
      <c r="I37" s="8">
        <f t="shared" si="0"/>
        <v>5.24324735281549</v>
      </c>
    </row>
    <row r="38" spans="1:9">
      <c r="A38" s="1">
        <v>30</v>
      </c>
      <c r="B38" s="1">
        <v>6</v>
      </c>
      <c r="C38" s="1" t="s">
        <v>75</v>
      </c>
      <c r="F38" s="1" t="s">
        <v>76</v>
      </c>
      <c r="G38" s="2">
        <v>211622</v>
      </c>
      <c r="H38" s="1">
        <v>1</v>
      </c>
      <c r="I38" s="8">
        <f t="shared" si="0"/>
        <v>4.72540662123976</v>
      </c>
    </row>
    <row r="39" spans="1:9">
      <c r="A39" s="1">
        <v>7</v>
      </c>
      <c r="B39" s="1">
        <v>36</v>
      </c>
      <c r="C39" s="1" t="s">
        <v>77</v>
      </c>
      <c r="F39" s="1" t="s">
        <v>78</v>
      </c>
      <c r="G39" s="2">
        <v>472117</v>
      </c>
      <c r="H39" s="1">
        <v>2</v>
      </c>
      <c r="I39" s="8">
        <f t="shared" si="0"/>
        <v>4.23623805116105</v>
      </c>
    </row>
    <row r="40" spans="1:9">
      <c r="A40" s="1">
        <v>39</v>
      </c>
      <c r="B40" s="1">
        <v>1</v>
      </c>
      <c r="C40" s="1" t="s">
        <v>79</v>
      </c>
      <c r="F40" s="1" t="s">
        <v>80</v>
      </c>
      <c r="G40" s="2">
        <v>660544</v>
      </c>
      <c r="H40" s="1">
        <v>2</v>
      </c>
      <c r="I40" s="8">
        <f t="shared" si="0"/>
        <v>3.02780738300552</v>
      </c>
    </row>
    <row r="41" spans="1:9">
      <c r="A41" s="1">
        <v>24</v>
      </c>
      <c r="B41" s="1">
        <v>8</v>
      </c>
      <c r="C41" s="1" t="s">
        <v>81</v>
      </c>
      <c r="F41" s="1" t="s">
        <v>82</v>
      </c>
      <c r="G41" s="2">
        <v>421769</v>
      </c>
      <c r="H41" s="1">
        <v>1</v>
      </c>
      <c r="I41" s="8">
        <f t="shared" si="0"/>
        <v>2.37096609755577</v>
      </c>
    </row>
    <row r="42" spans="1:9">
      <c r="A42" s="1">
        <v>13</v>
      </c>
      <c r="B42" s="1">
        <v>21</v>
      </c>
      <c r="C42" s="1" t="s">
        <v>83</v>
      </c>
      <c r="F42" s="1" t="s">
        <v>84</v>
      </c>
      <c r="G42" s="2">
        <v>529906</v>
      </c>
      <c r="H42" s="1">
        <v>0</v>
      </c>
      <c r="I42" s="8">
        <f t="shared" si="0"/>
        <v>0</v>
      </c>
    </row>
    <row r="43" spans="1:9">
      <c r="A43" s="1">
        <v>37</v>
      </c>
      <c r="B43" s="1">
        <v>2</v>
      </c>
      <c r="C43" s="1" t="s">
        <v>85</v>
      </c>
      <c r="F43" s="1" t="s">
        <v>86</v>
      </c>
      <c r="G43" s="2">
        <v>440347</v>
      </c>
      <c r="H43" s="1">
        <v>0</v>
      </c>
      <c r="I43" s="8">
        <f t="shared" si="0"/>
        <v>0</v>
      </c>
    </row>
    <row r="44" spans="2:9">
      <c r="B44">
        <f>SUBTOTAL(109,Table3[Column2])</f>
        <v>858</v>
      </c>
      <c r="C44" t="s">
        <v>87</v>
      </c>
      <c r="F44" s="1" t="s">
        <v>45</v>
      </c>
      <c r="G44" s="2">
        <v>304765</v>
      </c>
      <c r="H44" s="1">
        <v>0</v>
      </c>
      <c r="I44" s="8">
        <f t="shared" si="0"/>
        <v>0</v>
      </c>
    </row>
    <row r="45" spans="6:9">
      <c r="F45" t="s">
        <v>88</v>
      </c>
      <c r="G45" s="3" t="s">
        <v>89</v>
      </c>
      <c r="H45" s="4" t="s">
        <v>90</v>
      </c>
      <c r="I45" s="8">
        <f t="shared" si="0"/>
        <v>44.695004047551</v>
      </c>
    </row>
    <row r="47" spans="9:11">
      <c r="I47" t="s">
        <v>91</v>
      </c>
      <c r="J47" t="s">
        <v>92</v>
      </c>
      <c r="K47" t="s">
        <v>93</v>
      </c>
    </row>
    <row r="48" spans="6:11">
      <c r="F48" t="s">
        <v>94</v>
      </c>
      <c r="H48" s="5">
        <v>14500</v>
      </c>
      <c r="I48" s="9">
        <f>$H$45/H48</f>
        <v>0.0604137931034483</v>
      </c>
      <c r="J48" s="10">
        <f>$H$48/H48</f>
        <v>1</v>
      </c>
      <c r="K48" s="11">
        <f>I48*$G$45</f>
        <v>1184080.50041379</v>
      </c>
    </row>
    <row r="49" spans="6:11">
      <c r="F49" t="s">
        <v>95</v>
      </c>
      <c r="G49">
        <v>10</v>
      </c>
      <c r="H49" s="5">
        <f>$H$48*G49</f>
        <v>145000</v>
      </c>
      <c r="I49" s="9">
        <f>$H$45/H49</f>
        <v>0.00604137931034483</v>
      </c>
      <c r="J49" s="10">
        <f>$H$48/H49</f>
        <v>0.1</v>
      </c>
      <c r="K49" s="11">
        <f t="shared" ref="K49:K56" si="1">I49*$G$45</f>
        <v>118408.050041379</v>
      </c>
    </row>
    <row r="50" spans="7:11">
      <c r="G50">
        <v>20</v>
      </c>
      <c r="H50" s="5">
        <f>$H$48*G50</f>
        <v>290000</v>
      </c>
      <c r="I50" s="9">
        <f>$H$45/H50</f>
        <v>0.00302068965517241</v>
      </c>
      <c r="J50" s="12">
        <f>$H$48/H50</f>
        <v>0.05</v>
      </c>
      <c r="K50" s="11">
        <f t="shared" si="1"/>
        <v>59204.0250206897</v>
      </c>
    </row>
    <row r="51" spans="7:11">
      <c r="G51">
        <v>50</v>
      </c>
      <c r="H51" s="5">
        <f>$H$48*G51</f>
        <v>725000</v>
      </c>
      <c r="I51" s="9">
        <f>$H$45/H51</f>
        <v>0.00120827586206897</v>
      </c>
      <c r="J51" s="12">
        <f>$H$48/H51</f>
        <v>0.02</v>
      </c>
      <c r="K51" s="11">
        <f t="shared" si="1"/>
        <v>23681.6100082759</v>
      </c>
    </row>
    <row r="52" spans="7:11">
      <c r="G52">
        <v>100</v>
      </c>
      <c r="H52" s="5">
        <f>$H$48*G52</f>
        <v>1450000</v>
      </c>
      <c r="I52" s="9">
        <f>$H$45/H52</f>
        <v>0.000604137931034483</v>
      </c>
      <c r="J52" s="12">
        <f>$H$48/H52</f>
        <v>0.01</v>
      </c>
      <c r="K52" s="11">
        <f t="shared" si="1"/>
        <v>11840.8050041379</v>
      </c>
    </row>
    <row r="53" spans="11:11">
      <c r="K53" s="11"/>
    </row>
    <row r="54" spans="6:11">
      <c r="F54" t="s">
        <v>96</v>
      </c>
      <c r="G54" s="6">
        <v>30</v>
      </c>
      <c r="H54" s="7">
        <f>$H$48*G54</f>
        <v>435000</v>
      </c>
      <c r="I54" s="13">
        <f>$H$45/H54</f>
        <v>0.00201379310344828</v>
      </c>
      <c r="J54" s="14">
        <f>$H$48/H54</f>
        <v>0.0333333333333333</v>
      </c>
      <c r="K54" s="11">
        <f t="shared" si="1"/>
        <v>39469.3500137931</v>
      </c>
    </row>
    <row r="55" spans="7:11">
      <c r="G55" s="6">
        <v>16</v>
      </c>
      <c r="H55" s="7">
        <f>$H$48*G55</f>
        <v>232000</v>
      </c>
      <c r="I55" s="13">
        <f>$H$45/H55</f>
        <v>0.00377586206896552</v>
      </c>
      <c r="J55" s="14">
        <f>$H$48/H55</f>
        <v>0.0625</v>
      </c>
      <c r="K55" s="11">
        <f t="shared" si="1"/>
        <v>74005.0312758621</v>
      </c>
    </row>
    <row r="56" spans="7:11">
      <c r="G56" s="6">
        <v>12</v>
      </c>
      <c r="H56" s="7">
        <f>$H$48*G56</f>
        <v>174000</v>
      </c>
      <c r="I56" s="13">
        <f>$H$45/H56</f>
        <v>0.00503448275862069</v>
      </c>
      <c r="J56" s="14">
        <f>$H$48/H56</f>
        <v>0.0833333333333333</v>
      </c>
      <c r="K56" s="11">
        <f t="shared" si="1"/>
        <v>98673.3750344828</v>
      </c>
    </row>
  </sheetData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calzzone</dc:creator>
  <cp:lastModifiedBy>calzzone</cp:lastModifiedBy>
  <dcterms:created xsi:type="dcterms:W3CDTF">2020-05-06T18:19:00Z</dcterms:created>
  <dcterms:modified xsi:type="dcterms:W3CDTF">2020-05-07T14:35:32Z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