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a703b4b786937c/Documentos/Repos/Jekyll/Calc/assets/docs/"/>
    </mc:Choice>
  </mc:AlternateContent>
  <xr:revisionPtr revIDLastSave="285" documentId="13_ncr:1_{0BF3806E-AA3A-4955-9BC9-678D21AA688D}" xr6:coauthVersionLast="47" xr6:coauthVersionMax="47" xr10:uidLastSave="{47C025CC-449B-40B9-8A00-A1ABDA6F239F}"/>
  <bookViews>
    <workbookView xWindow="-110" yWindow="-110" windowWidth="19420" windowHeight="10300" xr2:uid="{FD3C782D-CE47-4169-BB8B-7C9F94453166}"/>
  </bookViews>
  <sheets>
    <sheet name="COPIA" sheetId="8" r:id="rId1"/>
    <sheet name="Julio" sheetId="1" r:id="rId2"/>
    <sheet name="Agosto" sheetId="2" r:id="rId3"/>
    <sheet name="Delimitado (2)" sheetId="6" r:id="rId4"/>
    <sheet name="Consolidar" sheetId="5" r:id="rId5"/>
    <sheet name="Lista de asistencia" sheetId="7" r:id="rId6"/>
  </sheets>
  <externalReferences>
    <externalReference r:id="rId7"/>
  </externalReferences>
  <definedNames>
    <definedName name="DatosExternos_1" localSheetId="3" hidden="1">'Delimitado (2)'!$A$1:$D$182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2" i="8" l="1"/>
  <c r="L182" i="8" s="1"/>
  <c r="M182" i="8" s="1"/>
  <c r="I182" i="8"/>
  <c r="G182" i="8"/>
  <c r="F182" i="8"/>
  <c r="E182" i="8"/>
  <c r="J181" i="8"/>
  <c r="L181" i="8" s="1"/>
  <c r="M181" i="8" s="1"/>
  <c r="I181" i="8"/>
  <c r="G181" i="8"/>
  <c r="H181" i="8" s="1"/>
  <c r="F181" i="8"/>
  <c r="E181" i="8"/>
  <c r="J180" i="8"/>
  <c r="I180" i="8"/>
  <c r="G180" i="8"/>
  <c r="F180" i="8"/>
  <c r="E180" i="8"/>
  <c r="H180" i="8" s="1"/>
  <c r="J179" i="8"/>
  <c r="L179" i="8" s="1"/>
  <c r="M179" i="8" s="1"/>
  <c r="I179" i="8"/>
  <c r="G179" i="8"/>
  <c r="F179" i="8"/>
  <c r="E179" i="8"/>
  <c r="H179" i="8" s="1"/>
  <c r="J178" i="8"/>
  <c r="K178" i="8" s="1"/>
  <c r="I178" i="8"/>
  <c r="G178" i="8"/>
  <c r="F178" i="8"/>
  <c r="E178" i="8"/>
  <c r="K177" i="8"/>
  <c r="J177" i="8"/>
  <c r="L177" i="8" s="1"/>
  <c r="M177" i="8" s="1"/>
  <c r="I177" i="8"/>
  <c r="G177" i="8"/>
  <c r="F177" i="8"/>
  <c r="E177" i="8"/>
  <c r="L176" i="8"/>
  <c r="M176" i="8" s="1"/>
  <c r="J176" i="8"/>
  <c r="K176" i="8" s="1"/>
  <c r="I176" i="8"/>
  <c r="G176" i="8"/>
  <c r="F176" i="8"/>
  <c r="E176" i="8"/>
  <c r="L175" i="8"/>
  <c r="M175" i="8" s="1"/>
  <c r="K175" i="8"/>
  <c r="J175" i="8"/>
  <c r="I175" i="8"/>
  <c r="G175" i="8"/>
  <c r="F175" i="8"/>
  <c r="E175" i="8"/>
  <c r="J174" i="8"/>
  <c r="K174" i="8" s="1"/>
  <c r="I174" i="8"/>
  <c r="G174" i="8"/>
  <c r="F174" i="8"/>
  <c r="H174" i="8" s="1"/>
  <c r="E174" i="8"/>
  <c r="J173" i="8"/>
  <c r="L173" i="8" s="1"/>
  <c r="M173" i="8" s="1"/>
  <c r="I173" i="8"/>
  <c r="G173" i="8"/>
  <c r="F173" i="8"/>
  <c r="E173" i="8"/>
  <c r="J172" i="8"/>
  <c r="I172" i="8"/>
  <c r="G172" i="8"/>
  <c r="F172" i="8"/>
  <c r="E172" i="8"/>
  <c r="H172" i="8" s="1"/>
  <c r="K171" i="8"/>
  <c r="J171" i="8"/>
  <c r="L171" i="8" s="1"/>
  <c r="M171" i="8" s="1"/>
  <c r="I171" i="8"/>
  <c r="G171" i="8"/>
  <c r="F171" i="8"/>
  <c r="E171" i="8"/>
  <c r="J170" i="8"/>
  <c r="K170" i="8" s="1"/>
  <c r="I170" i="8"/>
  <c r="H170" i="8"/>
  <c r="G170" i="8"/>
  <c r="F170" i="8"/>
  <c r="E170" i="8"/>
  <c r="L169" i="8"/>
  <c r="M169" i="8" s="1"/>
  <c r="J169" i="8"/>
  <c r="K169" i="8" s="1"/>
  <c r="I169" i="8"/>
  <c r="G169" i="8"/>
  <c r="F169" i="8"/>
  <c r="E169" i="8"/>
  <c r="H169" i="8" s="1"/>
  <c r="J168" i="8"/>
  <c r="K168" i="8" s="1"/>
  <c r="I168" i="8"/>
  <c r="G168" i="8"/>
  <c r="F168" i="8"/>
  <c r="E168" i="8"/>
  <c r="J167" i="8"/>
  <c r="L167" i="8" s="1"/>
  <c r="M167" i="8" s="1"/>
  <c r="I167" i="8"/>
  <c r="G167" i="8"/>
  <c r="F167" i="8"/>
  <c r="E167" i="8"/>
  <c r="J166" i="8"/>
  <c r="K166" i="8" s="1"/>
  <c r="I166" i="8"/>
  <c r="G166" i="8"/>
  <c r="F166" i="8"/>
  <c r="E166" i="8"/>
  <c r="J165" i="8"/>
  <c r="L165" i="8" s="1"/>
  <c r="M165" i="8" s="1"/>
  <c r="I165" i="8"/>
  <c r="G165" i="8"/>
  <c r="F165" i="8"/>
  <c r="E165" i="8"/>
  <c r="J164" i="8"/>
  <c r="I164" i="8"/>
  <c r="G164" i="8"/>
  <c r="H164" i="8" s="1"/>
  <c r="F164" i="8"/>
  <c r="E164" i="8"/>
  <c r="K163" i="8"/>
  <c r="J163" i="8"/>
  <c r="L163" i="8" s="1"/>
  <c r="M163" i="8" s="1"/>
  <c r="I163" i="8"/>
  <c r="G163" i="8"/>
  <c r="F163" i="8"/>
  <c r="E163" i="8"/>
  <c r="L162" i="8"/>
  <c r="M162" i="8" s="1"/>
  <c r="J162" i="8"/>
  <c r="K162" i="8" s="1"/>
  <c r="I162" i="8"/>
  <c r="G162" i="8"/>
  <c r="F162" i="8"/>
  <c r="E162" i="8"/>
  <c r="H162" i="8" s="1"/>
  <c r="M161" i="8"/>
  <c r="K161" i="8"/>
  <c r="J161" i="8"/>
  <c r="L161" i="8" s="1"/>
  <c r="I161" i="8"/>
  <c r="G161" i="8"/>
  <c r="F161" i="8"/>
  <c r="E161" i="8"/>
  <c r="J160" i="8"/>
  <c r="K160" i="8" s="1"/>
  <c r="I160" i="8"/>
  <c r="G160" i="8"/>
  <c r="F160" i="8"/>
  <c r="E160" i="8"/>
  <c r="J159" i="8"/>
  <c r="L159" i="8" s="1"/>
  <c r="M159" i="8" s="1"/>
  <c r="I159" i="8"/>
  <c r="G159" i="8"/>
  <c r="F159" i="8"/>
  <c r="E159" i="8"/>
  <c r="L158" i="8"/>
  <c r="M158" i="8" s="1"/>
  <c r="J158" i="8"/>
  <c r="K158" i="8" s="1"/>
  <c r="I158" i="8"/>
  <c r="H158" i="8"/>
  <c r="G158" i="8"/>
  <c r="F158" i="8"/>
  <c r="E158" i="8"/>
  <c r="J157" i="8"/>
  <c r="L157" i="8" s="1"/>
  <c r="M157" i="8" s="1"/>
  <c r="I157" i="8"/>
  <c r="G157" i="8"/>
  <c r="F157" i="8"/>
  <c r="E157" i="8"/>
  <c r="J156" i="8"/>
  <c r="I156" i="8"/>
  <c r="G156" i="8"/>
  <c r="F156" i="8"/>
  <c r="E156" i="8"/>
  <c r="H156" i="8" s="1"/>
  <c r="J155" i="8"/>
  <c r="L155" i="8" s="1"/>
  <c r="M155" i="8" s="1"/>
  <c r="I155" i="8"/>
  <c r="G155" i="8"/>
  <c r="F155" i="8"/>
  <c r="E155" i="8"/>
  <c r="J154" i="8"/>
  <c r="K154" i="8" s="1"/>
  <c r="I154" i="8"/>
  <c r="G154" i="8"/>
  <c r="H154" i="8" s="1"/>
  <c r="F154" i="8"/>
  <c r="E154" i="8"/>
  <c r="K153" i="8"/>
  <c r="J153" i="8"/>
  <c r="L153" i="8" s="1"/>
  <c r="M153" i="8" s="1"/>
  <c r="I153" i="8"/>
  <c r="G153" i="8"/>
  <c r="F153" i="8"/>
  <c r="E153" i="8"/>
  <c r="H153" i="8" s="1"/>
  <c r="L152" i="8"/>
  <c r="M152" i="8" s="1"/>
  <c r="J152" i="8"/>
  <c r="K152" i="8" s="1"/>
  <c r="I152" i="8"/>
  <c r="G152" i="8"/>
  <c r="F152" i="8"/>
  <c r="E152" i="8"/>
  <c r="L151" i="8"/>
  <c r="M151" i="8" s="1"/>
  <c r="K151" i="8"/>
  <c r="J151" i="8"/>
  <c r="I151" i="8"/>
  <c r="G151" i="8"/>
  <c r="F151" i="8"/>
  <c r="E151" i="8"/>
  <c r="J150" i="8"/>
  <c r="K150" i="8" s="1"/>
  <c r="I150" i="8"/>
  <c r="G150" i="8"/>
  <c r="F150" i="8"/>
  <c r="H150" i="8" s="1"/>
  <c r="E150" i="8"/>
  <c r="J149" i="8"/>
  <c r="L149" i="8" s="1"/>
  <c r="M149" i="8" s="1"/>
  <c r="I149" i="8"/>
  <c r="G149" i="8"/>
  <c r="F149" i="8"/>
  <c r="E149" i="8"/>
  <c r="J148" i="8"/>
  <c r="I148" i="8"/>
  <c r="G148" i="8"/>
  <c r="F148" i="8"/>
  <c r="E148" i="8"/>
  <c r="H148" i="8" s="1"/>
  <c r="L147" i="8"/>
  <c r="M147" i="8" s="1"/>
  <c r="K147" i="8"/>
  <c r="J147" i="8"/>
  <c r="I147" i="8"/>
  <c r="G147" i="8"/>
  <c r="F147" i="8"/>
  <c r="E147" i="8"/>
  <c r="J146" i="8"/>
  <c r="K146" i="8" s="1"/>
  <c r="I146" i="8"/>
  <c r="G146" i="8"/>
  <c r="F146" i="8"/>
  <c r="E146" i="8"/>
  <c r="H146" i="8" s="1"/>
  <c r="J145" i="8"/>
  <c r="L145" i="8" s="1"/>
  <c r="M145" i="8" s="1"/>
  <c r="I145" i="8"/>
  <c r="G145" i="8"/>
  <c r="F145" i="8"/>
  <c r="E145" i="8"/>
  <c r="L144" i="8"/>
  <c r="M144" i="8" s="1"/>
  <c r="J144" i="8"/>
  <c r="K144" i="8" s="1"/>
  <c r="I144" i="8"/>
  <c r="G144" i="8"/>
  <c r="F144" i="8"/>
  <c r="E144" i="8"/>
  <c r="K143" i="8"/>
  <c r="J143" i="8"/>
  <c r="L143" i="8" s="1"/>
  <c r="M143" i="8" s="1"/>
  <c r="I143" i="8"/>
  <c r="G143" i="8"/>
  <c r="F143" i="8"/>
  <c r="E143" i="8"/>
  <c r="J142" i="8"/>
  <c r="L142" i="8" s="1"/>
  <c r="M142" i="8" s="1"/>
  <c r="I142" i="8"/>
  <c r="G142" i="8"/>
  <c r="H142" i="8" s="1"/>
  <c r="F142" i="8"/>
  <c r="E142" i="8"/>
  <c r="J141" i="8"/>
  <c r="L141" i="8" s="1"/>
  <c r="M141" i="8" s="1"/>
  <c r="I141" i="8"/>
  <c r="G141" i="8"/>
  <c r="F141" i="8"/>
  <c r="E141" i="8"/>
  <c r="J140" i="8"/>
  <c r="I140" i="8"/>
  <c r="G140" i="8"/>
  <c r="F140" i="8"/>
  <c r="E140" i="8"/>
  <c r="H140" i="8" s="1"/>
  <c r="J139" i="8"/>
  <c r="L139" i="8" s="1"/>
  <c r="M139" i="8" s="1"/>
  <c r="I139" i="8"/>
  <c r="G139" i="8"/>
  <c r="F139" i="8"/>
  <c r="E139" i="8"/>
  <c r="J138" i="8"/>
  <c r="K138" i="8" s="1"/>
  <c r="I138" i="8"/>
  <c r="G138" i="8"/>
  <c r="H138" i="8" s="1"/>
  <c r="F138" i="8"/>
  <c r="E138" i="8"/>
  <c r="K137" i="8"/>
  <c r="J137" i="8"/>
  <c r="L137" i="8" s="1"/>
  <c r="M137" i="8" s="1"/>
  <c r="I137" i="8"/>
  <c r="G137" i="8"/>
  <c r="F137" i="8"/>
  <c r="E137" i="8"/>
  <c r="H137" i="8" s="1"/>
  <c r="J136" i="8"/>
  <c r="L136" i="8" s="1"/>
  <c r="M136" i="8" s="1"/>
  <c r="I136" i="8"/>
  <c r="G136" i="8"/>
  <c r="F136" i="8"/>
  <c r="E136" i="8"/>
  <c r="J135" i="8"/>
  <c r="L135" i="8" s="1"/>
  <c r="M135" i="8" s="1"/>
  <c r="I135" i="8"/>
  <c r="G135" i="8"/>
  <c r="F135" i="8"/>
  <c r="E135" i="8"/>
  <c r="J134" i="8"/>
  <c r="L134" i="8" s="1"/>
  <c r="M134" i="8" s="1"/>
  <c r="I134" i="8"/>
  <c r="H134" i="8"/>
  <c r="G134" i="8"/>
  <c r="F134" i="8"/>
  <c r="E134" i="8"/>
  <c r="J133" i="8"/>
  <c r="L133" i="8" s="1"/>
  <c r="M133" i="8" s="1"/>
  <c r="I133" i="8"/>
  <c r="G133" i="8"/>
  <c r="F133" i="8"/>
  <c r="E133" i="8"/>
  <c r="H133" i="8" s="1"/>
  <c r="J132" i="8"/>
  <c r="I132" i="8"/>
  <c r="H132" i="8"/>
  <c r="G132" i="8"/>
  <c r="F132" i="8"/>
  <c r="E132" i="8"/>
  <c r="K131" i="8"/>
  <c r="J131" i="8"/>
  <c r="L131" i="8" s="1"/>
  <c r="M131" i="8" s="1"/>
  <c r="I131" i="8"/>
  <c r="H131" i="8"/>
  <c r="G131" i="8"/>
  <c r="F131" i="8"/>
  <c r="E131" i="8"/>
  <c r="J130" i="8"/>
  <c r="K130" i="8" s="1"/>
  <c r="I130" i="8"/>
  <c r="G130" i="8"/>
  <c r="F130" i="8"/>
  <c r="E130" i="8"/>
  <c r="J129" i="8"/>
  <c r="L129" i="8" s="1"/>
  <c r="M129" i="8" s="1"/>
  <c r="I129" i="8"/>
  <c r="G129" i="8"/>
  <c r="F129" i="8"/>
  <c r="E129" i="8"/>
  <c r="L128" i="8"/>
  <c r="M128" i="8" s="1"/>
  <c r="K128" i="8"/>
  <c r="J128" i="8"/>
  <c r="I128" i="8"/>
  <c r="G128" i="8"/>
  <c r="F128" i="8"/>
  <c r="E128" i="8"/>
  <c r="L127" i="8"/>
  <c r="M127" i="8" s="1"/>
  <c r="K127" i="8"/>
  <c r="J127" i="8"/>
  <c r="I127" i="8"/>
  <c r="G127" i="8"/>
  <c r="F127" i="8"/>
  <c r="E127" i="8"/>
  <c r="L126" i="8"/>
  <c r="M126" i="8" s="1"/>
  <c r="K126" i="8"/>
  <c r="J126" i="8"/>
  <c r="I126" i="8"/>
  <c r="G126" i="8"/>
  <c r="F126" i="8"/>
  <c r="E126" i="8"/>
  <c r="H126" i="8" s="1"/>
  <c r="J125" i="8"/>
  <c r="L125" i="8" s="1"/>
  <c r="M125" i="8" s="1"/>
  <c r="I125" i="8"/>
  <c r="G125" i="8"/>
  <c r="F125" i="8"/>
  <c r="E125" i="8"/>
  <c r="J124" i="8"/>
  <c r="I124" i="8"/>
  <c r="G124" i="8"/>
  <c r="H124" i="8" s="1"/>
  <c r="F124" i="8"/>
  <c r="E124" i="8"/>
  <c r="J123" i="8"/>
  <c r="L123" i="8" s="1"/>
  <c r="M123" i="8" s="1"/>
  <c r="I123" i="8"/>
  <c r="G123" i="8"/>
  <c r="H123" i="8" s="1"/>
  <c r="F123" i="8"/>
  <c r="E123" i="8"/>
  <c r="L122" i="8"/>
  <c r="M122" i="8" s="1"/>
  <c r="J122" i="8"/>
  <c r="K122" i="8" s="1"/>
  <c r="I122" i="8"/>
  <c r="G122" i="8"/>
  <c r="F122" i="8"/>
  <c r="E122" i="8"/>
  <c r="H122" i="8" s="1"/>
  <c r="K121" i="8"/>
  <c r="J121" i="8"/>
  <c r="L121" i="8" s="1"/>
  <c r="M121" i="8" s="1"/>
  <c r="I121" i="8"/>
  <c r="G121" i="8"/>
  <c r="F121" i="8"/>
  <c r="E121" i="8"/>
  <c r="L120" i="8"/>
  <c r="M120" i="8" s="1"/>
  <c r="K120" i="8"/>
  <c r="J120" i="8"/>
  <c r="I120" i="8"/>
  <c r="G120" i="8"/>
  <c r="F120" i="8"/>
  <c r="E120" i="8"/>
  <c r="H120" i="8" s="1"/>
  <c r="M119" i="8"/>
  <c r="L119" i="8"/>
  <c r="K119" i="8"/>
  <c r="J119" i="8"/>
  <c r="I119" i="8"/>
  <c r="G119" i="8"/>
  <c r="F119" i="8"/>
  <c r="E119" i="8"/>
  <c r="J118" i="8"/>
  <c r="L118" i="8" s="1"/>
  <c r="M118" i="8" s="1"/>
  <c r="I118" i="8"/>
  <c r="G118" i="8"/>
  <c r="F118" i="8"/>
  <c r="E118" i="8"/>
  <c r="H118" i="8" s="1"/>
  <c r="J117" i="8"/>
  <c r="L117" i="8" s="1"/>
  <c r="M117" i="8" s="1"/>
  <c r="I117" i="8"/>
  <c r="G117" i="8"/>
  <c r="F117" i="8"/>
  <c r="E117" i="8"/>
  <c r="J116" i="8"/>
  <c r="I116" i="8"/>
  <c r="H116" i="8"/>
  <c r="G116" i="8"/>
  <c r="F116" i="8"/>
  <c r="E116" i="8"/>
  <c r="J115" i="8"/>
  <c r="L115" i="8" s="1"/>
  <c r="M115" i="8" s="1"/>
  <c r="I115" i="8"/>
  <c r="G115" i="8"/>
  <c r="H115" i="8" s="1"/>
  <c r="F115" i="8"/>
  <c r="E115" i="8"/>
  <c r="J114" i="8"/>
  <c r="K114" i="8" s="1"/>
  <c r="I114" i="8"/>
  <c r="G114" i="8"/>
  <c r="F114" i="8"/>
  <c r="E114" i="8"/>
  <c r="M113" i="8"/>
  <c r="K113" i="8"/>
  <c r="J113" i="8"/>
  <c r="L113" i="8" s="1"/>
  <c r="I113" i="8"/>
  <c r="G113" i="8"/>
  <c r="F113" i="8"/>
  <c r="E113" i="8"/>
  <c r="H113" i="8" s="1"/>
  <c r="J112" i="8"/>
  <c r="K112" i="8" s="1"/>
  <c r="I112" i="8"/>
  <c r="G112" i="8"/>
  <c r="F112" i="8"/>
  <c r="E112" i="8"/>
  <c r="J111" i="8"/>
  <c r="L111" i="8" s="1"/>
  <c r="M111" i="8" s="1"/>
  <c r="I111" i="8"/>
  <c r="G111" i="8"/>
  <c r="F111" i="8"/>
  <c r="E111" i="8"/>
  <c r="K110" i="8"/>
  <c r="J110" i="8"/>
  <c r="L110" i="8" s="1"/>
  <c r="M110" i="8" s="1"/>
  <c r="I110" i="8"/>
  <c r="H110" i="8"/>
  <c r="G110" i="8"/>
  <c r="F110" i="8"/>
  <c r="E110" i="8"/>
  <c r="J109" i="8"/>
  <c r="L109" i="8" s="1"/>
  <c r="M109" i="8" s="1"/>
  <c r="I109" i="8"/>
  <c r="G109" i="8"/>
  <c r="F109" i="8"/>
  <c r="E109" i="8"/>
  <c r="J108" i="8"/>
  <c r="I108" i="8"/>
  <c r="G108" i="8"/>
  <c r="F108" i="8"/>
  <c r="H108" i="8" s="1"/>
  <c r="E108" i="8"/>
  <c r="L107" i="8"/>
  <c r="M107" i="8" s="1"/>
  <c r="K107" i="8"/>
  <c r="J107" i="8"/>
  <c r="I107" i="8"/>
  <c r="G107" i="8"/>
  <c r="F107" i="8"/>
  <c r="E107" i="8"/>
  <c r="J106" i="8"/>
  <c r="K106" i="8" s="1"/>
  <c r="I106" i="8"/>
  <c r="G106" i="8"/>
  <c r="F106" i="8"/>
  <c r="E106" i="8"/>
  <c r="J105" i="8"/>
  <c r="L105" i="8" s="1"/>
  <c r="M105" i="8" s="1"/>
  <c r="I105" i="8"/>
  <c r="G105" i="8"/>
  <c r="F105" i="8"/>
  <c r="E105" i="8"/>
  <c r="L104" i="8"/>
  <c r="M104" i="8" s="1"/>
  <c r="J104" i="8"/>
  <c r="K104" i="8" s="1"/>
  <c r="I104" i="8"/>
  <c r="G104" i="8"/>
  <c r="F104" i="8"/>
  <c r="E104" i="8"/>
  <c r="H104" i="8" s="1"/>
  <c r="M103" i="8"/>
  <c r="L103" i="8"/>
  <c r="K103" i="8"/>
  <c r="J103" i="8"/>
  <c r="I103" i="8"/>
  <c r="G103" i="8"/>
  <c r="F103" i="8"/>
  <c r="E103" i="8"/>
  <c r="H103" i="8" s="1"/>
  <c r="J102" i="8"/>
  <c r="L102" i="8" s="1"/>
  <c r="M102" i="8" s="1"/>
  <c r="I102" i="8"/>
  <c r="G102" i="8"/>
  <c r="F102" i="8"/>
  <c r="H102" i="8" s="1"/>
  <c r="E102" i="8"/>
  <c r="J101" i="8"/>
  <c r="L101" i="8" s="1"/>
  <c r="M101" i="8" s="1"/>
  <c r="I101" i="8"/>
  <c r="G101" i="8"/>
  <c r="F101" i="8"/>
  <c r="E101" i="8"/>
  <c r="J100" i="8"/>
  <c r="I100" i="8"/>
  <c r="G100" i="8"/>
  <c r="F100" i="8"/>
  <c r="E100" i="8"/>
  <c r="H100" i="8" s="1"/>
  <c r="L99" i="8"/>
  <c r="M99" i="8" s="1"/>
  <c r="K99" i="8"/>
  <c r="J99" i="8"/>
  <c r="I99" i="8"/>
  <c r="G99" i="8"/>
  <c r="F99" i="8"/>
  <c r="E99" i="8"/>
  <c r="J98" i="8"/>
  <c r="K98" i="8" s="1"/>
  <c r="I98" i="8"/>
  <c r="G98" i="8"/>
  <c r="F98" i="8"/>
  <c r="E98" i="8"/>
  <c r="K97" i="8"/>
  <c r="J97" i="8"/>
  <c r="L97" i="8" s="1"/>
  <c r="M97" i="8" s="1"/>
  <c r="I97" i="8"/>
  <c r="G97" i="8"/>
  <c r="F97" i="8"/>
  <c r="E97" i="8"/>
  <c r="J96" i="8"/>
  <c r="L96" i="8" s="1"/>
  <c r="M96" i="8" s="1"/>
  <c r="I96" i="8"/>
  <c r="G96" i="8"/>
  <c r="F96" i="8"/>
  <c r="E96" i="8"/>
  <c r="J95" i="8"/>
  <c r="L95" i="8" s="1"/>
  <c r="M95" i="8" s="1"/>
  <c r="I95" i="8"/>
  <c r="G95" i="8"/>
  <c r="F95" i="8"/>
  <c r="E95" i="8"/>
  <c r="J94" i="8"/>
  <c r="L94" i="8" s="1"/>
  <c r="M94" i="8" s="1"/>
  <c r="I94" i="8"/>
  <c r="G94" i="8"/>
  <c r="H94" i="8" s="1"/>
  <c r="F94" i="8"/>
  <c r="E94" i="8"/>
  <c r="J93" i="8"/>
  <c r="L93" i="8" s="1"/>
  <c r="M93" i="8" s="1"/>
  <c r="I93" i="8"/>
  <c r="G93" i="8"/>
  <c r="F93" i="8"/>
  <c r="E93" i="8"/>
  <c r="J92" i="8"/>
  <c r="I92" i="8"/>
  <c r="G92" i="8"/>
  <c r="F92" i="8"/>
  <c r="E92" i="8"/>
  <c r="H92" i="8" s="1"/>
  <c r="L91" i="8"/>
  <c r="M91" i="8" s="1"/>
  <c r="J91" i="8"/>
  <c r="K91" i="8" s="1"/>
  <c r="I91" i="8"/>
  <c r="G91" i="8"/>
  <c r="F91" i="8"/>
  <c r="E91" i="8"/>
  <c r="H91" i="8" s="1"/>
  <c r="L90" i="8"/>
  <c r="M90" i="8" s="1"/>
  <c r="J90" i="8"/>
  <c r="K90" i="8" s="1"/>
  <c r="I90" i="8"/>
  <c r="G90" i="8"/>
  <c r="F90" i="8"/>
  <c r="E90" i="8"/>
  <c r="H90" i="8" s="1"/>
  <c r="J89" i="8"/>
  <c r="L89" i="8" s="1"/>
  <c r="M89" i="8" s="1"/>
  <c r="I89" i="8"/>
  <c r="G89" i="8"/>
  <c r="F89" i="8"/>
  <c r="E89" i="8"/>
  <c r="K88" i="8"/>
  <c r="J88" i="8"/>
  <c r="L88" i="8" s="1"/>
  <c r="M88" i="8" s="1"/>
  <c r="I88" i="8"/>
  <c r="G88" i="8"/>
  <c r="F88" i="8"/>
  <c r="E88" i="8"/>
  <c r="K87" i="8"/>
  <c r="J87" i="8"/>
  <c r="L87" i="8" s="1"/>
  <c r="M87" i="8" s="1"/>
  <c r="I87" i="8"/>
  <c r="G87" i="8"/>
  <c r="F87" i="8"/>
  <c r="E87" i="8"/>
  <c r="K86" i="8"/>
  <c r="J86" i="8"/>
  <c r="L86" i="8" s="1"/>
  <c r="M86" i="8" s="1"/>
  <c r="I86" i="8"/>
  <c r="G86" i="8"/>
  <c r="F86" i="8"/>
  <c r="E86" i="8"/>
  <c r="J85" i="8"/>
  <c r="I85" i="8"/>
  <c r="G85" i="8"/>
  <c r="F85" i="8"/>
  <c r="E85" i="8"/>
  <c r="J84" i="8"/>
  <c r="L84" i="8" s="1"/>
  <c r="M84" i="8" s="1"/>
  <c r="I84" i="8"/>
  <c r="G84" i="8"/>
  <c r="F84" i="8"/>
  <c r="E84" i="8"/>
  <c r="H84" i="8" s="1"/>
  <c r="K83" i="8"/>
  <c r="J83" i="8"/>
  <c r="L83" i="8" s="1"/>
  <c r="M83" i="8" s="1"/>
  <c r="I83" i="8"/>
  <c r="G83" i="8"/>
  <c r="H83" i="8" s="1"/>
  <c r="F83" i="8"/>
  <c r="E83" i="8"/>
  <c r="L82" i="8"/>
  <c r="M82" i="8" s="1"/>
  <c r="J82" i="8"/>
  <c r="K82" i="8" s="1"/>
  <c r="I82" i="8"/>
  <c r="G82" i="8"/>
  <c r="F82" i="8"/>
  <c r="E82" i="8"/>
  <c r="J81" i="8"/>
  <c r="L81" i="8" s="1"/>
  <c r="M81" i="8" s="1"/>
  <c r="I81" i="8"/>
  <c r="G81" i="8"/>
  <c r="F81" i="8"/>
  <c r="E81" i="8"/>
  <c r="L80" i="8"/>
  <c r="M80" i="8" s="1"/>
  <c r="J80" i="8"/>
  <c r="K80" i="8" s="1"/>
  <c r="I80" i="8"/>
  <c r="G80" i="8"/>
  <c r="F80" i="8"/>
  <c r="E80" i="8"/>
  <c r="H80" i="8" s="1"/>
  <c r="M79" i="8"/>
  <c r="L79" i="8"/>
  <c r="K79" i="8"/>
  <c r="J79" i="8"/>
  <c r="I79" i="8"/>
  <c r="G79" i="8"/>
  <c r="F79" i="8"/>
  <c r="E79" i="8"/>
  <c r="H79" i="8" s="1"/>
  <c r="L78" i="8"/>
  <c r="M78" i="8" s="1"/>
  <c r="J78" i="8"/>
  <c r="K78" i="8" s="1"/>
  <c r="I78" i="8"/>
  <c r="G78" i="8"/>
  <c r="F78" i="8"/>
  <c r="H78" i="8" s="1"/>
  <c r="E78" i="8"/>
  <c r="J77" i="8"/>
  <c r="I77" i="8"/>
  <c r="G77" i="8"/>
  <c r="F77" i="8"/>
  <c r="E77" i="8"/>
  <c r="J76" i="8"/>
  <c r="L76" i="8" s="1"/>
  <c r="M76" i="8" s="1"/>
  <c r="I76" i="8"/>
  <c r="G76" i="8"/>
  <c r="F76" i="8"/>
  <c r="E76" i="8"/>
  <c r="H76" i="8" s="1"/>
  <c r="L75" i="8"/>
  <c r="M75" i="8" s="1"/>
  <c r="K75" i="8"/>
  <c r="J75" i="8"/>
  <c r="I75" i="8"/>
  <c r="G75" i="8"/>
  <c r="F75" i="8"/>
  <c r="E75" i="8"/>
  <c r="J74" i="8"/>
  <c r="K74" i="8" s="1"/>
  <c r="I74" i="8"/>
  <c r="G74" i="8"/>
  <c r="F74" i="8"/>
  <c r="E74" i="8"/>
  <c r="M73" i="8"/>
  <c r="K73" i="8"/>
  <c r="J73" i="8"/>
  <c r="L73" i="8" s="1"/>
  <c r="I73" i="8"/>
  <c r="G73" i="8"/>
  <c r="F73" i="8"/>
  <c r="E73" i="8"/>
  <c r="J72" i="8"/>
  <c r="K72" i="8" s="1"/>
  <c r="I72" i="8"/>
  <c r="G72" i="8"/>
  <c r="F72" i="8"/>
  <c r="E72" i="8"/>
  <c r="J71" i="8"/>
  <c r="L71" i="8" s="1"/>
  <c r="M71" i="8" s="1"/>
  <c r="I71" i="8"/>
  <c r="G71" i="8"/>
  <c r="F71" i="8"/>
  <c r="E71" i="8"/>
  <c r="K70" i="8"/>
  <c r="J70" i="8"/>
  <c r="L70" i="8" s="1"/>
  <c r="M70" i="8" s="1"/>
  <c r="I70" i="8"/>
  <c r="G70" i="8"/>
  <c r="F70" i="8"/>
  <c r="E70" i="8"/>
  <c r="J69" i="8"/>
  <c r="I69" i="8"/>
  <c r="G69" i="8"/>
  <c r="F69" i="8"/>
  <c r="E69" i="8"/>
  <c r="J68" i="8"/>
  <c r="L68" i="8" s="1"/>
  <c r="M68" i="8" s="1"/>
  <c r="I68" i="8"/>
  <c r="G68" i="8"/>
  <c r="F68" i="8"/>
  <c r="E68" i="8"/>
  <c r="H68" i="8" s="1"/>
  <c r="K67" i="8"/>
  <c r="J67" i="8"/>
  <c r="L67" i="8" s="1"/>
  <c r="M67" i="8" s="1"/>
  <c r="I67" i="8"/>
  <c r="G67" i="8"/>
  <c r="H67" i="8" s="1"/>
  <c r="F67" i="8"/>
  <c r="E67" i="8"/>
  <c r="L66" i="8"/>
  <c r="M66" i="8" s="1"/>
  <c r="J66" i="8"/>
  <c r="K66" i="8" s="1"/>
  <c r="I66" i="8"/>
  <c r="G66" i="8"/>
  <c r="F66" i="8"/>
  <c r="E66" i="8"/>
  <c r="J65" i="8"/>
  <c r="L65" i="8" s="1"/>
  <c r="M65" i="8" s="1"/>
  <c r="I65" i="8"/>
  <c r="G65" i="8"/>
  <c r="F65" i="8"/>
  <c r="E65" i="8"/>
  <c r="L64" i="8"/>
  <c r="M64" i="8" s="1"/>
  <c r="J64" i="8"/>
  <c r="K64" i="8" s="1"/>
  <c r="I64" i="8"/>
  <c r="G64" i="8"/>
  <c r="F64" i="8"/>
  <c r="E64" i="8"/>
  <c r="H64" i="8" s="1"/>
  <c r="M63" i="8"/>
  <c r="L63" i="8"/>
  <c r="K63" i="8"/>
  <c r="J63" i="8"/>
  <c r="I63" i="8"/>
  <c r="G63" i="8"/>
  <c r="F63" i="8"/>
  <c r="E63" i="8"/>
  <c r="H63" i="8" s="1"/>
  <c r="L62" i="8"/>
  <c r="M62" i="8" s="1"/>
  <c r="J62" i="8"/>
  <c r="K62" i="8" s="1"/>
  <c r="I62" i="8"/>
  <c r="G62" i="8"/>
  <c r="F62" i="8"/>
  <c r="H62" i="8" s="1"/>
  <c r="E62" i="8"/>
  <c r="J61" i="8"/>
  <c r="I61" i="8"/>
  <c r="G61" i="8"/>
  <c r="F61" i="8"/>
  <c r="E61" i="8"/>
  <c r="J60" i="8"/>
  <c r="L60" i="8" s="1"/>
  <c r="M60" i="8" s="1"/>
  <c r="I60" i="8"/>
  <c r="G60" i="8"/>
  <c r="F60" i="8"/>
  <c r="E60" i="8"/>
  <c r="H60" i="8" s="1"/>
  <c r="L59" i="8"/>
  <c r="M59" i="8" s="1"/>
  <c r="K59" i="8"/>
  <c r="J59" i="8"/>
  <c r="I59" i="8"/>
  <c r="G59" i="8"/>
  <c r="F59" i="8"/>
  <c r="E59" i="8"/>
  <c r="J58" i="8"/>
  <c r="K58" i="8" s="1"/>
  <c r="I58" i="8"/>
  <c r="G58" i="8"/>
  <c r="F58" i="8"/>
  <c r="E58" i="8"/>
  <c r="M57" i="8"/>
  <c r="K57" i="8"/>
  <c r="J57" i="8"/>
  <c r="L57" i="8" s="1"/>
  <c r="I57" i="8"/>
  <c r="G57" i="8"/>
  <c r="F57" i="8"/>
  <c r="E57" i="8"/>
  <c r="J56" i="8"/>
  <c r="K56" i="8" s="1"/>
  <c r="I56" i="8"/>
  <c r="G56" i="8"/>
  <c r="F56" i="8"/>
  <c r="E56" i="8"/>
  <c r="J55" i="8"/>
  <c r="L55" i="8" s="1"/>
  <c r="M55" i="8" s="1"/>
  <c r="I55" i="8"/>
  <c r="G55" i="8"/>
  <c r="F55" i="8"/>
  <c r="E55" i="8"/>
  <c r="K54" i="8"/>
  <c r="J54" i="8"/>
  <c r="L54" i="8" s="1"/>
  <c r="M54" i="8" s="1"/>
  <c r="I54" i="8"/>
  <c r="G54" i="8"/>
  <c r="F54" i="8"/>
  <c r="E54" i="8"/>
  <c r="J53" i="8"/>
  <c r="I53" i="8"/>
  <c r="G53" i="8"/>
  <c r="F53" i="8"/>
  <c r="E53" i="8"/>
  <c r="J52" i="8"/>
  <c r="L52" i="8" s="1"/>
  <c r="M52" i="8" s="1"/>
  <c r="I52" i="8"/>
  <c r="G52" i="8"/>
  <c r="F52" i="8"/>
  <c r="E52" i="8"/>
  <c r="H52" i="8" s="1"/>
  <c r="K51" i="8"/>
  <c r="J51" i="8"/>
  <c r="L51" i="8" s="1"/>
  <c r="M51" i="8" s="1"/>
  <c r="I51" i="8"/>
  <c r="G51" i="8"/>
  <c r="H51" i="8" s="1"/>
  <c r="F51" i="8"/>
  <c r="E51" i="8"/>
  <c r="L50" i="8"/>
  <c r="M50" i="8" s="1"/>
  <c r="J50" i="8"/>
  <c r="K50" i="8" s="1"/>
  <c r="I50" i="8"/>
  <c r="H50" i="8"/>
  <c r="G50" i="8"/>
  <c r="F50" i="8"/>
  <c r="E50" i="8"/>
  <c r="K49" i="8"/>
  <c r="J49" i="8"/>
  <c r="L49" i="8" s="1"/>
  <c r="M49" i="8" s="1"/>
  <c r="I49" i="8"/>
  <c r="G49" i="8"/>
  <c r="F49" i="8"/>
  <c r="E49" i="8"/>
  <c r="L48" i="8"/>
  <c r="M48" i="8" s="1"/>
  <c r="J48" i="8"/>
  <c r="K48" i="8" s="1"/>
  <c r="I48" i="8"/>
  <c r="G48" i="8"/>
  <c r="F48" i="8"/>
  <c r="E48" i="8"/>
  <c r="L47" i="8"/>
  <c r="M47" i="8" s="1"/>
  <c r="K47" i="8"/>
  <c r="J47" i="8"/>
  <c r="I47" i="8"/>
  <c r="G47" i="8"/>
  <c r="F47" i="8"/>
  <c r="E47" i="8"/>
  <c r="K46" i="8"/>
  <c r="J46" i="8"/>
  <c r="L46" i="8" s="1"/>
  <c r="M46" i="8" s="1"/>
  <c r="I46" i="8"/>
  <c r="G46" i="8"/>
  <c r="F46" i="8"/>
  <c r="E46" i="8"/>
  <c r="J45" i="8"/>
  <c r="I45" i="8"/>
  <c r="G45" i="8"/>
  <c r="F45" i="8"/>
  <c r="E45" i="8"/>
  <c r="K44" i="8"/>
  <c r="J44" i="8"/>
  <c r="L44" i="8" s="1"/>
  <c r="M44" i="8" s="1"/>
  <c r="I44" i="8"/>
  <c r="H44" i="8"/>
  <c r="G44" i="8"/>
  <c r="F44" i="8"/>
  <c r="E44" i="8"/>
  <c r="K43" i="8"/>
  <c r="J43" i="8"/>
  <c r="L43" i="8" s="1"/>
  <c r="M43" i="8" s="1"/>
  <c r="I43" i="8"/>
  <c r="G43" i="8"/>
  <c r="H43" i="8" s="1"/>
  <c r="F43" i="8"/>
  <c r="E43" i="8"/>
  <c r="J42" i="8"/>
  <c r="K42" i="8" s="1"/>
  <c r="I42" i="8"/>
  <c r="G42" i="8"/>
  <c r="F42" i="8"/>
  <c r="E42" i="8"/>
  <c r="H42" i="8" s="1"/>
  <c r="J41" i="8"/>
  <c r="L41" i="8" s="1"/>
  <c r="M41" i="8" s="1"/>
  <c r="I41" i="8"/>
  <c r="G41" i="8"/>
  <c r="F41" i="8"/>
  <c r="E41" i="8"/>
  <c r="J40" i="8"/>
  <c r="L40" i="8" s="1"/>
  <c r="M40" i="8" s="1"/>
  <c r="I40" i="8"/>
  <c r="G40" i="8"/>
  <c r="F40" i="8"/>
  <c r="E40" i="8"/>
  <c r="L39" i="8"/>
  <c r="M39" i="8" s="1"/>
  <c r="K39" i="8"/>
  <c r="J39" i="8"/>
  <c r="I39" i="8"/>
  <c r="G39" i="8"/>
  <c r="F39" i="8"/>
  <c r="E39" i="8"/>
  <c r="H39" i="8" s="1"/>
  <c r="J38" i="8"/>
  <c r="L38" i="8" s="1"/>
  <c r="M38" i="8" s="1"/>
  <c r="I38" i="8"/>
  <c r="G38" i="8"/>
  <c r="F38" i="8"/>
  <c r="E38" i="8"/>
  <c r="J37" i="8"/>
  <c r="I37" i="8"/>
  <c r="G37" i="8"/>
  <c r="F37" i="8"/>
  <c r="E37" i="8"/>
  <c r="J36" i="8"/>
  <c r="L36" i="8" s="1"/>
  <c r="M36" i="8" s="1"/>
  <c r="I36" i="8"/>
  <c r="G36" i="8"/>
  <c r="F36" i="8"/>
  <c r="E36" i="8"/>
  <c r="K35" i="8"/>
  <c r="J35" i="8"/>
  <c r="L35" i="8" s="1"/>
  <c r="M35" i="8" s="1"/>
  <c r="I35" i="8"/>
  <c r="G35" i="8"/>
  <c r="H35" i="8" s="1"/>
  <c r="F35" i="8"/>
  <c r="E35" i="8"/>
  <c r="J34" i="8"/>
  <c r="K34" i="8" s="1"/>
  <c r="I34" i="8"/>
  <c r="G34" i="8"/>
  <c r="F34" i="8"/>
  <c r="E34" i="8"/>
  <c r="H34" i="8" s="1"/>
  <c r="J33" i="8"/>
  <c r="L33" i="8" s="1"/>
  <c r="M33" i="8" s="1"/>
  <c r="I33" i="8"/>
  <c r="G33" i="8"/>
  <c r="F33" i="8"/>
  <c r="E33" i="8"/>
  <c r="K32" i="8"/>
  <c r="J32" i="8"/>
  <c r="L32" i="8" s="1"/>
  <c r="M32" i="8" s="1"/>
  <c r="I32" i="8"/>
  <c r="G32" i="8"/>
  <c r="F32" i="8"/>
  <c r="E32" i="8"/>
  <c r="K31" i="8"/>
  <c r="J31" i="8"/>
  <c r="L31" i="8" s="1"/>
  <c r="M31" i="8" s="1"/>
  <c r="I31" i="8"/>
  <c r="G31" i="8"/>
  <c r="F31" i="8"/>
  <c r="E31" i="8"/>
  <c r="J30" i="8"/>
  <c r="L30" i="8" s="1"/>
  <c r="M30" i="8" s="1"/>
  <c r="I30" i="8"/>
  <c r="G30" i="8"/>
  <c r="F30" i="8"/>
  <c r="H30" i="8" s="1"/>
  <c r="E30" i="8"/>
  <c r="J29" i="8"/>
  <c r="I29" i="8"/>
  <c r="G29" i="8"/>
  <c r="F29" i="8"/>
  <c r="E29" i="8"/>
  <c r="K28" i="8"/>
  <c r="J28" i="8"/>
  <c r="L28" i="8" s="1"/>
  <c r="M28" i="8" s="1"/>
  <c r="I28" i="8"/>
  <c r="G28" i="8"/>
  <c r="F28" i="8"/>
  <c r="E28" i="8"/>
  <c r="L27" i="8"/>
  <c r="M27" i="8" s="1"/>
  <c r="J27" i="8"/>
  <c r="K27" i="8" s="1"/>
  <c r="I27" i="8"/>
  <c r="G27" i="8"/>
  <c r="F27" i="8"/>
  <c r="E27" i="8"/>
  <c r="L26" i="8"/>
  <c r="M26" i="8" s="1"/>
  <c r="J26" i="8"/>
  <c r="K26" i="8" s="1"/>
  <c r="I26" i="8"/>
  <c r="G26" i="8"/>
  <c r="F26" i="8"/>
  <c r="E26" i="8"/>
  <c r="J25" i="8"/>
  <c r="L25" i="8" s="1"/>
  <c r="M25" i="8" s="1"/>
  <c r="I25" i="8"/>
  <c r="G25" i="8"/>
  <c r="F25" i="8"/>
  <c r="E25" i="8"/>
  <c r="K24" i="8"/>
  <c r="J24" i="8"/>
  <c r="L24" i="8" s="1"/>
  <c r="M24" i="8" s="1"/>
  <c r="I24" i="8"/>
  <c r="G24" i="8"/>
  <c r="F24" i="8"/>
  <c r="E24" i="8"/>
  <c r="J23" i="8"/>
  <c r="L23" i="8" s="1"/>
  <c r="M23" i="8" s="1"/>
  <c r="I23" i="8"/>
  <c r="G23" i="8"/>
  <c r="F23" i="8"/>
  <c r="E23" i="8"/>
  <c r="L22" i="8"/>
  <c r="M22" i="8" s="1"/>
  <c r="K22" i="8"/>
  <c r="J22" i="8"/>
  <c r="I22" i="8"/>
  <c r="G22" i="8"/>
  <c r="F22" i="8"/>
  <c r="E22" i="8"/>
  <c r="J21" i="8"/>
  <c r="K21" i="8" s="1"/>
  <c r="I21" i="8"/>
  <c r="G21" i="8"/>
  <c r="F21" i="8"/>
  <c r="E21" i="8"/>
  <c r="H21" i="8" s="1"/>
  <c r="K20" i="8"/>
  <c r="J20" i="8"/>
  <c r="L20" i="8" s="1"/>
  <c r="M20" i="8" s="1"/>
  <c r="I20" i="8"/>
  <c r="G20" i="8"/>
  <c r="F20" i="8"/>
  <c r="E20" i="8"/>
  <c r="J19" i="8"/>
  <c r="L19" i="8" s="1"/>
  <c r="M19" i="8" s="1"/>
  <c r="I19" i="8"/>
  <c r="G19" i="8"/>
  <c r="F19" i="8"/>
  <c r="E19" i="8"/>
  <c r="J18" i="8"/>
  <c r="K18" i="8" s="1"/>
  <c r="I18" i="8"/>
  <c r="G18" i="8"/>
  <c r="F18" i="8"/>
  <c r="E18" i="8"/>
  <c r="M17" i="8"/>
  <c r="K17" i="8"/>
  <c r="J17" i="8"/>
  <c r="L17" i="8" s="1"/>
  <c r="I17" i="8"/>
  <c r="G17" i="8"/>
  <c r="F17" i="8"/>
  <c r="E17" i="8"/>
  <c r="K16" i="8"/>
  <c r="J16" i="8"/>
  <c r="L16" i="8" s="1"/>
  <c r="M16" i="8" s="1"/>
  <c r="I16" i="8"/>
  <c r="G16" i="8"/>
  <c r="F16" i="8"/>
  <c r="E16" i="8"/>
  <c r="L15" i="8"/>
  <c r="M15" i="8" s="1"/>
  <c r="J15" i="8"/>
  <c r="K15" i="8" s="1"/>
  <c r="I15" i="8"/>
  <c r="G15" i="8"/>
  <c r="F15" i="8"/>
  <c r="E15" i="8"/>
  <c r="L14" i="8"/>
  <c r="M14" i="8" s="1"/>
  <c r="K14" i="8"/>
  <c r="J14" i="8"/>
  <c r="I14" i="8"/>
  <c r="G14" i="8"/>
  <c r="F14" i="8"/>
  <c r="E14" i="8"/>
  <c r="H14" i="8" s="1"/>
  <c r="J13" i="8"/>
  <c r="K13" i="8" s="1"/>
  <c r="I13" i="8"/>
  <c r="G13" i="8"/>
  <c r="F13" i="8"/>
  <c r="E13" i="8"/>
  <c r="L12" i="8"/>
  <c r="M12" i="8" s="1"/>
  <c r="J12" i="8"/>
  <c r="K12" i="8" s="1"/>
  <c r="I12" i="8"/>
  <c r="G12" i="8"/>
  <c r="F12" i="8"/>
  <c r="E12" i="8"/>
  <c r="J11" i="8"/>
  <c r="L11" i="8" s="1"/>
  <c r="M11" i="8" s="1"/>
  <c r="I11" i="8"/>
  <c r="G11" i="8"/>
  <c r="F11" i="8"/>
  <c r="E11" i="8"/>
  <c r="J10" i="8"/>
  <c r="K10" i="8" s="1"/>
  <c r="I10" i="8"/>
  <c r="G10" i="8"/>
  <c r="F10" i="8"/>
  <c r="H10" i="8" s="1"/>
  <c r="E10" i="8"/>
  <c r="J9" i="8"/>
  <c r="L9" i="8" s="1"/>
  <c r="M9" i="8" s="1"/>
  <c r="I9" i="8"/>
  <c r="G9" i="8"/>
  <c r="F9" i="8"/>
  <c r="E9" i="8"/>
  <c r="J8" i="8"/>
  <c r="L8" i="8" s="1"/>
  <c r="M8" i="8" s="1"/>
  <c r="I8" i="8"/>
  <c r="G8" i="8"/>
  <c r="F8" i="8"/>
  <c r="E8" i="8"/>
  <c r="H8" i="8" s="1"/>
  <c r="J7" i="8"/>
  <c r="L7" i="8" s="1"/>
  <c r="M7" i="8" s="1"/>
  <c r="I7" i="8"/>
  <c r="G7" i="8"/>
  <c r="F7" i="8"/>
  <c r="E7" i="8"/>
  <c r="J6" i="8"/>
  <c r="K6" i="8" s="1"/>
  <c r="I6" i="8"/>
  <c r="G6" i="8"/>
  <c r="F6" i="8"/>
  <c r="H6" i="8" s="1"/>
  <c r="E6" i="8"/>
  <c r="J5" i="8"/>
  <c r="L5" i="8" s="1"/>
  <c r="M5" i="8" s="1"/>
  <c r="I5" i="8"/>
  <c r="G5" i="8"/>
  <c r="F5" i="8"/>
  <c r="E5" i="8"/>
  <c r="J4" i="8"/>
  <c r="K4" i="8" s="1"/>
  <c r="I4" i="8"/>
  <c r="G4" i="8"/>
  <c r="F4" i="8"/>
  <c r="E4" i="8"/>
  <c r="K3" i="8"/>
  <c r="J3" i="8"/>
  <c r="L3" i="8" s="1"/>
  <c r="M3" i="8" s="1"/>
  <c r="I3" i="8"/>
  <c r="G3" i="8"/>
  <c r="F3" i="8"/>
  <c r="E3" i="8"/>
  <c r="H3" i="8" s="1"/>
  <c r="L2" i="8"/>
  <c r="M2" i="8" s="1"/>
  <c r="J2" i="8"/>
  <c r="K2" i="8" s="1"/>
  <c r="I2" i="8"/>
  <c r="G2" i="8"/>
  <c r="F2" i="8"/>
  <c r="E2" i="8"/>
  <c r="I7" i="7"/>
  <c r="B7" i="7"/>
  <c r="I6" i="7"/>
  <c r="B6" i="7"/>
  <c r="I5" i="7"/>
  <c r="B5" i="7"/>
  <c r="I4" i="7"/>
  <c r="B4" i="7"/>
  <c r="I3" i="7"/>
  <c r="B3" i="7"/>
  <c r="I2" i="7"/>
  <c r="B2" i="7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K11" i="6"/>
  <c r="K23" i="6"/>
  <c r="K43" i="6"/>
  <c r="K55" i="6"/>
  <c r="K75" i="6"/>
  <c r="K87" i="6"/>
  <c r="K107" i="6"/>
  <c r="K119" i="6"/>
  <c r="K143" i="6"/>
  <c r="J2" i="6"/>
  <c r="K2" i="6" s="1"/>
  <c r="J3" i="6"/>
  <c r="L3" i="6" s="1"/>
  <c r="J4" i="6"/>
  <c r="K4" i="6" s="1"/>
  <c r="J5" i="6"/>
  <c r="K5" i="6" s="1"/>
  <c r="J6" i="6"/>
  <c r="K6" i="6" s="1"/>
  <c r="J7" i="6"/>
  <c r="L7" i="6" s="1"/>
  <c r="J8" i="6"/>
  <c r="K8" i="6" s="1"/>
  <c r="J9" i="6"/>
  <c r="K9" i="6" s="1"/>
  <c r="J10" i="6"/>
  <c r="K10" i="6" s="1"/>
  <c r="J11" i="6"/>
  <c r="L11" i="6" s="1"/>
  <c r="J12" i="6"/>
  <c r="K12" i="6" s="1"/>
  <c r="J13" i="6"/>
  <c r="K13" i="6" s="1"/>
  <c r="J14" i="6"/>
  <c r="K14" i="6" s="1"/>
  <c r="J15" i="6"/>
  <c r="K15" i="6" s="1"/>
  <c r="J16" i="6"/>
  <c r="K16" i="6" s="1"/>
  <c r="J17" i="6"/>
  <c r="K17" i="6" s="1"/>
  <c r="J18" i="6"/>
  <c r="K18" i="6" s="1"/>
  <c r="J19" i="6"/>
  <c r="L19" i="6" s="1"/>
  <c r="J20" i="6"/>
  <c r="K20" i="6" s="1"/>
  <c r="J21" i="6"/>
  <c r="K21" i="6" s="1"/>
  <c r="J22" i="6"/>
  <c r="K22" i="6" s="1"/>
  <c r="J23" i="6"/>
  <c r="L23" i="6" s="1"/>
  <c r="J24" i="6"/>
  <c r="K24" i="6" s="1"/>
  <c r="J25" i="6"/>
  <c r="K25" i="6" s="1"/>
  <c r="J26" i="6"/>
  <c r="K26" i="6" s="1"/>
  <c r="J27" i="6"/>
  <c r="L27" i="6" s="1"/>
  <c r="J28" i="6"/>
  <c r="K28" i="6" s="1"/>
  <c r="J29" i="6"/>
  <c r="K29" i="6" s="1"/>
  <c r="J30" i="6"/>
  <c r="K30" i="6" s="1"/>
  <c r="J31" i="6"/>
  <c r="K31" i="6" s="1"/>
  <c r="J32" i="6"/>
  <c r="K32" i="6" s="1"/>
  <c r="J33" i="6"/>
  <c r="K33" i="6" s="1"/>
  <c r="J34" i="6"/>
  <c r="K34" i="6" s="1"/>
  <c r="J35" i="6"/>
  <c r="L35" i="6" s="1"/>
  <c r="J36" i="6"/>
  <c r="K36" i="6" s="1"/>
  <c r="J37" i="6"/>
  <c r="K37" i="6" s="1"/>
  <c r="J38" i="6"/>
  <c r="K38" i="6" s="1"/>
  <c r="J39" i="6"/>
  <c r="L39" i="6" s="1"/>
  <c r="J40" i="6"/>
  <c r="K40" i="6" s="1"/>
  <c r="J41" i="6"/>
  <c r="K41" i="6" s="1"/>
  <c r="J42" i="6"/>
  <c r="K42" i="6" s="1"/>
  <c r="J43" i="6"/>
  <c r="L43" i="6" s="1"/>
  <c r="J44" i="6"/>
  <c r="K44" i="6" s="1"/>
  <c r="J45" i="6"/>
  <c r="K45" i="6" s="1"/>
  <c r="J46" i="6"/>
  <c r="K46" i="6" s="1"/>
  <c r="J47" i="6"/>
  <c r="K47" i="6" s="1"/>
  <c r="J48" i="6"/>
  <c r="K48" i="6" s="1"/>
  <c r="J49" i="6"/>
  <c r="K49" i="6" s="1"/>
  <c r="J50" i="6"/>
  <c r="K50" i="6" s="1"/>
  <c r="J51" i="6"/>
  <c r="L51" i="6" s="1"/>
  <c r="J52" i="6"/>
  <c r="K52" i="6" s="1"/>
  <c r="J53" i="6"/>
  <c r="K53" i="6" s="1"/>
  <c r="J54" i="6"/>
  <c r="K54" i="6" s="1"/>
  <c r="J55" i="6"/>
  <c r="L55" i="6" s="1"/>
  <c r="J56" i="6"/>
  <c r="K56" i="6" s="1"/>
  <c r="J57" i="6"/>
  <c r="K57" i="6" s="1"/>
  <c r="J58" i="6"/>
  <c r="K58" i="6" s="1"/>
  <c r="J59" i="6"/>
  <c r="L59" i="6" s="1"/>
  <c r="J60" i="6"/>
  <c r="K60" i="6" s="1"/>
  <c r="J61" i="6"/>
  <c r="K61" i="6" s="1"/>
  <c r="J62" i="6"/>
  <c r="K62" i="6" s="1"/>
  <c r="J63" i="6"/>
  <c r="K63" i="6" s="1"/>
  <c r="J64" i="6"/>
  <c r="K64" i="6" s="1"/>
  <c r="J65" i="6"/>
  <c r="K65" i="6" s="1"/>
  <c r="J66" i="6"/>
  <c r="K66" i="6" s="1"/>
  <c r="J67" i="6"/>
  <c r="L67" i="6" s="1"/>
  <c r="J68" i="6"/>
  <c r="K68" i="6" s="1"/>
  <c r="J69" i="6"/>
  <c r="K69" i="6" s="1"/>
  <c r="J70" i="6"/>
  <c r="K70" i="6" s="1"/>
  <c r="J71" i="6"/>
  <c r="L71" i="6" s="1"/>
  <c r="J72" i="6"/>
  <c r="K72" i="6" s="1"/>
  <c r="J73" i="6"/>
  <c r="K73" i="6" s="1"/>
  <c r="J74" i="6"/>
  <c r="K74" i="6" s="1"/>
  <c r="J75" i="6"/>
  <c r="L75" i="6" s="1"/>
  <c r="J76" i="6"/>
  <c r="K76" i="6" s="1"/>
  <c r="J77" i="6"/>
  <c r="K77" i="6" s="1"/>
  <c r="J78" i="6"/>
  <c r="K78" i="6" s="1"/>
  <c r="J79" i="6"/>
  <c r="K79" i="6" s="1"/>
  <c r="J80" i="6"/>
  <c r="K80" i="6" s="1"/>
  <c r="J81" i="6"/>
  <c r="K81" i="6" s="1"/>
  <c r="J82" i="6"/>
  <c r="K82" i="6" s="1"/>
  <c r="J83" i="6"/>
  <c r="L83" i="6" s="1"/>
  <c r="J84" i="6"/>
  <c r="K84" i="6" s="1"/>
  <c r="J85" i="6"/>
  <c r="K85" i="6" s="1"/>
  <c r="J86" i="6"/>
  <c r="K86" i="6" s="1"/>
  <c r="J87" i="6"/>
  <c r="L87" i="6" s="1"/>
  <c r="J88" i="6"/>
  <c r="K88" i="6" s="1"/>
  <c r="J89" i="6"/>
  <c r="K89" i="6" s="1"/>
  <c r="J90" i="6"/>
  <c r="K90" i="6" s="1"/>
  <c r="J91" i="6"/>
  <c r="L91" i="6" s="1"/>
  <c r="J92" i="6"/>
  <c r="K92" i="6" s="1"/>
  <c r="J93" i="6"/>
  <c r="K93" i="6" s="1"/>
  <c r="J94" i="6"/>
  <c r="K94" i="6" s="1"/>
  <c r="J95" i="6"/>
  <c r="K95" i="6" s="1"/>
  <c r="J96" i="6"/>
  <c r="K96" i="6" s="1"/>
  <c r="J97" i="6"/>
  <c r="K97" i="6" s="1"/>
  <c r="J98" i="6"/>
  <c r="K98" i="6" s="1"/>
  <c r="J99" i="6"/>
  <c r="L99" i="6" s="1"/>
  <c r="J100" i="6"/>
  <c r="K100" i="6" s="1"/>
  <c r="J101" i="6"/>
  <c r="K101" i="6" s="1"/>
  <c r="J102" i="6"/>
  <c r="K102" i="6" s="1"/>
  <c r="J103" i="6"/>
  <c r="L103" i="6" s="1"/>
  <c r="J104" i="6"/>
  <c r="K104" i="6" s="1"/>
  <c r="J105" i="6"/>
  <c r="K105" i="6" s="1"/>
  <c r="J106" i="6"/>
  <c r="K106" i="6" s="1"/>
  <c r="J107" i="6"/>
  <c r="L107" i="6" s="1"/>
  <c r="J108" i="6"/>
  <c r="K108" i="6" s="1"/>
  <c r="J109" i="6"/>
  <c r="K109" i="6" s="1"/>
  <c r="J110" i="6"/>
  <c r="K110" i="6" s="1"/>
  <c r="J111" i="6"/>
  <c r="K111" i="6" s="1"/>
  <c r="J112" i="6"/>
  <c r="K112" i="6" s="1"/>
  <c r="J113" i="6"/>
  <c r="K113" i="6" s="1"/>
  <c r="J114" i="6"/>
  <c r="K114" i="6" s="1"/>
  <c r="J115" i="6"/>
  <c r="L115" i="6" s="1"/>
  <c r="J116" i="6"/>
  <c r="K116" i="6" s="1"/>
  <c r="J117" i="6"/>
  <c r="K117" i="6" s="1"/>
  <c r="J118" i="6"/>
  <c r="K118" i="6" s="1"/>
  <c r="J119" i="6"/>
  <c r="L119" i="6" s="1"/>
  <c r="J120" i="6"/>
  <c r="K120" i="6" s="1"/>
  <c r="J121" i="6"/>
  <c r="K121" i="6" s="1"/>
  <c r="J122" i="6"/>
  <c r="K122" i="6" s="1"/>
  <c r="J123" i="6"/>
  <c r="L123" i="6" s="1"/>
  <c r="J124" i="6"/>
  <c r="K124" i="6" s="1"/>
  <c r="J125" i="6"/>
  <c r="K125" i="6" s="1"/>
  <c r="J126" i="6"/>
  <c r="K126" i="6" s="1"/>
  <c r="J127" i="6"/>
  <c r="K127" i="6" s="1"/>
  <c r="J128" i="6"/>
  <c r="K128" i="6" s="1"/>
  <c r="J129" i="6"/>
  <c r="K129" i="6" s="1"/>
  <c r="J130" i="6"/>
  <c r="K130" i="6" s="1"/>
  <c r="J131" i="6"/>
  <c r="L131" i="6" s="1"/>
  <c r="J132" i="6"/>
  <c r="K132" i="6" s="1"/>
  <c r="J133" i="6"/>
  <c r="K133" i="6" s="1"/>
  <c r="J134" i="6"/>
  <c r="K134" i="6" s="1"/>
  <c r="J135" i="6"/>
  <c r="L135" i="6" s="1"/>
  <c r="J136" i="6"/>
  <c r="K136" i="6" s="1"/>
  <c r="J137" i="6"/>
  <c r="K137" i="6" s="1"/>
  <c r="J138" i="6"/>
  <c r="K138" i="6" s="1"/>
  <c r="J139" i="6"/>
  <c r="K139" i="6" s="1"/>
  <c r="J140" i="6"/>
  <c r="K140" i="6" s="1"/>
  <c r="J141" i="6"/>
  <c r="K141" i="6" s="1"/>
  <c r="J142" i="6"/>
  <c r="K142" i="6" s="1"/>
  <c r="J143" i="6"/>
  <c r="L143" i="6" s="1"/>
  <c r="J144" i="6"/>
  <c r="K144" i="6" s="1"/>
  <c r="J145" i="6"/>
  <c r="K145" i="6" s="1"/>
  <c r="J146" i="6"/>
  <c r="K146" i="6" s="1"/>
  <c r="J147" i="6"/>
  <c r="K147" i="6" s="1"/>
  <c r="J148" i="6"/>
  <c r="K148" i="6" s="1"/>
  <c r="J149" i="6"/>
  <c r="K149" i="6" s="1"/>
  <c r="J150" i="6"/>
  <c r="K150" i="6" s="1"/>
  <c r="J151" i="6"/>
  <c r="K151" i="6" s="1"/>
  <c r="J152" i="6"/>
  <c r="K152" i="6" s="1"/>
  <c r="J153" i="6"/>
  <c r="K153" i="6" s="1"/>
  <c r="J154" i="6"/>
  <c r="K154" i="6" s="1"/>
  <c r="J155" i="6"/>
  <c r="K155" i="6" s="1"/>
  <c r="J156" i="6"/>
  <c r="K156" i="6" s="1"/>
  <c r="J157" i="6"/>
  <c r="K157" i="6" s="1"/>
  <c r="J158" i="6"/>
  <c r="K158" i="6" s="1"/>
  <c r="J159" i="6"/>
  <c r="K159" i="6" s="1"/>
  <c r="J160" i="6"/>
  <c r="K160" i="6" s="1"/>
  <c r="J161" i="6"/>
  <c r="K161" i="6" s="1"/>
  <c r="J162" i="6"/>
  <c r="K162" i="6" s="1"/>
  <c r="J163" i="6"/>
  <c r="K163" i="6" s="1"/>
  <c r="J164" i="6"/>
  <c r="K164" i="6" s="1"/>
  <c r="J165" i="6"/>
  <c r="K165" i="6" s="1"/>
  <c r="J166" i="6"/>
  <c r="K166" i="6" s="1"/>
  <c r="J167" i="6"/>
  <c r="K167" i="6" s="1"/>
  <c r="J168" i="6"/>
  <c r="K168" i="6" s="1"/>
  <c r="J169" i="6"/>
  <c r="K169" i="6" s="1"/>
  <c r="J170" i="6"/>
  <c r="K170" i="6" s="1"/>
  <c r="J171" i="6"/>
  <c r="K171" i="6" s="1"/>
  <c r="J172" i="6"/>
  <c r="K172" i="6" s="1"/>
  <c r="J173" i="6"/>
  <c r="K173" i="6" s="1"/>
  <c r="J174" i="6"/>
  <c r="K174" i="6" s="1"/>
  <c r="J175" i="6"/>
  <c r="K175" i="6" s="1"/>
  <c r="J176" i="6"/>
  <c r="K176" i="6" s="1"/>
  <c r="J177" i="6"/>
  <c r="K177" i="6" s="1"/>
  <c r="J178" i="6"/>
  <c r="K178" i="6" s="1"/>
  <c r="J179" i="6"/>
  <c r="K179" i="6" s="1"/>
  <c r="J180" i="6"/>
  <c r="K180" i="6" s="1"/>
  <c r="J181" i="6"/>
  <c r="K181" i="6" s="1"/>
  <c r="J182" i="6"/>
  <c r="K182" i="6" s="1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2" i="6"/>
  <c r="G2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H114" i="6" s="1"/>
  <c r="E115" i="6"/>
  <c r="E116" i="6"/>
  <c r="E117" i="6"/>
  <c r="E118" i="6"/>
  <c r="E119" i="6"/>
  <c r="E120" i="6"/>
  <c r="E121" i="6"/>
  <c r="E122" i="6"/>
  <c r="H122" i="6" s="1"/>
  <c r="E123" i="6"/>
  <c r="E124" i="6"/>
  <c r="E125" i="6"/>
  <c r="E126" i="6"/>
  <c r="E127" i="6"/>
  <c r="E128" i="6"/>
  <c r="E129" i="6"/>
  <c r="E130" i="6"/>
  <c r="H130" i="6" s="1"/>
  <c r="E131" i="6"/>
  <c r="E132" i="6"/>
  <c r="E133" i="6"/>
  <c r="E134" i="6"/>
  <c r="E135" i="6"/>
  <c r="E136" i="6"/>
  <c r="E137" i="6"/>
  <c r="E138" i="6"/>
  <c r="H138" i="6" s="1"/>
  <c r="E139" i="6"/>
  <c r="E140" i="6"/>
  <c r="E141" i="6"/>
  <c r="E142" i="6"/>
  <c r="E143" i="6"/>
  <c r="E144" i="6"/>
  <c r="E145" i="6"/>
  <c r="E146" i="6"/>
  <c r="H146" i="6" s="1"/>
  <c r="E147" i="6"/>
  <c r="E148" i="6"/>
  <c r="E149" i="6"/>
  <c r="E150" i="6"/>
  <c r="E151" i="6"/>
  <c r="E152" i="6"/>
  <c r="E153" i="6"/>
  <c r="E154" i="6"/>
  <c r="H154" i="6" s="1"/>
  <c r="E155" i="6"/>
  <c r="E156" i="6"/>
  <c r="E157" i="6"/>
  <c r="E158" i="6"/>
  <c r="E159" i="6"/>
  <c r="E160" i="6"/>
  <c r="E161" i="6"/>
  <c r="E162" i="6"/>
  <c r="H162" i="6" s="1"/>
  <c r="E163" i="6"/>
  <c r="E164" i="6"/>
  <c r="E165" i="6"/>
  <c r="E166" i="6"/>
  <c r="E167" i="6"/>
  <c r="E168" i="6"/>
  <c r="E169" i="6"/>
  <c r="E170" i="6"/>
  <c r="H170" i="6" s="1"/>
  <c r="E171" i="6"/>
  <c r="E172" i="6"/>
  <c r="E173" i="6"/>
  <c r="E174" i="6"/>
  <c r="E175" i="6"/>
  <c r="E176" i="6"/>
  <c r="E177" i="6"/>
  <c r="E178" i="6"/>
  <c r="H178" i="6" s="1"/>
  <c r="E179" i="6"/>
  <c r="E180" i="6"/>
  <c r="E181" i="6"/>
  <c r="E182" i="6"/>
  <c r="J3" i="1"/>
  <c r="K3" i="1"/>
  <c r="I3" i="1"/>
  <c r="J2" i="1"/>
  <c r="K2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2" i="1"/>
  <c r="K5" i="8" l="1"/>
  <c r="H7" i="8"/>
  <c r="K9" i="8"/>
  <c r="H11" i="8"/>
  <c r="H15" i="8"/>
  <c r="K19" i="8"/>
  <c r="K25" i="8"/>
  <c r="K30" i="8"/>
  <c r="H37" i="8"/>
  <c r="H46" i="8"/>
  <c r="K55" i="8"/>
  <c r="L56" i="8"/>
  <c r="M56" i="8" s="1"/>
  <c r="H58" i="8"/>
  <c r="H59" i="8"/>
  <c r="K71" i="8"/>
  <c r="L72" i="8"/>
  <c r="M72" i="8" s="1"/>
  <c r="H74" i="8"/>
  <c r="H75" i="8"/>
  <c r="K89" i="8"/>
  <c r="K94" i="8"/>
  <c r="K95" i="8"/>
  <c r="K96" i="8"/>
  <c r="H98" i="8"/>
  <c r="H99" i="8"/>
  <c r="K111" i="8"/>
  <c r="L112" i="8"/>
  <c r="M112" i="8" s="1"/>
  <c r="H114" i="8"/>
  <c r="K123" i="8"/>
  <c r="H125" i="8"/>
  <c r="L130" i="8"/>
  <c r="M130" i="8" s="1"/>
  <c r="K142" i="8"/>
  <c r="H145" i="8"/>
  <c r="H147" i="8"/>
  <c r="H159" i="8"/>
  <c r="H160" i="8"/>
  <c r="H165" i="8"/>
  <c r="K167" i="8"/>
  <c r="L168" i="8"/>
  <c r="M168" i="8" s="1"/>
  <c r="H28" i="8"/>
  <c r="H171" i="8"/>
  <c r="H2" i="8"/>
  <c r="L4" i="8"/>
  <c r="M4" i="8" s="1"/>
  <c r="L18" i="8"/>
  <c r="M18" i="8" s="1"/>
  <c r="H20" i="8"/>
  <c r="K23" i="8"/>
  <c r="H26" i="8"/>
  <c r="H27" i="8"/>
  <c r="H31" i="8"/>
  <c r="H32" i="8"/>
  <c r="K38" i="8"/>
  <c r="H45" i="8"/>
  <c r="K65" i="8"/>
  <c r="K81" i="8"/>
  <c r="H97" i="8"/>
  <c r="K105" i="8"/>
  <c r="K115" i="8"/>
  <c r="H117" i="8"/>
  <c r="K129" i="8"/>
  <c r="K134" i="8"/>
  <c r="K135" i="8"/>
  <c r="K136" i="8"/>
  <c r="H139" i="8"/>
  <c r="H143" i="8"/>
  <c r="H144" i="8"/>
  <c r="H155" i="8"/>
  <c r="L166" i="8"/>
  <c r="M166" i="8" s="1"/>
  <c r="H5" i="8"/>
  <c r="H25" i="8"/>
  <c r="H55" i="8"/>
  <c r="H71" i="8"/>
  <c r="H72" i="8"/>
  <c r="H89" i="8"/>
  <c r="H96" i="8"/>
  <c r="H107" i="8"/>
  <c r="H111" i="8"/>
  <c r="H112" i="8"/>
  <c r="H130" i="8"/>
  <c r="H149" i="8"/>
  <c r="H168" i="8"/>
  <c r="H182" i="8"/>
  <c r="H13" i="8"/>
  <c r="H66" i="8"/>
  <c r="H82" i="8"/>
  <c r="H87" i="8"/>
  <c r="H106" i="8"/>
  <c r="H177" i="8"/>
  <c r="H178" i="8"/>
  <c r="H4" i="8"/>
  <c r="H9" i="8"/>
  <c r="K11" i="8"/>
  <c r="H18" i="8"/>
  <c r="H19" i="8"/>
  <c r="H23" i="8"/>
  <c r="H29" i="8"/>
  <c r="H36" i="8"/>
  <c r="H38" i="8"/>
  <c r="H40" i="8"/>
  <c r="H54" i="8"/>
  <c r="L58" i="8"/>
  <c r="M58" i="8" s="1"/>
  <c r="H70" i="8"/>
  <c r="L74" i="8"/>
  <c r="M74" i="8" s="1"/>
  <c r="H86" i="8"/>
  <c r="H93" i="8"/>
  <c r="L98" i="8"/>
  <c r="M98" i="8" s="1"/>
  <c r="K102" i="8"/>
  <c r="H105" i="8"/>
  <c r="K118" i="8"/>
  <c r="H129" i="8"/>
  <c r="H136" i="8"/>
  <c r="K139" i="8"/>
  <c r="H141" i="8"/>
  <c r="K145" i="8"/>
  <c r="L146" i="8"/>
  <c r="M146" i="8" s="1"/>
  <c r="L150" i="8"/>
  <c r="M150" i="8" s="1"/>
  <c r="K155" i="8"/>
  <c r="K159" i="8"/>
  <c r="L160" i="8"/>
  <c r="M160" i="8" s="1"/>
  <c r="H173" i="8"/>
  <c r="L174" i="8"/>
  <c r="M174" i="8" s="1"/>
  <c r="H12" i="8"/>
  <c r="H17" i="8"/>
  <c r="H22" i="8"/>
  <c r="H47" i="8"/>
  <c r="H48" i="8"/>
  <c r="H109" i="8"/>
  <c r="H121" i="8"/>
  <c r="H128" i="8"/>
  <c r="H152" i="8"/>
  <c r="H161" i="8"/>
  <c r="H163" i="8"/>
  <c r="H166" i="8"/>
  <c r="H176" i="8"/>
  <c r="K179" i="8"/>
  <c r="L10" i="8"/>
  <c r="M10" i="8" s="1"/>
  <c r="L13" i="8"/>
  <c r="M13" i="8" s="1"/>
  <c r="L21" i="8"/>
  <c r="M21" i="8" s="1"/>
  <c r="H49" i="8"/>
  <c r="L138" i="8"/>
  <c r="M138" i="8" s="1"/>
  <c r="H151" i="8"/>
  <c r="H157" i="8"/>
  <c r="H167" i="8"/>
  <c r="L172" i="8"/>
  <c r="M172" i="8" s="1"/>
  <c r="K172" i="8"/>
  <c r="L178" i="8"/>
  <c r="M178" i="8" s="1"/>
  <c r="H33" i="8"/>
  <c r="L53" i="8"/>
  <c r="M53" i="8" s="1"/>
  <c r="K53" i="8"/>
  <c r="H57" i="8"/>
  <c r="L61" i="8"/>
  <c r="M61" i="8" s="1"/>
  <c r="K61" i="8"/>
  <c r="H65" i="8"/>
  <c r="L69" i="8"/>
  <c r="M69" i="8" s="1"/>
  <c r="K69" i="8"/>
  <c r="H73" i="8"/>
  <c r="L77" i="8"/>
  <c r="M77" i="8" s="1"/>
  <c r="K77" i="8"/>
  <c r="H81" i="8"/>
  <c r="L85" i="8"/>
  <c r="M85" i="8" s="1"/>
  <c r="K85" i="8"/>
  <c r="L108" i="8"/>
  <c r="M108" i="8" s="1"/>
  <c r="K108" i="8"/>
  <c r="L114" i="8"/>
  <c r="M114" i="8" s="1"/>
  <c r="L42" i="8"/>
  <c r="M42" i="8" s="1"/>
  <c r="L148" i="8"/>
  <c r="M148" i="8" s="1"/>
  <c r="K148" i="8"/>
  <c r="L154" i="8"/>
  <c r="M154" i="8" s="1"/>
  <c r="L164" i="8"/>
  <c r="M164" i="8" s="1"/>
  <c r="K164" i="8"/>
  <c r="K7" i="8"/>
  <c r="L37" i="8"/>
  <c r="M37" i="8" s="1"/>
  <c r="K37" i="8"/>
  <c r="K41" i="8"/>
  <c r="K8" i="8"/>
  <c r="H16" i="8"/>
  <c r="H24" i="8"/>
  <c r="K40" i="8"/>
  <c r="K52" i="8"/>
  <c r="H56" i="8"/>
  <c r="K60" i="8"/>
  <c r="K68" i="8"/>
  <c r="K76" i="8"/>
  <c r="K84" i="8"/>
  <c r="H88" i="8"/>
  <c r="H95" i="8"/>
  <c r="L100" i="8"/>
  <c r="M100" i="8" s="1"/>
  <c r="K100" i="8"/>
  <c r="L106" i="8"/>
  <c r="M106" i="8" s="1"/>
  <c r="H119" i="8"/>
  <c r="H127" i="8"/>
  <c r="H135" i="8"/>
  <c r="L170" i="8"/>
  <c r="M170" i="8" s="1"/>
  <c r="L180" i="8"/>
  <c r="M180" i="8" s="1"/>
  <c r="K180" i="8"/>
  <c r="L6" i="8"/>
  <c r="M6" i="8" s="1"/>
  <c r="H53" i="8"/>
  <c r="H61" i="8"/>
  <c r="H69" i="8"/>
  <c r="H77" i="8"/>
  <c r="H85" i="8"/>
  <c r="L92" i="8"/>
  <c r="M92" i="8" s="1"/>
  <c r="K92" i="8"/>
  <c r="H101" i="8"/>
  <c r="L124" i="8"/>
  <c r="M124" i="8" s="1"/>
  <c r="K124" i="8"/>
  <c r="L132" i="8"/>
  <c r="M132" i="8" s="1"/>
  <c r="K132" i="8"/>
  <c r="L140" i="8"/>
  <c r="M140" i="8" s="1"/>
  <c r="K140" i="8"/>
  <c r="H175" i="8"/>
  <c r="L29" i="8"/>
  <c r="M29" i="8" s="1"/>
  <c r="K29" i="8"/>
  <c r="K33" i="8"/>
  <c r="L34" i="8"/>
  <c r="M34" i="8" s="1"/>
  <c r="K36" i="8"/>
  <c r="H41" i="8"/>
  <c r="L116" i="8"/>
  <c r="M116" i="8" s="1"/>
  <c r="K116" i="8"/>
  <c r="L45" i="8"/>
  <c r="M45" i="8" s="1"/>
  <c r="K45" i="8"/>
  <c r="L156" i="8"/>
  <c r="M156" i="8" s="1"/>
  <c r="K156" i="8"/>
  <c r="K93" i="8"/>
  <c r="K101" i="8"/>
  <c r="K109" i="8"/>
  <c r="K117" i="8"/>
  <c r="K125" i="8"/>
  <c r="K133" i="8"/>
  <c r="K141" i="8"/>
  <c r="K149" i="8"/>
  <c r="K157" i="8"/>
  <c r="K165" i="8"/>
  <c r="K173" i="8"/>
  <c r="K181" i="8"/>
  <c r="K182" i="8"/>
  <c r="L177" i="6"/>
  <c r="L169" i="6"/>
  <c r="L161" i="6"/>
  <c r="L153" i="6"/>
  <c r="L145" i="6"/>
  <c r="L137" i="6"/>
  <c r="L129" i="6"/>
  <c r="L121" i="6"/>
  <c r="L113" i="6"/>
  <c r="L105" i="6"/>
  <c r="L97" i="6"/>
  <c r="L89" i="6"/>
  <c r="L81" i="6"/>
  <c r="L73" i="6"/>
  <c r="L41" i="6"/>
  <c r="L33" i="6"/>
  <c r="L25" i="6"/>
  <c r="L17" i="6"/>
  <c r="L9" i="6"/>
  <c r="K135" i="6"/>
  <c r="K103" i="6"/>
  <c r="K71" i="6"/>
  <c r="K39" i="6"/>
  <c r="K7" i="6"/>
  <c r="L176" i="6"/>
  <c r="L168" i="6"/>
  <c r="L160" i="6"/>
  <c r="L152" i="6"/>
  <c r="L144" i="6"/>
  <c r="L136" i="6"/>
  <c r="L128" i="6"/>
  <c r="L120" i="6"/>
  <c r="L112" i="6"/>
  <c r="L104" i="6"/>
  <c r="L96" i="6"/>
  <c r="L88" i="6"/>
  <c r="L80" i="6"/>
  <c r="L72" i="6"/>
  <c r="L64" i="6"/>
  <c r="L56" i="6"/>
  <c r="L48" i="6"/>
  <c r="L40" i="6"/>
  <c r="L32" i="6"/>
  <c r="L24" i="6"/>
  <c r="L16" i="6"/>
  <c r="L8" i="6"/>
  <c r="L65" i="6"/>
  <c r="K131" i="6"/>
  <c r="K99" i="6"/>
  <c r="K67" i="6"/>
  <c r="K35" i="6"/>
  <c r="K3" i="6"/>
  <c r="L175" i="6"/>
  <c r="L167" i="6"/>
  <c r="L159" i="6"/>
  <c r="L151" i="6"/>
  <c r="L127" i="6"/>
  <c r="L111" i="6"/>
  <c r="L95" i="6"/>
  <c r="L79" i="6"/>
  <c r="L63" i="6"/>
  <c r="L47" i="6"/>
  <c r="L31" i="6"/>
  <c r="L15" i="6"/>
  <c r="L57" i="6"/>
  <c r="L182" i="6"/>
  <c r="L174" i="6"/>
  <c r="L166" i="6"/>
  <c r="L158" i="6"/>
  <c r="L150" i="6"/>
  <c r="L142" i="6"/>
  <c r="L134" i="6"/>
  <c r="L126" i="6"/>
  <c r="L118" i="6"/>
  <c r="L110" i="6"/>
  <c r="L102" i="6"/>
  <c r="L94" i="6"/>
  <c r="L86" i="6"/>
  <c r="L78" i="6"/>
  <c r="L70" i="6"/>
  <c r="L62" i="6"/>
  <c r="L54" i="6"/>
  <c r="L46" i="6"/>
  <c r="L38" i="6"/>
  <c r="L30" i="6"/>
  <c r="L22" i="6"/>
  <c r="L14" i="6"/>
  <c r="L6" i="6"/>
  <c r="L49" i="6"/>
  <c r="K123" i="6"/>
  <c r="K91" i="6"/>
  <c r="K59" i="6"/>
  <c r="K27" i="6"/>
  <c r="L181" i="6"/>
  <c r="L173" i="6"/>
  <c r="L165" i="6"/>
  <c r="L157" i="6"/>
  <c r="L149" i="6"/>
  <c r="L141" i="6"/>
  <c r="L133" i="6"/>
  <c r="L125" i="6"/>
  <c r="L117" i="6"/>
  <c r="L109" i="6"/>
  <c r="L101" i="6"/>
  <c r="L93" i="6"/>
  <c r="L85" i="6"/>
  <c r="L77" i="6"/>
  <c r="L69" i="6"/>
  <c r="L61" i="6"/>
  <c r="L53" i="6"/>
  <c r="L45" i="6"/>
  <c r="L37" i="6"/>
  <c r="L29" i="6"/>
  <c r="L21" i="6"/>
  <c r="L13" i="6"/>
  <c r="L5" i="6"/>
  <c r="L180" i="6"/>
  <c r="L172" i="6"/>
  <c r="L164" i="6"/>
  <c r="L156" i="6"/>
  <c r="L148" i="6"/>
  <c r="L140" i="6"/>
  <c r="L132" i="6"/>
  <c r="L124" i="6"/>
  <c r="L116" i="6"/>
  <c r="L108" i="6"/>
  <c r="L100" i="6"/>
  <c r="L92" i="6"/>
  <c r="L84" i="6"/>
  <c r="L76" i="6"/>
  <c r="L68" i="6"/>
  <c r="L60" i="6"/>
  <c r="L52" i="6"/>
  <c r="L44" i="6"/>
  <c r="L36" i="6"/>
  <c r="L28" i="6"/>
  <c r="L20" i="6"/>
  <c r="L12" i="6"/>
  <c r="L4" i="6"/>
  <c r="K115" i="6"/>
  <c r="K83" i="6"/>
  <c r="K51" i="6"/>
  <c r="K19" i="6"/>
  <c r="L179" i="6"/>
  <c r="L171" i="6"/>
  <c r="L163" i="6"/>
  <c r="L155" i="6"/>
  <c r="L147" i="6"/>
  <c r="L139" i="6"/>
  <c r="L178" i="6"/>
  <c r="L170" i="6"/>
  <c r="L162" i="6"/>
  <c r="L154" i="6"/>
  <c r="L146" i="6"/>
  <c r="L138" i="6"/>
  <c r="L130" i="6"/>
  <c r="L122" i="6"/>
  <c r="L114" i="6"/>
  <c r="L106" i="6"/>
  <c r="L98" i="6"/>
  <c r="L90" i="6"/>
  <c r="L82" i="6"/>
  <c r="L74" i="6"/>
  <c r="L66" i="6"/>
  <c r="L58" i="6"/>
  <c r="L50" i="6"/>
  <c r="L42" i="6"/>
  <c r="L34" i="6"/>
  <c r="L26" i="6"/>
  <c r="L18" i="6"/>
  <c r="L10" i="6"/>
  <c r="L2" i="6"/>
  <c r="H2" i="6"/>
  <c r="H176" i="6"/>
  <c r="H152" i="6"/>
  <c r="H180" i="6"/>
  <c r="H164" i="6"/>
  <c r="H148" i="6"/>
  <c r="H132" i="6"/>
  <c r="H124" i="6"/>
  <c r="H116" i="6"/>
  <c r="H100" i="6"/>
  <c r="H92" i="6"/>
  <c r="H84" i="6"/>
  <c r="H76" i="6"/>
  <c r="H68" i="6"/>
  <c r="H60" i="6"/>
  <c r="H52" i="6"/>
  <c r="H44" i="6"/>
  <c r="H36" i="6"/>
  <c r="H28" i="6"/>
  <c r="H20" i="6"/>
  <c r="H12" i="6"/>
  <c r="H4" i="6"/>
  <c r="H172" i="6"/>
  <c r="H156" i="6"/>
  <c r="H140" i="6"/>
  <c r="H108" i="6"/>
  <c r="H168" i="6"/>
  <c r="H160" i="6"/>
  <c r="H144" i="6"/>
  <c r="H136" i="6"/>
  <c r="H128" i="6"/>
  <c r="H120" i="6"/>
  <c r="H112" i="6"/>
  <c r="H104" i="6"/>
  <c r="H96" i="6"/>
  <c r="H88" i="6"/>
  <c r="H80" i="6"/>
  <c r="H175" i="6"/>
  <c r="H167" i="6"/>
  <c r="H159" i="6"/>
  <c r="H151" i="6"/>
  <c r="H143" i="6"/>
  <c r="H135" i="6"/>
  <c r="H127" i="6"/>
  <c r="H119" i="6"/>
  <c r="H111" i="6"/>
  <c r="H103" i="6"/>
  <c r="H95" i="6"/>
  <c r="H87" i="6"/>
  <c r="H79" i="6"/>
  <c r="H71" i="6"/>
  <c r="H63" i="6"/>
  <c r="H55" i="6"/>
  <c r="H47" i="6"/>
  <c r="H39" i="6"/>
  <c r="H31" i="6"/>
  <c r="H23" i="6"/>
  <c r="H15" i="6"/>
  <c r="H179" i="6"/>
  <c r="H171" i="6"/>
  <c r="H163" i="6"/>
  <c r="H155" i="6"/>
  <c r="H147" i="6"/>
  <c r="H139" i="6"/>
  <c r="H131" i="6"/>
  <c r="H123" i="6"/>
  <c r="H115" i="6"/>
  <c r="H107" i="6"/>
  <c r="H99" i="6"/>
  <c r="H91" i="6"/>
  <c r="H83" i="6"/>
  <c r="H75" i="6"/>
  <c r="H67" i="6"/>
  <c r="H59" i="6"/>
  <c r="H51" i="6"/>
  <c r="H43" i="6"/>
  <c r="H35" i="6"/>
  <c r="H27" i="6"/>
  <c r="H19" i="6"/>
  <c r="H11" i="6"/>
  <c r="H3" i="6"/>
  <c r="H72" i="6"/>
  <c r="H64" i="6"/>
  <c r="H56" i="6"/>
  <c r="H48" i="6"/>
  <c r="H40" i="6"/>
  <c r="H32" i="6"/>
  <c r="H24" i="6"/>
  <c r="H16" i="6"/>
  <c r="H8" i="6"/>
  <c r="H7" i="6"/>
  <c r="H181" i="6"/>
  <c r="H173" i="6"/>
  <c r="H165" i="6"/>
  <c r="H157" i="6"/>
  <c r="H149" i="6"/>
  <c r="H141" i="6"/>
  <c r="H133" i="6"/>
  <c r="H125" i="6"/>
  <c r="H117" i="6"/>
  <c r="H109" i="6"/>
  <c r="H101" i="6"/>
  <c r="H93" i="6"/>
  <c r="H85" i="6"/>
  <c r="H77" i="6"/>
  <c r="H69" i="6"/>
  <c r="H61" i="6"/>
  <c r="H53" i="6"/>
  <c r="H45" i="6"/>
  <c r="H37" i="6"/>
  <c r="H29" i="6"/>
  <c r="H21" i="6"/>
  <c r="H13" i="6"/>
  <c r="H5" i="6"/>
  <c r="H177" i="6"/>
  <c r="H169" i="6"/>
  <c r="H161" i="6"/>
  <c r="H153" i="6"/>
  <c r="H145" i="6"/>
  <c r="H137" i="6"/>
  <c r="H129" i="6"/>
  <c r="H121" i="6"/>
  <c r="H113" i="6"/>
  <c r="H105" i="6"/>
  <c r="H97" i="6"/>
  <c r="H89" i="6"/>
  <c r="H81" i="6"/>
  <c r="H73" i="6"/>
  <c r="H65" i="6"/>
  <c r="H57" i="6"/>
  <c r="H49" i="6"/>
  <c r="H41" i="6"/>
  <c r="H33" i="6"/>
  <c r="H25" i="6"/>
  <c r="H17" i="6"/>
  <c r="H9" i="6"/>
  <c r="H182" i="6"/>
  <c r="H174" i="6"/>
  <c r="H166" i="6"/>
  <c r="H158" i="6"/>
  <c r="H150" i="6"/>
  <c r="H142" i="6"/>
  <c r="H134" i="6"/>
  <c r="H126" i="6"/>
  <c r="H118" i="6"/>
  <c r="H110" i="6"/>
  <c r="H102" i="6"/>
  <c r="H94" i="6"/>
  <c r="H86" i="6"/>
  <c r="H78" i="6"/>
  <c r="H70" i="6"/>
  <c r="H62" i="6"/>
  <c r="H54" i="6"/>
  <c r="H46" i="6"/>
  <c r="H38" i="6"/>
  <c r="H30" i="6"/>
  <c r="H22" i="6"/>
  <c r="H14" i="6"/>
  <c r="H6" i="6"/>
  <c r="H106" i="6"/>
  <c r="H98" i="6"/>
  <c r="H90" i="6"/>
  <c r="H82" i="6"/>
  <c r="H74" i="6"/>
  <c r="H66" i="6"/>
  <c r="H58" i="6"/>
  <c r="H50" i="6"/>
  <c r="H42" i="6"/>
  <c r="H34" i="6"/>
  <c r="H26" i="6"/>
  <c r="H18" i="6"/>
  <c r="H1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tc={164C3416-BBF4-4F74-87C0-24F39738B899}</author>
  </authors>
  <commentList>
    <comment ref="I3" authorId="0" shapeId="0" xr:uid="{164C3416-BBF4-4F74-87C0-24F39738B89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Revisar esta suma
Respuesta:
    Ya la revise y es correcta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BB025C-071F-48F4-B417-0DF69C253DBC}" keepAlive="1" name="Consulta - Delimitado" description="Conexión a la consulta 'Delimitado' en el libro." type="5" refreshedVersion="7" background="1" saveData="1">
    <dbPr connection="Provider=Microsoft.Mashup.OleDb.1;Data Source=$Workbook$;Location=Delimitado;Extended Properties=&quot;&quot;" command="SELECT * FROM [Delimitado]"/>
  </connection>
  <connection id="2" xr16:uid="{E71C3904-FF48-43D0-A49F-568165115245}" keepAlive="1" name="Consulta - Delimitado (2)" description="Conexión a la consulta 'Delimitado (2)' en el libro." type="5" refreshedVersion="7" background="1" saveData="1">
    <dbPr connection="Provider=Microsoft.Mashup.OleDb.1;Data Source=$Workbook$;Location=&quot;Delimitado (2)&quot;;Extended Properties=&quot;&quot;" command="SELECT * FROM [Delimitado (2)]"/>
  </connection>
  <connection id="3" xr16:uid="{27FAE154-02F6-4DCF-8625-CF93095A3666}" keepAlive="1" name="Consulta - Delimitado (3)" description="Conexión a la consulta 'Delimitado (3)' en el libro." type="5" refreshedVersion="7" background="1" saveData="1">
    <dbPr connection="Provider=Microsoft.Mashup.OleDb.1;Data Source=$Workbook$;Location=&quot;Delimitado (3)&quot;;Extended Properties=&quot;&quot;" command="SELECT * FROM [Delimitado (3)]"/>
  </connection>
</connections>
</file>

<file path=xl/sharedStrings.xml><?xml version="1.0" encoding="utf-8"?>
<sst xmlns="http://schemas.openxmlformats.org/spreadsheetml/2006/main" count="874" uniqueCount="282">
  <si>
    <t>Fecha</t>
  </si>
  <si>
    <t>Categoría</t>
  </si>
  <si>
    <t>Monto</t>
  </si>
  <si>
    <t>Mes</t>
  </si>
  <si>
    <t>Día</t>
  </si>
  <si>
    <t>05/07/2019</t>
  </si>
  <si>
    <t>Efectivo</t>
  </si>
  <si>
    <t>Julio</t>
  </si>
  <si>
    <t>06/07/2019</t>
  </si>
  <si>
    <t>07/07/2019</t>
  </si>
  <si>
    <t>08/07/2019</t>
  </si>
  <si>
    <t>Insumos</t>
  </si>
  <si>
    <t>Papelería</t>
  </si>
  <si>
    <t>Ferretería</t>
  </si>
  <si>
    <t>09/07/2019</t>
  </si>
  <si>
    <t>Sueldos</t>
  </si>
  <si>
    <t>10/07/2019</t>
  </si>
  <si>
    <t>11/07/2019</t>
  </si>
  <si>
    <t>12/07/2019</t>
  </si>
  <si>
    <t>Mantenimiento</t>
  </si>
  <si>
    <t>13/07/2019</t>
  </si>
  <si>
    <t>14/07/2019</t>
  </si>
  <si>
    <t>Gastos de operación</t>
  </si>
  <si>
    <t>15/07/2019</t>
  </si>
  <si>
    <t>Propaganda y publicidad</t>
  </si>
  <si>
    <t>16/07/2019</t>
  </si>
  <si>
    <t>17/07/2019</t>
  </si>
  <si>
    <t>18/07/2019</t>
  </si>
  <si>
    <t>19/07/2019</t>
  </si>
  <si>
    <t>20/07/2019</t>
  </si>
  <si>
    <t>21/07/2019</t>
  </si>
  <si>
    <t>23/07/2019</t>
  </si>
  <si>
    <t>24/07/2019</t>
  </si>
  <si>
    <t>25/07/2019</t>
  </si>
  <si>
    <t>26/07/2019</t>
  </si>
  <si>
    <t>27/07/2019</t>
  </si>
  <si>
    <t>Uber</t>
  </si>
  <si>
    <t>28/07/2019</t>
  </si>
  <si>
    <t>29/07/2019</t>
  </si>
  <si>
    <t>30/07/2019</t>
  </si>
  <si>
    <t>Renta</t>
  </si>
  <si>
    <t>31/07/2019</t>
  </si>
  <si>
    <t>Servicios</t>
  </si>
  <si>
    <t>01/08/2019</t>
  </si>
  <si>
    <t>Agosto</t>
  </si>
  <si>
    <t>02/08/2019</t>
  </si>
  <si>
    <t>Tarjetas</t>
  </si>
  <si>
    <t>03/08/2019</t>
  </si>
  <si>
    <t>04/08/2019</t>
  </si>
  <si>
    <t>06/08/2019</t>
  </si>
  <si>
    <t>07/08/2019</t>
  </si>
  <si>
    <t>08/08/2019</t>
  </si>
  <si>
    <t>09/08/2019</t>
  </si>
  <si>
    <t>10/08/2019</t>
  </si>
  <si>
    <t>11/08/2019</t>
  </si>
  <si>
    <t>13/08/2019</t>
  </si>
  <si>
    <t>28 jun 2021 00:00:00 GMT-7</t>
  </si>
  <si>
    <t>29 jun 2021 00:00:00 GMT-7</t>
  </si>
  <si>
    <t>30 jun 2021 00:00:00 GMT-7</t>
  </si>
  <si>
    <t>1 jul 2021 00:00:00 GMT-7</t>
  </si>
  <si>
    <t>2 jul 2021 00:00:00 GMT-7</t>
  </si>
  <si>
    <t>3 jul 2021 00:00:00 GMT-7</t>
  </si>
  <si>
    <t>4 jul 2021 00:00:00 GMT-7</t>
  </si>
  <si>
    <t>5 jul 2021 00:00:00 GMT-7</t>
  </si>
  <si>
    <t>6 jul 2021 00:00:00 GMT-7</t>
  </si>
  <si>
    <t>7 jul 2021 00:00:00 GMT-7</t>
  </si>
  <si>
    <t>8 jul 2021 00:00:00 GMT-7</t>
  </si>
  <si>
    <t>9 jul 2021 00:00:00 GMT-7</t>
  </si>
  <si>
    <t>10 jul 2021 00:00:00 GMT-7</t>
  </si>
  <si>
    <t>11 jul 2021 00:00:00 GMT-7</t>
  </si>
  <si>
    <t>12 jul 2021 00:00:00 GMT-7</t>
  </si>
  <si>
    <t>13 jul 2021 00:00:00 GMT-7</t>
  </si>
  <si>
    <t>14 jul 2021 00:00:00 GMT-7</t>
  </si>
  <si>
    <t>15 jul 2021 00:00:00 GMT-7</t>
  </si>
  <si>
    <t>16 jul 2021 00:00:00 GMT-7</t>
  </si>
  <si>
    <t>17 jul 2021 00:00:00 GMT-7</t>
  </si>
  <si>
    <t>18 jul 2021 00:00:00 GMT-7</t>
  </si>
  <si>
    <t>19 jul 2021 00:00:00 GMT-7</t>
  </si>
  <si>
    <t>20 jul 2021 00:00:00 GMT-7</t>
  </si>
  <si>
    <t>21 jul 2021 00:00:00 GMT-7</t>
  </si>
  <si>
    <t>22 jul 2021 00:00:00 GMT-7</t>
  </si>
  <si>
    <t>23 jul 2021 00:00:00 GMT-7</t>
  </si>
  <si>
    <t>24 jul 2021 00:00:00 GMT-7</t>
  </si>
  <si>
    <t>25 jul 2021 00:00:00 GMT-7</t>
  </si>
  <si>
    <t>26 jul 2021 00:00:00 GMT-7</t>
  </si>
  <si>
    <t>27 jul 2021 00:00:00 GMT-7</t>
  </si>
  <si>
    <t>28 jul 2021 00:00:00 GMT-7</t>
  </si>
  <si>
    <t>29 jul 2021 00:00:00 GMT-7</t>
  </si>
  <si>
    <t>30 jul 2021 00:00:00 GMT-7</t>
  </si>
  <si>
    <t>31 jul 2021 00:00:00 GMT-7</t>
  </si>
  <si>
    <t>1 ago 2021 00:00:00 GMT-7</t>
  </si>
  <si>
    <t>2 ago 2021 00:00:00 GMT-7</t>
  </si>
  <si>
    <t>3 ago 2021 00:00:00 GMT-7</t>
  </si>
  <si>
    <t>4 ago 2021 00:00:00 GMT-7</t>
  </si>
  <si>
    <t>5 ago 2021 00:00:00 GMT-7</t>
  </si>
  <si>
    <t>6 ago 2021 00:00:00 GMT-7</t>
  </si>
  <si>
    <t>7 ago 2021 00:00:00 GMT-7</t>
  </si>
  <si>
    <t>8 ago 2021 00:00:00 GMT-7</t>
  </si>
  <si>
    <t>9 ago 2021 00:00:00 GMT-7</t>
  </si>
  <si>
    <t>10 ago 2021 00:00:00 GMT-7</t>
  </si>
  <si>
    <t>11 ago 2021 00:00:00 GMT-7</t>
  </si>
  <si>
    <t>12 ago 2021 00:00:00 GMT-7</t>
  </si>
  <si>
    <t>13 ago 2021 00:00:00 GMT-7</t>
  </si>
  <si>
    <t>14 ago 2021 00:00:00 GMT-7</t>
  </si>
  <si>
    <t>15 ago 2021 00:00:00 GMT-7</t>
  </si>
  <si>
    <t>16 ago 2021 00:00:00 GMT-7</t>
  </si>
  <si>
    <t>17 ago 2021 00:00:00 GMT-7</t>
  </si>
  <si>
    <t>18 ago 2021 00:00:00 GMT-7</t>
  </si>
  <si>
    <t>19 ago 2021 00:00:00 GMT-7</t>
  </si>
  <si>
    <t>20 ago 2021 00:00:00 GMT-7</t>
  </si>
  <si>
    <t>21 ago 2021 00:00:00 GMT-7</t>
  </si>
  <si>
    <t>22 ago 2021 00:00:00 GMT-7</t>
  </si>
  <si>
    <t>23 ago 2021 00:00:00 GMT-7</t>
  </si>
  <si>
    <t>24 ago 2021 00:00:00 GMT-7</t>
  </si>
  <si>
    <t>25 ago 2021 00:00:00 GMT-7</t>
  </si>
  <si>
    <t>26 ago 2021 00:00:00 GMT-7</t>
  </si>
  <si>
    <t>27 ago 2021 00:00:00 GMT-7</t>
  </si>
  <si>
    <t>28 ago 2021 00:00:00 GMT-7</t>
  </si>
  <si>
    <t>29 ago 2021 00:00:00 GMT-7</t>
  </si>
  <si>
    <t>30 ago 2021 00:00:00 GMT-7</t>
  </si>
  <si>
    <t>31 ago 2021 00:00:00 GMT-7</t>
  </si>
  <si>
    <t>1 sept 2021 00:00:00 GMT-7</t>
  </si>
  <si>
    <t>2 sept 2021 00:00:00 GMT-7</t>
  </si>
  <si>
    <t>3 sept 2021 00:00:00 GMT-7</t>
  </si>
  <si>
    <t>4 sept 2021 00:00:00 GMT-7</t>
  </si>
  <si>
    <t>5 sept 2021 00:00:00 GMT-7</t>
  </si>
  <si>
    <t>6 sept 2021 00:00:00 GMT-7</t>
  </si>
  <si>
    <t>7 sept 2021 00:00:00 GMT-7</t>
  </si>
  <si>
    <t>8 sept 2021 00:00:00 GMT-7</t>
  </si>
  <si>
    <t>9 sept 2021 00:00:00 GMT-7</t>
  </si>
  <si>
    <t>10 sept 2021 00:00:00 GMT-7</t>
  </si>
  <si>
    <t>11 sept 2021 00:00:00 GMT-7</t>
  </si>
  <si>
    <t>12 sept 2021 00:00:00 GMT-7</t>
  </si>
  <si>
    <t>13 sept 2021 00:00:00 GMT-7</t>
  </si>
  <si>
    <t>14 sept 2021 00:00:00 GMT-7</t>
  </si>
  <si>
    <t>15 sept 2021 00:00:00 GMT-7</t>
  </si>
  <si>
    <t>16 sept 2021 00:00:00 GMT-7</t>
  </si>
  <si>
    <t>17 sept 2021 00:00:00 GMT-7</t>
  </si>
  <si>
    <t>18 sept 2021 00:00:00 GMT-7</t>
  </si>
  <si>
    <t>19 sept 2021 00:00:00 GMT-7</t>
  </si>
  <si>
    <t>20 sept 2021 00:00:00 GMT-7</t>
  </si>
  <si>
    <t>21 sept 2021 00:00:00 GMT-7</t>
  </si>
  <si>
    <t>22 sept 2021 00:00:00 GMT-7</t>
  </si>
  <si>
    <t>23 sept 2021 00:00:00 GMT-7</t>
  </si>
  <si>
    <t>24 sept 2021 00:00:00 GMT-7</t>
  </si>
  <si>
    <t>25 sept 2021 00:00:00 GMT-7</t>
  </si>
  <si>
    <t>26 sept 2021 00:00:00 GMT-7</t>
  </si>
  <si>
    <t>27 sept 2021 00:00:00 GMT-7</t>
  </si>
  <si>
    <t>28 sept 2021 00:00:00 GMT-7</t>
  </si>
  <si>
    <t>29 sept 2021 00:00:00 GMT-7</t>
  </si>
  <si>
    <t>30 sept 2021 00:00:00 GMT-7</t>
  </si>
  <si>
    <t>1 oct 2021 00:00:00 GMT-7</t>
  </si>
  <si>
    <t>2 oct 2021 00:00:00 GMT-7</t>
  </si>
  <si>
    <t>3 oct 2021 00:00:00 GMT-7</t>
  </si>
  <si>
    <t>4 oct 2021 00:00:00 GMT-7</t>
  </si>
  <si>
    <t>5 oct 2021 00:00:00 GMT-7</t>
  </si>
  <si>
    <t>6 oct 2021 00:00:00 GMT-7</t>
  </si>
  <si>
    <t>7 oct 2021 00:00:00 GMT-7</t>
  </si>
  <si>
    <t>8 oct 2021 00:00:00 GMT-7</t>
  </si>
  <si>
    <t>9 oct 2021 00:00:00 GMT-7</t>
  </si>
  <si>
    <t>10 oct 2021 00:00:00 GMT-7</t>
  </si>
  <si>
    <t>11 oct 2021 00:00:00 GMT-7</t>
  </si>
  <si>
    <t>12 oct 2021 00:00:00 GMT-7</t>
  </si>
  <si>
    <t>13 oct 2021 00:00:00 GMT-7</t>
  </si>
  <si>
    <t>14 oct 2021 00:00:00 GMT-7</t>
  </si>
  <si>
    <t>15 oct 2021 00:00:00 GMT-7</t>
  </si>
  <si>
    <t>16 oct 2021 00:00:00 GMT-7</t>
  </si>
  <si>
    <t>17 oct 2021 00:00:00 GMT-7</t>
  </si>
  <si>
    <t>18 oct 2021 00:00:00 GMT-7</t>
  </si>
  <si>
    <t>19 oct 2021 00:00:00 GMT-7</t>
  </si>
  <si>
    <t>20 oct 2021 00:00:00 GMT-7</t>
  </si>
  <si>
    <t>21 oct 2021 00:00:00 GMT-7</t>
  </si>
  <si>
    <t>22 oct 2021 00:00:00 GMT-7</t>
  </si>
  <si>
    <t>23 oct 2021 00:00:00 GMT-7</t>
  </si>
  <si>
    <t>24 oct 2021 00:00:00 GMT-7</t>
  </si>
  <si>
    <t>25 oct 2021 00:00:00 GMT-7</t>
  </si>
  <si>
    <t>26 oct 2021 00:00:00 GMT-7</t>
  </si>
  <si>
    <t>27 oct 2021 00:00:00 GMT-7</t>
  </si>
  <si>
    <t>28 oct 2021 00:00:00 GMT-7</t>
  </si>
  <si>
    <t>29 oct 2021 00:00:00 GMT-7</t>
  </si>
  <si>
    <t>30 oct 2021 00:00:00 GMT-7</t>
  </si>
  <si>
    <t>31 oct 2021 00:00:00 GMT-7</t>
  </si>
  <si>
    <t>1 nov 2021 00:00:00 GMT-7</t>
  </si>
  <si>
    <t>2 nov 2021 00:00:00 GMT-7</t>
  </si>
  <si>
    <t>3 nov 2021 00:00:00 GMT-7</t>
  </si>
  <si>
    <t>4 nov 2021 00:00:00 GMT-7</t>
  </si>
  <si>
    <t>5 nov 2021 00:00:00 GMT-7</t>
  </si>
  <si>
    <t>6 nov 2021 00:00:00 GMT-7</t>
  </si>
  <si>
    <t>7 nov 2021 00:00:00 GMT-7</t>
  </si>
  <si>
    <t>8 nov 2021 00:00:00 GMT-8</t>
  </si>
  <si>
    <t>9 nov 2021 00:00:00 GMT-8</t>
  </si>
  <si>
    <t>10 nov 2021 00:00:00 GMT-8</t>
  </si>
  <si>
    <t>11 nov 2021 00:00:00 GMT-8</t>
  </si>
  <si>
    <t>12 nov 2021 00:00:00 GMT-8</t>
  </si>
  <si>
    <t>13 nov 2021 00:00:00 GMT-8</t>
  </si>
  <si>
    <t>14 nov 2021 00:00:00 GMT-8</t>
  </si>
  <si>
    <t>15 nov 2021 00:00:00 GMT-8</t>
  </si>
  <si>
    <t>16 nov 2021 00:00:00 GMT-8</t>
  </si>
  <si>
    <t>17 nov 2021 00:00:00 GMT-8</t>
  </si>
  <si>
    <t>18 nov 2021 00:00:00 GMT-8</t>
  </si>
  <si>
    <t>19 nov 2021 00:00:00 GMT-8</t>
  </si>
  <si>
    <t>20 nov 2021 00:00:00 GMT-8</t>
  </si>
  <si>
    <t>21 nov 2021 00:00:00 GMT-8</t>
  </si>
  <si>
    <t>22 nov 2021 00:00:00 GMT-8</t>
  </si>
  <si>
    <t>23 nov 2021 00:00:00 GMT-8</t>
  </si>
  <si>
    <t>24 nov 2021 00:00:00 GMT-8</t>
  </si>
  <si>
    <t>25 nov 2021 00:00:00 GMT-8</t>
  </si>
  <si>
    <t>26 nov 2021 00:00:00 GMT-8</t>
  </si>
  <si>
    <t>27 nov 2021 00:00:00 GMT-8</t>
  </si>
  <si>
    <t>28 nov 2021 00:00:00 GMT-8</t>
  </si>
  <si>
    <t>29 nov 2021 00:00:00 GMT-8</t>
  </si>
  <si>
    <t>30 nov 2021 00:00:00 GMT-8</t>
  </si>
  <si>
    <t>1 dic 2021 00:00:00 GMT-8</t>
  </si>
  <si>
    <t>2 dic 2021 00:00:00 GMT-8</t>
  </si>
  <si>
    <t>3 dic 2021 00:00:00 GMT-8</t>
  </si>
  <si>
    <t>4 dic 2021 00:00:00 GMT-8</t>
  </si>
  <si>
    <t>5 dic 2021 00:00:00 GMT-8</t>
  </si>
  <si>
    <t>6 dic 2021 00:00:00 GMT-8</t>
  </si>
  <si>
    <t>7 dic 2021 00:00:00 GMT-8</t>
  </si>
  <si>
    <t>8 dic 2021 00:00:00 GMT-8</t>
  </si>
  <si>
    <t>9 dic 2021 00:00:00 GMT-8</t>
  </si>
  <si>
    <t>10 dic 2021 00:00:00 GMT-8</t>
  </si>
  <si>
    <t>11 dic 2021 00:00:00 GMT-8</t>
  </si>
  <si>
    <t>12 dic 2021 00:00:00 GMT-8</t>
  </si>
  <si>
    <t>13 dic 2021 00:00:00 GMT-8</t>
  </si>
  <si>
    <t>14 dic 2021 00:00:00 GMT-8</t>
  </si>
  <si>
    <t>15 dic 2021 00:00:00 GMT-8</t>
  </si>
  <si>
    <t>16 dic 2021 00:00:00 GMT-8</t>
  </si>
  <si>
    <t>17 dic 2021 00:00:00 GMT-8</t>
  </si>
  <si>
    <t>18 dic 2021 00:00:00 GMT-8</t>
  </si>
  <si>
    <t>19 dic 2021 00:00:00 GMT-8</t>
  </si>
  <si>
    <t>20 dic 2021 00:00:00 GMT-8</t>
  </si>
  <si>
    <t>21 dic 2021 00:00:00 GMT-8</t>
  </si>
  <si>
    <t>22 dic 2021 00:00:00 GMT-8</t>
  </si>
  <si>
    <t>23 dic 2021 00:00:00 GMT-8</t>
  </si>
  <si>
    <t>24 dic 2021 00:00:00 GMT-8</t>
  </si>
  <si>
    <t>25 dic 2021 00:00:00 GMT-8</t>
  </si>
  <si>
    <t>Gmail</t>
  </si>
  <si>
    <t>Drive</t>
  </si>
  <si>
    <t>Fotos</t>
  </si>
  <si>
    <t>DERECHA</t>
  </si>
  <si>
    <t>IZQUIERDA</t>
  </si>
  <si>
    <t>LARGO</t>
  </si>
  <si>
    <t>LARGO2</t>
  </si>
  <si>
    <t>Es efectivo</t>
  </si>
  <si>
    <t>OPERADORES</t>
  </si>
  <si>
    <t>ARITMETICO</t>
  </si>
  <si>
    <t>COMPARACION</t>
  </si>
  <si>
    <t>+,-,*,/</t>
  </si>
  <si>
    <t>MENOR</t>
  </si>
  <si>
    <t>MAYOR</t>
  </si>
  <si>
    <t>IGUAL</t>
  </si>
  <si>
    <t>&lt;</t>
  </si>
  <si>
    <t>&gt;</t>
  </si>
  <si>
    <t>=</t>
  </si>
  <si>
    <t>IGUAL O MAYOR QUE</t>
  </si>
  <si>
    <t>IGUAL O MENOR QUE</t>
  </si>
  <si>
    <t>&gt;=</t>
  </si>
  <si>
    <t>&lt;=</t>
  </si>
  <si>
    <t>IVA</t>
  </si>
  <si>
    <t>NO. DE REGISTROS</t>
  </si>
  <si>
    <t>EFECTIVO</t>
  </si>
  <si>
    <t>UBER</t>
  </si>
  <si>
    <t>SUMA.SI</t>
  </si>
  <si>
    <t>SUELDOS</t>
  </si>
  <si>
    <t>Gmail M</t>
  </si>
  <si>
    <t>Drive M</t>
  </si>
  <si>
    <t>Fotos M</t>
  </si>
  <si>
    <t>Total</t>
  </si>
  <si>
    <t>ESPACIOS</t>
  </si>
  <si>
    <t>Num Emp</t>
  </si>
  <si>
    <t>NOMBRE COMPLETO</t>
  </si>
  <si>
    <t>S1</t>
  </si>
  <si>
    <t>S2</t>
  </si>
  <si>
    <t>S3</t>
  </si>
  <si>
    <t>S4</t>
  </si>
  <si>
    <t>% Asist</t>
  </si>
  <si>
    <t>REGLA DE 3</t>
  </si>
  <si>
    <t>VALOR MAX</t>
  </si>
  <si>
    <t>PROPORCION MAX</t>
  </si>
  <si>
    <t>VALOR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</si>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</sst>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7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NumberFormat="1"/>
    <xf numFmtId="0" fontId="0" fillId="2" borderId="3" xfId="0" applyFont="1" applyFill="1" applyBorder="1"/>
    <xf numFmtId="0" fontId="0" fillId="0" borderId="0" xfId="0" quotePrefix="1"/>
    <xf numFmtId="0" fontId="1" fillId="0" borderId="0" xfId="0" applyFont="1" applyAlignment="1">
      <alignment horizontal="right"/>
    </xf>
    <xf numFmtId="0" fontId="3" fillId="3" borderId="4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14" fontId="0" fillId="2" borderId="4" xfId="0" applyNumberFormat="1" applyFont="1" applyFill="1" applyBorder="1"/>
    <xf numFmtId="0" fontId="0" fillId="2" borderId="5" xfId="0" applyFont="1" applyFill="1" applyBorder="1"/>
    <xf numFmtId="0" fontId="0" fillId="2" borderId="5" xfId="0" applyNumberFormat="1" applyFont="1" applyFill="1" applyBorder="1"/>
    <xf numFmtId="0" fontId="0" fillId="2" borderId="6" xfId="0" applyNumberFormat="1" applyFont="1" applyFill="1" applyBorder="1"/>
    <xf numFmtId="14" fontId="0" fillId="0" borderId="4" xfId="0" applyNumberFormat="1" applyFont="1" applyBorder="1"/>
    <xf numFmtId="0" fontId="0" fillId="0" borderId="5" xfId="0" applyFont="1" applyBorder="1"/>
    <xf numFmtId="0" fontId="0" fillId="0" borderId="5" xfId="0" applyNumberFormat="1" applyFont="1" applyBorder="1"/>
    <xf numFmtId="0" fontId="0" fillId="0" borderId="6" xfId="0" applyNumberFormat="1" applyFont="1" applyBorder="1"/>
    <xf numFmtId="14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2" borderId="1" xfId="0" applyNumberFormat="1" applyFont="1" applyFill="1" applyBorder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7ba703b4b786937c/Documentos/Excel%20intermedio%20d&#237;a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Tabla de posiciones"/>
      <sheetName val="Movimientos de caja"/>
      <sheetName val="Demo tabla"/>
      <sheetName val="Lista personal"/>
      <sheetName val="Lista de asistencia"/>
      <sheetName val="Datos externos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1</v>
          </cell>
          <cell r="B2" t="str">
            <v>RICARDA</v>
          </cell>
          <cell r="C2" t="str">
            <v>BLANES</v>
          </cell>
          <cell r="D2" t="str">
            <v>GIRONA</v>
          </cell>
          <cell r="E2" t="str">
            <v>BLANES</v>
          </cell>
          <cell r="F2" t="str">
            <v>GIRONA</v>
          </cell>
          <cell r="G2" t="str">
            <v xml:space="preserve"> RICARDA</v>
          </cell>
          <cell r="H2" t="str">
            <v>RICARDA BLANES GIRONA</v>
          </cell>
        </row>
        <row r="3">
          <cell r="A3">
            <v>2</v>
          </cell>
          <cell r="B3" t="str">
            <v>EUTIMIO</v>
          </cell>
          <cell r="C3" t="str">
            <v>SARABIA</v>
          </cell>
          <cell r="D3" t="str">
            <v>COLOMER</v>
          </cell>
          <cell r="E3" t="str">
            <v>SARABIA</v>
          </cell>
          <cell r="F3" t="str">
            <v>COLOMER</v>
          </cell>
          <cell r="G3" t="str">
            <v xml:space="preserve"> EUTIMIO</v>
          </cell>
          <cell r="H3" t="str">
            <v>EUTIMIO SARABIA COLOMER</v>
          </cell>
        </row>
        <row r="4">
          <cell r="A4">
            <v>3</v>
          </cell>
          <cell r="B4" t="str">
            <v>ESTEBAN</v>
          </cell>
          <cell r="C4" t="str">
            <v>BARCO-RUANO</v>
          </cell>
          <cell r="D4" t="str">
            <v/>
          </cell>
          <cell r="E4" t="str">
            <v>BARCO-RUANO</v>
          </cell>
          <cell r="G4" t="str">
            <v xml:space="preserve"> ESTEBAN</v>
          </cell>
          <cell r="H4" t="str">
            <v xml:space="preserve">ESTEBAN BARCO-RUANO </v>
          </cell>
        </row>
        <row r="5">
          <cell r="A5">
            <v>4</v>
          </cell>
          <cell r="B5" t="str">
            <v>NAZARET</v>
          </cell>
          <cell r="C5" t="str">
            <v>MULET-MAYORAL</v>
          </cell>
          <cell r="D5" t="str">
            <v/>
          </cell>
          <cell r="E5" t="str">
            <v>MULET-MAYORAL</v>
          </cell>
          <cell r="G5" t="str">
            <v xml:space="preserve"> NAZARET</v>
          </cell>
          <cell r="H5" t="str">
            <v xml:space="preserve">NAZARET MULET-MAYORAL </v>
          </cell>
        </row>
        <row r="6">
          <cell r="A6">
            <v>5</v>
          </cell>
          <cell r="B6" t="str">
            <v>JOSE FRANCISCO</v>
          </cell>
          <cell r="C6" t="str">
            <v>FRANCISCO</v>
          </cell>
          <cell r="D6" t="str">
            <v/>
          </cell>
          <cell r="E6" t="str">
            <v>FRANCISCO</v>
          </cell>
          <cell r="G6" t="str">
            <v xml:space="preserve"> JOSE FRANCISCO</v>
          </cell>
          <cell r="H6" t="str">
            <v xml:space="preserve">JOSE FRANCISCO FRANCISCO </v>
          </cell>
        </row>
        <row r="7">
          <cell r="A7">
            <v>6</v>
          </cell>
          <cell r="B7" t="str">
            <v>ELISEO ELPIDIO</v>
          </cell>
          <cell r="C7" t="str">
            <v>MOLL</v>
          </cell>
          <cell r="D7" t="str">
            <v>IBÁÑEZ</v>
          </cell>
          <cell r="E7" t="str">
            <v>MOLL</v>
          </cell>
          <cell r="F7" t="str">
            <v>IBÁÑEZ</v>
          </cell>
          <cell r="G7" t="str">
            <v xml:space="preserve"> ELISEO ELPIDIO</v>
          </cell>
          <cell r="H7" t="str">
            <v>ELISEO ELPIDIO MOLL IBÁÑEZ</v>
          </cell>
        </row>
        <row r="8">
          <cell r="A8">
            <v>7</v>
          </cell>
          <cell r="B8" t="str">
            <v>MAXI</v>
          </cell>
          <cell r="C8" t="str">
            <v>LANDA</v>
          </cell>
          <cell r="D8" t="str">
            <v>AGUSTÍN</v>
          </cell>
          <cell r="E8" t="str">
            <v>LANDA</v>
          </cell>
          <cell r="F8" t="str">
            <v>AGUSTÍN</v>
          </cell>
          <cell r="G8" t="str">
            <v xml:space="preserve"> MAXI</v>
          </cell>
          <cell r="H8" t="str">
            <v>MAXI LANDA AGUSTÍN</v>
          </cell>
        </row>
        <row r="9">
          <cell r="A9">
            <v>8</v>
          </cell>
          <cell r="B9" t="str">
            <v>SANTIAGO</v>
          </cell>
          <cell r="C9" t="str">
            <v>GALVÁN</v>
          </cell>
          <cell r="D9" t="str">
            <v>GILABERT</v>
          </cell>
          <cell r="E9" t="str">
            <v>GALVÁN</v>
          </cell>
          <cell r="F9" t="str">
            <v>GILABERT</v>
          </cell>
          <cell r="G9" t="str">
            <v xml:space="preserve"> SANTIAGO</v>
          </cell>
          <cell r="H9" t="str">
            <v>SANTIAGO GALVÁN GILABERT</v>
          </cell>
        </row>
        <row r="10">
          <cell r="A10">
            <v>9</v>
          </cell>
          <cell r="B10" t="str">
            <v>MAGDALENA ADRIANA</v>
          </cell>
          <cell r="C10" t="str">
            <v>COLOMER</v>
          </cell>
          <cell r="D10" t="str">
            <v>SILVA</v>
          </cell>
          <cell r="E10" t="str">
            <v>COLOMER</v>
          </cell>
          <cell r="F10" t="str">
            <v>SILVA</v>
          </cell>
          <cell r="G10" t="str">
            <v xml:space="preserve"> MAGDALENA ADRIANA</v>
          </cell>
          <cell r="H10" t="str">
            <v>MAGDALENA ADRIANA COLOMER SILVA</v>
          </cell>
        </row>
        <row r="11">
          <cell r="A11">
            <v>10</v>
          </cell>
          <cell r="B11" t="str">
            <v>SONIA LEYRE</v>
          </cell>
          <cell r="C11" t="str">
            <v>PAZ</v>
          </cell>
          <cell r="D11" t="str">
            <v>BILBAO</v>
          </cell>
          <cell r="E11" t="str">
            <v>PAZ</v>
          </cell>
          <cell r="F11" t="str">
            <v>BILBAO</v>
          </cell>
          <cell r="G11" t="str">
            <v xml:space="preserve"> SONIA LEYRE</v>
          </cell>
          <cell r="H11" t="str">
            <v>SONIA LEYRE PAZ BILBAO</v>
          </cell>
        </row>
        <row r="12">
          <cell r="A12">
            <v>11</v>
          </cell>
          <cell r="B12" t="str">
            <v>ROLDÁN</v>
          </cell>
          <cell r="C12" t="str">
            <v>PABLO</v>
          </cell>
          <cell r="D12" t="str">
            <v>MATEU</v>
          </cell>
          <cell r="E12" t="str">
            <v>PABLO</v>
          </cell>
          <cell r="F12" t="str">
            <v>MATEU</v>
          </cell>
          <cell r="G12" t="str">
            <v xml:space="preserve"> ROLDÁN</v>
          </cell>
          <cell r="H12" t="str">
            <v>ROLDÁN PABLO MATEU</v>
          </cell>
        </row>
        <row r="13">
          <cell r="A13">
            <v>12</v>
          </cell>
          <cell r="B13" t="str">
            <v>JOAQUIN</v>
          </cell>
          <cell r="C13" t="str">
            <v>MORALES</v>
          </cell>
          <cell r="D13" t="str">
            <v>PAREDES</v>
          </cell>
          <cell r="E13" t="str">
            <v>MORALES</v>
          </cell>
          <cell r="F13" t="str">
            <v>PAREDES</v>
          </cell>
          <cell r="G13" t="str">
            <v xml:space="preserve"> BENJAMÍN</v>
          </cell>
          <cell r="H13" t="str">
            <v>JOAQUIN MORALES PAREDES</v>
          </cell>
        </row>
        <row r="14">
          <cell r="A14">
            <v>13</v>
          </cell>
          <cell r="B14" t="str">
            <v>ELIGIO</v>
          </cell>
          <cell r="C14" t="str">
            <v>GILABERT</v>
          </cell>
          <cell r="D14" t="str">
            <v>ALCALÁ</v>
          </cell>
          <cell r="E14" t="str">
            <v>GILABERT</v>
          </cell>
          <cell r="F14" t="str">
            <v>ALCALÁ</v>
          </cell>
          <cell r="G14" t="str">
            <v xml:space="preserve"> ELIGIO</v>
          </cell>
          <cell r="H14" t="str">
            <v>ELIGIO GILABERT ALCALÁ</v>
          </cell>
        </row>
        <row r="15">
          <cell r="A15">
            <v>14</v>
          </cell>
          <cell r="B15" t="str">
            <v>LEYRE</v>
          </cell>
          <cell r="C15" t="str">
            <v>MENDEZ</v>
          </cell>
          <cell r="D15" t="str">
            <v/>
          </cell>
          <cell r="E15" t="str">
            <v>MENDEZ</v>
          </cell>
          <cell r="G15" t="str">
            <v xml:space="preserve"> LEYRE</v>
          </cell>
          <cell r="H15" t="str">
            <v xml:space="preserve">LEYRE MENDEZ </v>
          </cell>
        </row>
        <row r="16">
          <cell r="A16">
            <v>15</v>
          </cell>
          <cell r="B16" t="str">
            <v>NATALIA</v>
          </cell>
          <cell r="C16" t="str">
            <v>ACEVEDO</v>
          </cell>
          <cell r="D16" t="str">
            <v/>
          </cell>
          <cell r="E16" t="str">
            <v>ACEVEDO</v>
          </cell>
          <cell r="G16" t="str">
            <v xml:space="preserve"> NATALIA</v>
          </cell>
          <cell r="H16" t="str">
            <v xml:space="preserve">NATALIA ACEVEDO </v>
          </cell>
        </row>
      </sheetData>
      <sheetData sheetId="6"/>
      <sheetData sheetId="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tro. Carlos Chee" id="{1D3CAB6E-E467-49A8-ACA8-93C4F45094CC}" userId="7ba703b4b786937c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4EF22B1D-7D6D-4A4B-9DE2-CD9471B0A3C9}" autoFormatId="16" applyNumberFormats="0" applyBorderFormats="0" applyFontFormats="0" applyPatternFormats="0" applyAlignmentFormats="0" applyWidthHeightFormats="0">
  <queryTableRefresh nextId="15" unboundColumnsRight="9">
    <queryTableFields count="13">
      <queryTableField id="1" name="Fecha" tableColumnId="1"/>
      <queryTableField id="2" name="Almacenamiento utilizado en Gmail" tableColumnId="2"/>
      <queryTableField id="3" name="Almacenamiento utilizado en Drive" tableColumnId="3"/>
      <queryTableField id="4" name="Almacenamiento utilizado en Fotos" tableColumnId="4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  <queryTableDeletedFields count="1">
      <deletedField name="Almacenamiento utilizado por las unidades compartida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2ABF82-842F-4B75-8BC6-26833BEAE5E5}" name="Delimitado__2" displayName="Delimitado__2" ref="A1:M182" tableType="queryTable" totalsRowShown="0">
  <autoFilter ref="A1:M182" xr:uid="{5F2ABF82-842F-4B75-8BC6-26833BEAE5E5}"/>
  <tableColumns count="13">
    <tableColumn id="1" xr3:uid="{48BDF2A7-12E3-4F8A-9E21-B04104084161}" uniqueName="1" name="Fecha" queryTableFieldId="1" dataDxfId="5"/>
    <tableColumn id="2" xr3:uid="{EFEE9C45-A7DA-430E-AF39-893A3BFDF7B5}" uniqueName="2" name="Gmail" queryTableFieldId="2"/>
    <tableColumn id="3" xr3:uid="{BF14E62C-EC62-4B73-AEAD-DBDB778520A0}" uniqueName="3" name="Drive" queryTableFieldId="3"/>
    <tableColumn id="4" xr3:uid="{7944A32E-106E-412B-9333-EB2F368860BB}" uniqueName="4" name="Fotos" queryTableFieldId="4"/>
    <tableColumn id="6" xr3:uid="{FF3D7702-61F6-4BEA-AADE-40D953A5BFD0}" uniqueName="6" name="Gmail M" queryTableFieldId="6" dataDxfId="7">
      <calculatedColumnFormula>ROUND(Delimitado__2[[#This Row],[Gmail]]/1000000,2)</calculatedColumnFormula>
    </tableColumn>
    <tableColumn id="7" xr3:uid="{114AA72A-32D8-497C-9901-A1FB2C0D7AC2}" uniqueName="7" name="Drive M" queryTableFieldId="7">
      <calculatedColumnFormula>ROUND(Delimitado__2[[#This Row],[Drive]]/1000000,2)</calculatedColumnFormula>
    </tableColumn>
    <tableColumn id="8" xr3:uid="{15FC8688-02DB-4CDF-895E-43E429BE1E25}" uniqueName="8" name="Fotos M" queryTableFieldId="8">
      <calculatedColumnFormula>ROUND(Delimitado__2[[#This Row],[Fotos]]/1000000,2)</calculatedColumnFormula>
    </tableColumn>
    <tableColumn id="9" xr3:uid="{8E68D1CD-081D-4C78-AD5A-71251AFF2ACD}" uniqueName="9" name="Total" queryTableFieldId="9" dataDxfId="6">
      <calculatedColumnFormula>SUM(Delimitado__2[[#This Row],[Gmail M]:[Fotos M]])</calculatedColumnFormula>
    </tableColumn>
    <tableColumn id="10" xr3:uid="{6ED38560-EB58-4C80-B20C-5BD07724978C}" uniqueName="10" name="DERECHA" queryTableFieldId="10" dataDxfId="4">
      <calculatedColumnFormula>RIGHT(Delimitado__2[[#This Row],[Fecha]],5)</calculatedColumnFormula>
    </tableColumn>
    <tableColumn id="11" xr3:uid="{8D00970C-0A44-4F1D-B00B-B8FEF41BE15F}" uniqueName="11" name="IZQUIERDA" queryTableFieldId="11" dataDxfId="3">
      <calculatedColumnFormula>LEFT(Delimitado__2[[#This Row],[Fecha]],6)</calculatedColumnFormula>
    </tableColumn>
    <tableColumn id="12" xr3:uid="{4A6145E5-EB0C-4851-94A6-2CA58B6C1ECB}" uniqueName="12" name="LARGO" queryTableFieldId="12" dataDxfId="2">
      <calculatedColumnFormula>LEN(Delimitado__2[[#This Row],[IZQUIERDA]])</calculatedColumnFormula>
    </tableColumn>
    <tableColumn id="13" xr3:uid="{1476C4BF-F20E-4839-9249-8FA2809EAA08}" uniqueName="13" name="ESPACIOS" queryTableFieldId="13" dataDxfId="1">
      <calculatedColumnFormula>TRIM(Delimitado__2[[#This Row],[IZQUIERDA]])</calculatedColumnFormula>
    </tableColumn>
    <tableColumn id="14" xr3:uid="{B8014A56-B85F-4FC9-9BA7-29E0C4124170}" uniqueName="14" name="LARGO2" queryTableFieldId="14" dataDxfId="0">
      <calculatedColumnFormula>LEN(Delimitado__2[[#This Row],[ESPACIOS]])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3" dT="2021-12-29T03:42:21.02" personId="{1D3CAB6E-E467-49A8-ACA8-93C4F45094CC}" id="{164C3416-BBF4-4F74-87C0-24F39738B899}" done="1">
    <text>Revisar esta suma</text>
  </threadedComment>
  <threadedComment ref="I3" dT="2021-12-29T03:43:15.57" personId="{1D3CAB6E-E467-49A8-ACA8-93C4F45094CC}" id="{EC5B6B3C-BA9D-404C-9850-F213C6F1049C}" parentId="{164C3416-BBF4-4F74-87C0-24F39738B899}">
    <text>Ya la revise y es correcta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EF4D1-F474-4892-AF74-A7915A83735D}">
  <sheetPr>
    <pageSetUpPr fitToPage="1"/>
  </sheetPr>
  <dimension ref="A1:M182"/>
  <sheetViews>
    <sheetView tabSelected="1" topLeftCell="A12" workbookViewId="0">
      <selection activeCell="H20" sqref="H20"/>
    </sheetView>
  </sheetViews>
  <sheetFormatPr baseColWidth="10" defaultRowHeight="14.4" x14ac:dyDescent="0.3"/>
  <cols>
    <col min="1" max="1" width="25.5546875" style="2" bestFit="1" customWidth="1"/>
    <col min="2" max="2" width="9" bestFit="1" customWidth="1"/>
    <col min="3" max="3" width="10" bestFit="1" customWidth="1"/>
    <col min="4" max="4" width="9" bestFit="1" customWidth="1"/>
    <col min="5" max="5" width="10.21875" bestFit="1" customWidth="1"/>
    <col min="6" max="6" width="9.77734375" bestFit="1" customWidth="1"/>
    <col min="7" max="7" width="10" bestFit="1" customWidth="1"/>
  </cols>
  <sheetData>
    <row r="1" spans="1:13" x14ac:dyDescent="0.3">
      <c r="A1" s="7" t="s">
        <v>0</v>
      </c>
      <c r="B1" s="8" t="s">
        <v>237</v>
      </c>
      <c r="C1" s="8" t="s">
        <v>238</v>
      </c>
      <c r="D1" s="8" t="s">
        <v>239</v>
      </c>
      <c r="E1" s="8" t="s">
        <v>265</v>
      </c>
      <c r="F1" s="8" t="s">
        <v>266</v>
      </c>
      <c r="G1" s="8" t="s">
        <v>267</v>
      </c>
      <c r="H1" s="8" t="s">
        <v>268</v>
      </c>
      <c r="I1" s="8" t="s">
        <v>240</v>
      </c>
      <c r="J1" s="8" t="s">
        <v>241</v>
      </c>
      <c r="K1" s="8" t="s">
        <v>242</v>
      </c>
      <c r="L1" s="8" t="s">
        <v>269</v>
      </c>
      <c r="M1" s="9" t="s">
        <v>243</v>
      </c>
    </row>
    <row r="2" spans="1:13" x14ac:dyDescent="0.3">
      <c r="A2" s="10" t="s">
        <v>56</v>
      </c>
      <c r="B2" s="11">
        <v>29327043</v>
      </c>
      <c r="C2" s="11">
        <v>112645334</v>
      </c>
      <c r="D2" s="11">
        <v>11354391</v>
      </c>
      <c r="E2" s="11">
        <f>ROUND(COPIA!$B2/1000000,2)</f>
        <v>29.33</v>
      </c>
      <c r="F2" s="11">
        <f>ROUND(COPIA!$C2/1000000,2)</f>
        <v>112.65</v>
      </c>
      <c r="G2" s="11">
        <f>ROUND(COPIA!$D2/1000000,2)</f>
        <v>11.35</v>
      </c>
      <c r="H2" s="11">
        <f>SUM(COPIA!$E2:$G2)</f>
        <v>153.33000000000001</v>
      </c>
      <c r="I2" s="11" t="str">
        <f>RIGHT(COPIA!$A2,5)</f>
        <v>GMT-7</v>
      </c>
      <c r="J2" s="11" t="str">
        <f>LEFT(COPIA!$A2,6)</f>
        <v>28 jun</v>
      </c>
      <c r="K2" s="12">
        <f>LEN(COPIA!$J2)</f>
        <v>6</v>
      </c>
      <c r="L2" s="12" t="str">
        <f>TRIM(COPIA!$J2)</f>
        <v>28 jun</v>
      </c>
      <c r="M2" s="13">
        <f>LEN(COPIA!$L2)</f>
        <v>6</v>
      </c>
    </row>
    <row r="3" spans="1:13" x14ac:dyDescent="0.3">
      <c r="A3" s="14" t="s">
        <v>57</v>
      </c>
      <c r="B3" s="15">
        <v>29341670</v>
      </c>
      <c r="C3" s="15">
        <v>112687861</v>
      </c>
      <c r="D3" s="15">
        <v>11411560</v>
      </c>
      <c r="E3" s="15">
        <f>ROUND(COPIA!$B3/1000000,2)</f>
        <v>29.34</v>
      </c>
      <c r="F3" s="15">
        <f>ROUND(COPIA!$C3/1000000,2)</f>
        <v>112.69</v>
      </c>
      <c r="G3" s="15">
        <f>ROUND(COPIA!$D3/1000000,2)</f>
        <v>11.41</v>
      </c>
      <c r="H3" s="15">
        <f>SUM(COPIA!$E3:$G3)</f>
        <v>153.44</v>
      </c>
      <c r="I3" s="15" t="str">
        <f>RIGHT(COPIA!$A3,5)</f>
        <v>GMT-7</v>
      </c>
      <c r="J3" s="15" t="str">
        <f>LEFT(COPIA!$A3,6)</f>
        <v>29 jun</v>
      </c>
      <c r="K3" s="16">
        <f>LEN(COPIA!$J3)</f>
        <v>6</v>
      </c>
      <c r="L3" s="16" t="str">
        <f>TRIM(COPIA!$J3)</f>
        <v>29 jun</v>
      </c>
      <c r="M3" s="17">
        <f>LEN(COPIA!$L3)</f>
        <v>6</v>
      </c>
    </row>
    <row r="4" spans="1:13" x14ac:dyDescent="0.3">
      <c r="A4" s="10" t="s">
        <v>58</v>
      </c>
      <c r="B4" s="11">
        <v>29355579</v>
      </c>
      <c r="C4" s="11">
        <v>112740056</v>
      </c>
      <c r="D4" s="11">
        <v>11451656</v>
      </c>
      <c r="E4" s="11">
        <f>ROUND(COPIA!$B4/1000000,2)</f>
        <v>29.36</v>
      </c>
      <c r="F4" s="11">
        <f>ROUND(COPIA!$C4/1000000,2)</f>
        <v>112.74</v>
      </c>
      <c r="G4" s="11">
        <f>ROUND(COPIA!$D4/1000000,2)</f>
        <v>11.45</v>
      </c>
      <c r="H4" s="11">
        <f>SUM(COPIA!$E4:$G4)</f>
        <v>153.54999999999998</v>
      </c>
      <c r="I4" s="11" t="str">
        <f>RIGHT(COPIA!$A4,5)</f>
        <v>GMT-7</v>
      </c>
      <c r="J4" s="11" t="str">
        <f>LEFT(COPIA!$A4,6)</f>
        <v>30 jun</v>
      </c>
      <c r="K4" s="12">
        <f>LEN(COPIA!$J4)</f>
        <v>6</v>
      </c>
      <c r="L4" s="12" t="str">
        <f>TRIM(COPIA!$J4)</f>
        <v>30 jun</v>
      </c>
      <c r="M4" s="13">
        <f>LEN(COPIA!$L4)</f>
        <v>6</v>
      </c>
    </row>
    <row r="5" spans="1:13" x14ac:dyDescent="0.3">
      <c r="A5" s="14" t="s">
        <v>59</v>
      </c>
      <c r="B5" s="15">
        <v>29368708</v>
      </c>
      <c r="C5" s="15">
        <v>112783090</v>
      </c>
      <c r="D5" s="15">
        <v>11509452</v>
      </c>
      <c r="E5" s="15">
        <f>ROUND(COPIA!$B5/1000000,2)</f>
        <v>29.37</v>
      </c>
      <c r="F5" s="15">
        <f>ROUND(COPIA!$C5/1000000,2)</f>
        <v>112.78</v>
      </c>
      <c r="G5" s="15">
        <f>ROUND(COPIA!$D5/1000000,2)</f>
        <v>11.51</v>
      </c>
      <c r="H5" s="15">
        <f>SUM(COPIA!$E5:$G5)</f>
        <v>153.66</v>
      </c>
      <c r="I5" s="15" t="str">
        <f>RIGHT(COPIA!$A5,5)</f>
        <v>GMT-7</v>
      </c>
      <c r="J5" s="15" t="str">
        <f>LEFT(COPIA!$A5,6)</f>
        <v xml:space="preserve">1 jul </v>
      </c>
      <c r="K5" s="16">
        <f>LEN(COPIA!$J5)</f>
        <v>6</v>
      </c>
      <c r="L5" s="16" t="str">
        <f>TRIM(COPIA!$J5)</f>
        <v>1 jul</v>
      </c>
      <c r="M5" s="17">
        <f>LEN(COPIA!$L5)</f>
        <v>5</v>
      </c>
    </row>
    <row r="6" spans="1:13" x14ac:dyDescent="0.3">
      <c r="A6" s="10" t="s">
        <v>60</v>
      </c>
      <c r="B6" s="11">
        <v>29383741</v>
      </c>
      <c r="C6" s="11">
        <v>112847414</v>
      </c>
      <c r="D6" s="11">
        <v>11559159</v>
      </c>
      <c r="E6" s="11">
        <f>ROUND(COPIA!$B6/1000000,2)</f>
        <v>29.38</v>
      </c>
      <c r="F6" s="11">
        <f>ROUND(COPIA!$C6/1000000,2)</f>
        <v>112.85</v>
      </c>
      <c r="G6" s="11">
        <f>ROUND(COPIA!$D6/1000000,2)</f>
        <v>11.56</v>
      </c>
      <c r="H6" s="11">
        <f>SUM(COPIA!$E6:$G6)</f>
        <v>153.79</v>
      </c>
      <c r="I6" s="11" t="str">
        <f>RIGHT(COPIA!$A6,5)</f>
        <v>GMT-7</v>
      </c>
      <c r="J6" s="11" t="str">
        <f>LEFT(COPIA!$A6,6)</f>
        <v xml:space="preserve">2 jul </v>
      </c>
      <c r="K6" s="12">
        <f>LEN(COPIA!$J6)</f>
        <v>6</v>
      </c>
      <c r="L6" s="12" t="str">
        <f>TRIM(COPIA!$J6)</f>
        <v>2 jul</v>
      </c>
      <c r="M6" s="13">
        <f>LEN(COPIA!$L6)</f>
        <v>5</v>
      </c>
    </row>
    <row r="7" spans="1:13" x14ac:dyDescent="0.3">
      <c r="A7" s="14" t="s">
        <v>61</v>
      </c>
      <c r="B7" s="15">
        <v>29389349</v>
      </c>
      <c r="C7" s="15">
        <v>112886463</v>
      </c>
      <c r="D7" s="15">
        <v>11619491</v>
      </c>
      <c r="E7" s="15">
        <f>ROUND(COPIA!$B7/1000000,2)</f>
        <v>29.39</v>
      </c>
      <c r="F7" s="15">
        <f>ROUND(COPIA!$C7/1000000,2)</f>
        <v>112.89</v>
      </c>
      <c r="G7" s="15">
        <f>ROUND(COPIA!$D7/1000000,2)</f>
        <v>11.62</v>
      </c>
      <c r="H7" s="15">
        <f>SUM(COPIA!$E7:$G7)</f>
        <v>153.9</v>
      </c>
      <c r="I7" s="15" t="str">
        <f>RIGHT(COPIA!$A7,5)</f>
        <v>GMT-7</v>
      </c>
      <c r="J7" s="15" t="str">
        <f>LEFT(COPIA!$A7,6)</f>
        <v xml:space="preserve">3 jul </v>
      </c>
      <c r="K7" s="16">
        <f>LEN(COPIA!$J7)</f>
        <v>6</v>
      </c>
      <c r="L7" s="16" t="str">
        <f>TRIM(COPIA!$J7)</f>
        <v>3 jul</v>
      </c>
      <c r="M7" s="17">
        <f>LEN(COPIA!$L7)</f>
        <v>5</v>
      </c>
    </row>
    <row r="8" spans="1:13" x14ac:dyDescent="0.3">
      <c r="A8" s="10" t="s">
        <v>62</v>
      </c>
      <c r="B8" s="11">
        <v>29397891</v>
      </c>
      <c r="C8" s="11">
        <v>112891794</v>
      </c>
      <c r="D8" s="11">
        <v>11655606</v>
      </c>
      <c r="E8" s="11">
        <f>ROUND(COPIA!$B8/1000000,2)</f>
        <v>29.4</v>
      </c>
      <c r="F8" s="11">
        <f>ROUND(COPIA!$C8/1000000,2)</f>
        <v>112.89</v>
      </c>
      <c r="G8" s="11">
        <f>ROUND(COPIA!$D8/1000000,2)</f>
        <v>11.66</v>
      </c>
      <c r="H8" s="11">
        <f>SUM(COPIA!$E8:$G8)</f>
        <v>153.94999999999999</v>
      </c>
      <c r="I8" s="11" t="str">
        <f>RIGHT(COPIA!$A8,5)</f>
        <v>GMT-7</v>
      </c>
      <c r="J8" s="11" t="str">
        <f>LEFT(COPIA!$A8,6)</f>
        <v xml:space="preserve">4 jul </v>
      </c>
      <c r="K8" s="12">
        <f>LEN(COPIA!$J8)</f>
        <v>6</v>
      </c>
      <c r="L8" s="12" t="str">
        <f>TRIM(COPIA!$J8)</f>
        <v>4 jul</v>
      </c>
      <c r="M8" s="13">
        <f>LEN(COPIA!$L8)</f>
        <v>5</v>
      </c>
    </row>
    <row r="9" spans="1:13" x14ac:dyDescent="0.3">
      <c r="A9" s="14" t="s">
        <v>63</v>
      </c>
      <c r="B9" s="15">
        <v>29412065</v>
      </c>
      <c r="C9" s="15">
        <v>112954490</v>
      </c>
      <c r="D9" s="15">
        <v>11709266</v>
      </c>
      <c r="E9" s="15">
        <f>ROUND(COPIA!$B9/1000000,2)</f>
        <v>29.41</v>
      </c>
      <c r="F9" s="15">
        <f>ROUND(COPIA!$C9/1000000,2)</f>
        <v>112.95</v>
      </c>
      <c r="G9" s="15">
        <f>ROUND(COPIA!$D9/1000000,2)</f>
        <v>11.71</v>
      </c>
      <c r="H9" s="15">
        <f>SUM(COPIA!$E9:$G9)</f>
        <v>154.07000000000002</v>
      </c>
      <c r="I9" s="15" t="str">
        <f>RIGHT(COPIA!$A9,5)</f>
        <v>GMT-7</v>
      </c>
      <c r="J9" s="15" t="str">
        <f>LEFT(COPIA!$A9,6)</f>
        <v xml:space="preserve">5 jul </v>
      </c>
      <c r="K9" s="16">
        <f>LEN(COPIA!$J9)</f>
        <v>6</v>
      </c>
      <c r="L9" s="16" t="str">
        <f>TRIM(COPIA!$J9)</f>
        <v>5 jul</v>
      </c>
      <c r="M9" s="17">
        <f>LEN(COPIA!$L9)</f>
        <v>5</v>
      </c>
    </row>
    <row r="10" spans="1:13" x14ac:dyDescent="0.3">
      <c r="A10" s="10" t="s">
        <v>64</v>
      </c>
      <c r="B10" s="11">
        <v>29438060</v>
      </c>
      <c r="C10" s="11">
        <v>113031113</v>
      </c>
      <c r="D10" s="11">
        <v>11758744</v>
      </c>
      <c r="E10" s="11">
        <f>ROUND(COPIA!$B10/1000000,2)</f>
        <v>29.44</v>
      </c>
      <c r="F10" s="11">
        <f>ROUND(COPIA!$C10/1000000,2)</f>
        <v>113.03</v>
      </c>
      <c r="G10" s="11">
        <f>ROUND(COPIA!$D10/1000000,2)</f>
        <v>11.76</v>
      </c>
      <c r="H10" s="11">
        <f>SUM(COPIA!$E10:$G10)</f>
        <v>154.22999999999999</v>
      </c>
      <c r="I10" s="11" t="str">
        <f>RIGHT(COPIA!$A10,5)</f>
        <v>GMT-7</v>
      </c>
      <c r="J10" s="11" t="str">
        <f>LEFT(COPIA!$A10,6)</f>
        <v xml:space="preserve">6 jul </v>
      </c>
      <c r="K10" s="12">
        <f>LEN(COPIA!$J10)</f>
        <v>6</v>
      </c>
      <c r="L10" s="12" t="str">
        <f>TRIM(COPIA!$J10)</f>
        <v>6 jul</v>
      </c>
      <c r="M10" s="13">
        <f>LEN(COPIA!$L10)</f>
        <v>5</v>
      </c>
    </row>
    <row r="11" spans="1:13" x14ac:dyDescent="0.3">
      <c r="A11" s="14" t="s">
        <v>65</v>
      </c>
      <c r="B11" s="15">
        <v>29462785</v>
      </c>
      <c r="C11" s="15">
        <v>113101540</v>
      </c>
      <c r="D11" s="15">
        <v>11799472</v>
      </c>
      <c r="E11" s="15">
        <f>ROUND(COPIA!$B11/1000000,2)</f>
        <v>29.46</v>
      </c>
      <c r="F11" s="15">
        <f>ROUND(COPIA!$C11/1000000,2)</f>
        <v>113.1</v>
      </c>
      <c r="G11" s="15">
        <f>ROUND(COPIA!$D11/1000000,2)</f>
        <v>11.8</v>
      </c>
      <c r="H11" s="15">
        <f>SUM(COPIA!$E11:$G11)</f>
        <v>154.36000000000001</v>
      </c>
      <c r="I11" s="15" t="str">
        <f>RIGHT(COPIA!$A11,5)</f>
        <v>GMT-7</v>
      </c>
      <c r="J11" s="15" t="str">
        <f>LEFT(COPIA!$A11,6)</f>
        <v xml:space="preserve">7 jul </v>
      </c>
      <c r="K11" s="16">
        <f>LEN(COPIA!$J11)</f>
        <v>6</v>
      </c>
      <c r="L11" s="16" t="str">
        <f>TRIM(COPIA!$J11)</f>
        <v>7 jul</v>
      </c>
      <c r="M11" s="17">
        <f>LEN(COPIA!$L11)</f>
        <v>5</v>
      </c>
    </row>
    <row r="12" spans="1:13" x14ac:dyDescent="0.3">
      <c r="A12" s="10" t="s">
        <v>66</v>
      </c>
      <c r="B12" s="11">
        <v>29498463</v>
      </c>
      <c r="C12" s="11">
        <v>113152397</v>
      </c>
      <c r="D12" s="11">
        <v>11843163</v>
      </c>
      <c r="E12" s="11">
        <f>ROUND(COPIA!$B12/1000000,2)</f>
        <v>29.5</v>
      </c>
      <c r="F12" s="11">
        <f>ROUND(COPIA!$C12/1000000,2)</f>
        <v>113.15</v>
      </c>
      <c r="G12" s="11">
        <f>ROUND(COPIA!$D12/1000000,2)</f>
        <v>11.84</v>
      </c>
      <c r="H12" s="11">
        <f>SUM(COPIA!$E12:$G12)</f>
        <v>154.49</v>
      </c>
      <c r="I12" s="11" t="str">
        <f>RIGHT(COPIA!$A12,5)</f>
        <v>GMT-7</v>
      </c>
      <c r="J12" s="11" t="str">
        <f>LEFT(COPIA!$A12,6)</f>
        <v xml:space="preserve">8 jul </v>
      </c>
      <c r="K12" s="12">
        <f>LEN(COPIA!$J12)</f>
        <v>6</v>
      </c>
      <c r="L12" s="12" t="str">
        <f>TRIM(COPIA!$J12)</f>
        <v>8 jul</v>
      </c>
      <c r="M12" s="13">
        <f>LEN(COPIA!$L12)</f>
        <v>5</v>
      </c>
    </row>
    <row r="13" spans="1:13" x14ac:dyDescent="0.3">
      <c r="A13" s="14" t="s">
        <v>67</v>
      </c>
      <c r="B13" s="15">
        <v>29517806</v>
      </c>
      <c r="C13" s="15">
        <v>113221070</v>
      </c>
      <c r="D13" s="15">
        <v>11902373</v>
      </c>
      <c r="E13" s="15">
        <f>ROUND(COPIA!$B13/1000000,2)</f>
        <v>29.52</v>
      </c>
      <c r="F13" s="15">
        <f>ROUND(COPIA!$C13/1000000,2)</f>
        <v>113.22</v>
      </c>
      <c r="G13" s="15">
        <f>ROUND(COPIA!$D13/1000000,2)</f>
        <v>11.9</v>
      </c>
      <c r="H13" s="15">
        <f>SUM(COPIA!$E13:$G13)</f>
        <v>154.64000000000001</v>
      </c>
      <c r="I13" s="15" t="str">
        <f>RIGHT(COPIA!$A13,5)</f>
        <v>GMT-7</v>
      </c>
      <c r="J13" s="15" t="str">
        <f>LEFT(COPIA!$A13,6)</f>
        <v xml:space="preserve">9 jul </v>
      </c>
      <c r="K13" s="16">
        <f>LEN(COPIA!$J13)</f>
        <v>6</v>
      </c>
      <c r="L13" s="16" t="str">
        <f>TRIM(COPIA!$J13)</f>
        <v>9 jul</v>
      </c>
      <c r="M13" s="17">
        <f>LEN(COPIA!$L13)</f>
        <v>5</v>
      </c>
    </row>
    <row r="14" spans="1:13" x14ac:dyDescent="0.3">
      <c r="A14" s="10" t="s">
        <v>68</v>
      </c>
      <c r="B14" s="11">
        <v>29526834</v>
      </c>
      <c r="C14" s="11">
        <v>113203738</v>
      </c>
      <c r="D14" s="11">
        <v>11949728</v>
      </c>
      <c r="E14" s="11">
        <f>ROUND(COPIA!$B14/1000000,2)</f>
        <v>29.53</v>
      </c>
      <c r="F14" s="11">
        <f>ROUND(COPIA!$C14/1000000,2)</f>
        <v>113.2</v>
      </c>
      <c r="G14" s="11">
        <f>ROUND(COPIA!$D14/1000000,2)</f>
        <v>11.95</v>
      </c>
      <c r="H14" s="11">
        <f>SUM(COPIA!$E14:$G14)</f>
        <v>154.68</v>
      </c>
      <c r="I14" s="11" t="str">
        <f>RIGHT(COPIA!$A14,5)</f>
        <v>GMT-7</v>
      </c>
      <c r="J14" s="11" t="str">
        <f>LEFT(COPIA!$A14,6)</f>
        <v>10 jul</v>
      </c>
      <c r="K14" s="12">
        <f>LEN(COPIA!$J14)</f>
        <v>6</v>
      </c>
      <c r="L14" s="12" t="str">
        <f>TRIM(COPIA!$J14)</f>
        <v>10 jul</v>
      </c>
      <c r="M14" s="13">
        <f>LEN(COPIA!$L14)</f>
        <v>6</v>
      </c>
    </row>
    <row r="15" spans="1:13" x14ac:dyDescent="0.3">
      <c r="A15" s="14" t="s">
        <v>69</v>
      </c>
      <c r="B15" s="15">
        <v>29527768</v>
      </c>
      <c r="C15" s="15">
        <v>113196761</v>
      </c>
      <c r="D15" s="15">
        <v>12003261</v>
      </c>
      <c r="E15" s="15">
        <f>ROUND(COPIA!$B15/1000000,2)</f>
        <v>29.53</v>
      </c>
      <c r="F15" s="15">
        <f>ROUND(COPIA!$C15/1000000,2)</f>
        <v>113.2</v>
      </c>
      <c r="G15" s="15">
        <f>ROUND(COPIA!$D15/1000000,2)</f>
        <v>12</v>
      </c>
      <c r="H15" s="15">
        <f>SUM(COPIA!$E15:$G15)</f>
        <v>154.73000000000002</v>
      </c>
      <c r="I15" s="15" t="str">
        <f>RIGHT(COPIA!$A15,5)</f>
        <v>GMT-7</v>
      </c>
      <c r="J15" s="15" t="str">
        <f>LEFT(COPIA!$A15,6)</f>
        <v>11 jul</v>
      </c>
      <c r="K15" s="16">
        <f>LEN(COPIA!$J15)</f>
        <v>6</v>
      </c>
      <c r="L15" s="16" t="str">
        <f>TRIM(COPIA!$J15)</f>
        <v>11 jul</v>
      </c>
      <c r="M15" s="17">
        <f>LEN(COPIA!$L15)</f>
        <v>6</v>
      </c>
    </row>
    <row r="16" spans="1:13" x14ac:dyDescent="0.3">
      <c r="A16" s="10" t="s">
        <v>70</v>
      </c>
      <c r="B16" s="11">
        <v>29534898</v>
      </c>
      <c r="C16" s="11">
        <v>113198426</v>
      </c>
      <c r="D16" s="11">
        <v>12052806</v>
      </c>
      <c r="E16" s="11">
        <f>ROUND(COPIA!$B16/1000000,2)</f>
        <v>29.53</v>
      </c>
      <c r="F16" s="11">
        <f>ROUND(COPIA!$C16/1000000,2)</f>
        <v>113.2</v>
      </c>
      <c r="G16" s="11">
        <f>ROUND(COPIA!$D16/1000000,2)</f>
        <v>12.05</v>
      </c>
      <c r="H16" s="11">
        <f>SUM(COPIA!$E16:$G16)</f>
        <v>154.78000000000003</v>
      </c>
      <c r="I16" s="11" t="str">
        <f>RIGHT(COPIA!$A16,5)</f>
        <v>GMT-7</v>
      </c>
      <c r="J16" s="11" t="str">
        <f>LEFT(COPIA!$A16,6)</f>
        <v>12 jul</v>
      </c>
      <c r="K16" s="12">
        <f>LEN(COPIA!$J16)</f>
        <v>6</v>
      </c>
      <c r="L16" s="12" t="str">
        <f>TRIM(COPIA!$J16)</f>
        <v>12 jul</v>
      </c>
      <c r="M16" s="13">
        <f>LEN(COPIA!$L16)</f>
        <v>6</v>
      </c>
    </row>
    <row r="17" spans="1:13" x14ac:dyDescent="0.3">
      <c r="A17" s="14" t="s">
        <v>71</v>
      </c>
      <c r="B17" s="15">
        <v>29543688</v>
      </c>
      <c r="C17" s="15">
        <v>113221864</v>
      </c>
      <c r="D17" s="15">
        <v>12112838</v>
      </c>
      <c r="E17" s="15">
        <f>ROUND(COPIA!$B17/1000000,2)</f>
        <v>29.54</v>
      </c>
      <c r="F17" s="15">
        <f>ROUND(COPIA!$C17/1000000,2)</f>
        <v>113.22</v>
      </c>
      <c r="G17" s="15">
        <f>ROUND(COPIA!$D17/1000000,2)</f>
        <v>12.11</v>
      </c>
      <c r="H17" s="15">
        <f>SUM(COPIA!$E17:$G17)</f>
        <v>154.87</v>
      </c>
      <c r="I17" s="15" t="str">
        <f>RIGHT(COPIA!$A17,5)</f>
        <v>GMT-7</v>
      </c>
      <c r="J17" s="15" t="str">
        <f>LEFT(COPIA!$A17,6)</f>
        <v>13 jul</v>
      </c>
      <c r="K17" s="16">
        <f>LEN(COPIA!$J17)</f>
        <v>6</v>
      </c>
      <c r="L17" s="16" t="str">
        <f>TRIM(COPIA!$J17)</f>
        <v>13 jul</v>
      </c>
      <c r="M17" s="17">
        <f>LEN(COPIA!$L17)</f>
        <v>6</v>
      </c>
    </row>
    <row r="18" spans="1:13" x14ac:dyDescent="0.3">
      <c r="A18" s="10" t="s">
        <v>72</v>
      </c>
      <c r="B18" s="11">
        <v>29552349</v>
      </c>
      <c r="C18" s="11">
        <v>113244156</v>
      </c>
      <c r="D18" s="11">
        <v>12205252</v>
      </c>
      <c r="E18" s="11">
        <f>ROUND(COPIA!$B18/1000000,2)</f>
        <v>29.55</v>
      </c>
      <c r="F18" s="11">
        <f>ROUND(COPIA!$C18/1000000,2)</f>
        <v>113.24</v>
      </c>
      <c r="G18" s="11">
        <f>ROUND(COPIA!$D18/1000000,2)</f>
        <v>12.21</v>
      </c>
      <c r="H18" s="11">
        <f>SUM(COPIA!$E18:$G18)</f>
        <v>155</v>
      </c>
      <c r="I18" s="11" t="str">
        <f>RIGHT(COPIA!$A18,5)</f>
        <v>GMT-7</v>
      </c>
      <c r="J18" s="11" t="str">
        <f>LEFT(COPIA!$A18,6)</f>
        <v>14 jul</v>
      </c>
      <c r="K18" s="12">
        <f>LEN(COPIA!$J18)</f>
        <v>6</v>
      </c>
      <c r="L18" s="12" t="str">
        <f>TRIM(COPIA!$J18)</f>
        <v>14 jul</v>
      </c>
      <c r="M18" s="13">
        <f>LEN(COPIA!$L18)</f>
        <v>6</v>
      </c>
    </row>
    <row r="19" spans="1:13" x14ac:dyDescent="0.3">
      <c r="A19" s="14" t="s">
        <v>73</v>
      </c>
      <c r="B19" s="15">
        <v>29557675</v>
      </c>
      <c r="C19" s="15">
        <v>113257051</v>
      </c>
      <c r="D19" s="15">
        <v>12246784</v>
      </c>
      <c r="E19" s="15">
        <f>ROUND(COPIA!$B19/1000000,2)</f>
        <v>29.56</v>
      </c>
      <c r="F19" s="15">
        <f>ROUND(COPIA!$C19/1000000,2)</f>
        <v>113.26</v>
      </c>
      <c r="G19" s="15">
        <f>ROUND(COPIA!$D19/1000000,2)</f>
        <v>12.25</v>
      </c>
      <c r="H19" s="15">
        <f>SUM(COPIA!$E19:$G19)</f>
        <v>155.07</v>
      </c>
      <c r="I19" s="15" t="str">
        <f>RIGHT(COPIA!$A19,5)</f>
        <v>GMT-7</v>
      </c>
      <c r="J19" s="15" t="str">
        <f>LEFT(COPIA!$A19,6)</f>
        <v>15 jul</v>
      </c>
      <c r="K19" s="16">
        <f>LEN(COPIA!$J19)</f>
        <v>6</v>
      </c>
      <c r="L19" s="16" t="str">
        <f>TRIM(COPIA!$J19)</f>
        <v>15 jul</v>
      </c>
      <c r="M19" s="17">
        <f>LEN(COPIA!$L19)</f>
        <v>6</v>
      </c>
    </row>
    <row r="20" spans="1:13" x14ac:dyDescent="0.3">
      <c r="A20" s="10" t="s">
        <v>74</v>
      </c>
      <c r="B20" s="11">
        <v>29556844</v>
      </c>
      <c r="C20" s="11">
        <v>113266775</v>
      </c>
      <c r="D20" s="11">
        <v>12312164</v>
      </c>
      <c r="E20" s="11">
        <f>ROUND(COPIA!$B20/1000000,2)</f>
        <v>29.56</v>
      </c>
      <c r="F20" s="11">
        <f>ROUND(COPIA!$C20/1000000,2)</f>
        <v>113.27</v>
      </c>
      <c r="G20" s="11">
        <f>ROUND(COPIA!$D20/1000000,2)</f>
        <v>12.31</v>
      </c>
      <c r="H20" s="11">
        <f>SUM(COPIA!$E20:$G20)</f>
        <v>155.13999999999999</v>
      </c>
      <c r="I20" s="11" t="str">
        <f>RIGHT(COPIA!$A20,5)</f>
        <v>GMT-7</v>
      </c>
      <c r="J20" s="11" t="str">
        <f>LEFT(COPIA!$A20,6)</f>
        <v>16 jul</v>
      </c>
      <c r="K20" s="12">
        <f>LEN(COPIA!$J20)</f>
        <v>6</v>
      </c>
      <c r="L20" s="12" t="str">
        <f>TRIM(COPIA!$J20)</f>
        <v>16 jul</v>
      </c>
      <c r="M20" s="13">
        <f>LEN(COPIA!$L20)</f>
        <v>6</v>
      </c>
    </row>
    <row r="21" spans="1:13" x14ac:dyDescent="0.3">
      <c r="A21" s="14" t="s">
        <v>75</v>
      </c>
      <c r="B21" s="15">
        <v>29555918</v>
      </c>
      <c r="C21" s="15">
        <v>113268891</v>
      </c>
      <c r="D21" s="15">
        <v>12348300</v>
      </c>
      <c r="E21" s="15">
        <f>ROUND(COPIA!$B21/1000000,2)</f>
        <v>29.56</v>
      </c>
      <c r="F21" s="15">
        <f>ROUND(COPIA!$C21/1000000,2)</f>
        <v>113.27</v>
      </c>
      <c r="G21" s="15">
        <f>ROUND(COPIA!$D21/1000000,2)</f>
        <v>12.35</v>
      </c>
      <c r="H21" s="15">
        <f>SUM(COPIA!$E21:$G21)</f>
        <v>155.17999999999998</v>
      </c>
      <c r="I21" s="15" t="str">
        <f>RIGHT(COPIA!$A21,5)</f>
        <v>GMT-7</v>
      </c>
      <c r="J21" s="15" t="str">
        <f>LEFT(COPIA!$A21,6)</f>
        <v>17 jul</v>
      </c>
      <c r="K21" s="16">
        <f>LEN(COPIA!$J21)</f>
        <v>6</v>
      </c>
      <c r="L21" s="16" t="str">
        <f>TRIM(COPIA!$J21)</f>
        <v>17 jul</v>
      </c>
      <c r="M21" s="17">
        <f>LEN(COPIA!$L21)</f>
        <v>6</v>
      </c>
    </row>
    <row r="22" spans="1:13" x14ac:dyDescent="0.3">
      <c r="A22" s="10" t="s">
        <v>76</v>
      </c>
      <c r="B22" s="11">
        <v>29557137</v>
      </c>
      <c r="C22" s="11">
        <v>113270557</v>
      </c>
      <c r="D22" s="11">
        <v>12387093</v>
      </c>
      <c r="E22" s="11">
        <f>ROUND(COPIA!$B22/1000000,2)</f>
        <v>29.56</v>
      </c>
      <c r="F22" s="11">
        <f>ROUND(COPIA!$C22/1000000,2)</f>
        <v>113.27</v>
      </c>
      <c r="G22" s="11">
        <f>ROUND(COPIA!$D22/1000000,2)</f>
        <v>12.39</v>
      </c>
      <c r="H22" s="11">
        <f>SUM(COPIA!$E22:$G22)</f>
        <v>155.21999999999997</v>
      </c>
      <c r="I22" s="11" t="str">
        <f>RIGHT(COPIA!$A22,5)</f>
        <v>GMT-7</v>
      </c>
      <c r="J22" s="11" t="str">
        <f>LEFT(COPIA!$A22,6)</f>
        <v>18 jul</v>
      </c>
      <c r="K22" s="12">
        <f>LEN(COPIA!$J22)</f>
        <v>6</v>
      </c>
      <c r="L22" s="12" t="str">
        <f>TRIM(COPIA!$J22)</f>
        <v>18 jul</v>
      </c>
      <c r="M22" s="13">
        <f>LEN(COPIA!$L22)</f>
        <v>6</v>
      </c>
    </row>
    <row r="23" spans="1:13" x14ac:dyDescent="0.3">
      <c r="A23" s="14" t="s">
        <v>77</v>
      </c>
      <c r="B23" s="15">
        <v>29562193</v>
      </c>
      <c r="C23" s="15">
        <v>113288088</v>
      </c>
      <c r="D23" s="15">
        <v>12431127</v>
      </c>
      <c r="E23" s="15">
        <f>ROUND(COPIA!$B23/1000000,2)</f>
        <v>29.56</v>
      </c>
      <c r="F23" s="15">
        <f>ROUND(COPIA!$C23/1000000,2)</f>
        <v>113.29</v>
      </c>
      <c r="G23" s="15">
        <f>ROUND(COPIA!$D23/1000000,2)</f>
        <v>12.43</v>
      </c>
      <c r="H23" s="15">
        <f>SUM(COPIA!$E23:$G23)</f>
        <v>155.28</v>
      </c>
      <c r="I23" s="15" t="str">
        <f>RIGHT(COPIA!$A23,5)</f>
        <v>GMT-7</v>
      </c>
      <c r="J23" s="15" t="str">
        <f>LEFT(COPIA!$A23,6)</f>
        <v>19 jul</v>
      </c>
      <c r="K23" s="16">
        <f>LEN(COPIA!$J23)</f>
        <v>6</v>
      </c>
      <c r="L23" s="16" t="str">
        <f>TRIM(COPIA!$J23)</f>
        <v>19 jul</v>
      </c>
      <c r="M23" s="17">
        <f>LEN(COPIA!$L23)</f>
        <v>6</v>
      </c>
    </row>
    <row r="24" spans="1:13" x14ac:dyDescent="0.3">
      <c r="A24" s="10" t="s">
        <v>78</v>
      </c>
      <c r="B24" s="11">
        <v>29566191</v>
      </c>
      <c r="C24" s="11">
        <v>113294997</v>
      </c>
      <c r="D24" s="11">
        <v>12472040</v>
      </c>
      <c r="E24" s="11">
        <f>ROUND(COPIA!$B24/1000000,2)</f>
        <v>29.57</v>
      </c>
      <c r="F24" s="11">
        <f>ROUND(COPIA!$C24/1000000,2)</f>
        <v>113.29</v>
      </c>
      <c r="G24" s="11">
        <f>ROUND(COPIA!$D24/1000000,2)</f>
        <v>12.47</v>
      </c>
      <c r="H24" s="11">
        <f>SUM(COPIA!$E24:$G24)</f>
        <v>155.33000000000001</v>
      </c>
      <c r="I24" s="11" t="str">
        <f>RIGHT(COPIA!$A24,5)</f>
        <v>GMT-7</v>
      </c>
      <c r="J24" s="11" t="str">
        <f>LEFT(COPIA!$A24,6)</f>
        <v>20 jul</v>
      </c>
      <c r="K24" s="12">
        <f>LEN(COPIA!$J24)</f>
        <v>6</v>
      </c>
      <c r="L24" s="12" t="str">
        <f>TRIM(COPIA!$J24)</f>
        <v>20 jul</v>
      </c>
      <c r="M24" s="13">
        <f>LEN(COPIA!$L24)</f>
        <v>6</v>
      </c>
    </row>
    <row r="25" spans="1:13" x14ac:dyDescent="0.3">
      <c r="A25" s="14" t="s">
        <v>79</v>
      </c>
      <c r="B25" s="15">
        <v>29572644</v>
      </c>
      <c r="C25" s="15">
        <v>113305629</v>
      </c>
      <c r="D25" s="15">
        <v>12526843</v>
      </c>
      <c r="E25" s="15">
        <f>ROUND(COPIA!$B25/1000000,2)</f>
        <v>29.57</v>
      </c>
      <c r="F25" s="15">
        <f>ROUND(COPIA!$C25/1000000,2)</f>
        <v>113.31</v>
      </c>
      <c r="G25" s="15">
        <f>ROUND(COPIA!$D25/1000000,2)</f>
        <v>12.53</v>
      </c>
      <c r="H25" s="15">
        <f>SUM(COPIA!$E25:$G25)</f>
        <v>155.41</v>
      </c>
      <c r="I25" s="15" t="str">
        <f>RIGHT(COPIA!$A25,5)</f>
        <v>GMT-7</v>
      </c>
      <c r="J25" s="15" t="str">
        <f>LEFT(COPIA!$A25,6)</f>
        <v>21 jul</v>
      </c>
      <c r="K25" s="16">
        <f>LEN(COPIA!$J25)</f>
        <v>6</v>
      </c>
      <c r="L25" s="16" t="str">
        <f>TRIM(COPIA!$J25)</f>
        <v>21 jul</v>
      </c>
      <c r="M25" s="17">
        <f>LEN(COPIA!$L25)</f>
        <v>6</v>
      </c>
    </row>
    <row r="26" spans="1:13" x14ac:dyDescent="0.3">
      <c r="A26" s="10" t="s">
        <v>80</v>
      </c>
      <c r="B26" s="11">
        <v>29577292</v>
      </c>
      <c r="C26" s="11">
        <v>113305657</v>
      </c>
      <c r="D26" s="11">
        <v>12568535</v>
      </c>
      <c r="E26" s="11">
        <f>ROUND(COPIA!$B26/1000000,2)</f>
        <v>29.58</v>
      </c>
      <c r="F26" s="11">
        <f>ROUND(COPIA!$C26/1000000,2)</f>
        <v>113.31</v>
      </c>
      <c r="G26" s="11">
        <f>ROUND(COPIA!$D26/1000000,2)</f>
        <v>12.57</v>
      </c>
      <c r="H26" s="11">
        <f>SUM(COPIA!$E26:$G26)</f>
        <v>155.45999999999998</v>
      </c>
      <c r="I26" s="11" t="str">
        <f>RIGHT(COPIA!$A26,5)</f>
        <v>GMT-7</v>
      </c>
      <c r="J26" s="11" t="str">
        <f>LEFT(COPIA!$A26,6)</f>
        <v>22 jul</v>
      </c>
      <c r="K26" s="12">
        <f>LEN(COPIA!$J26)</f>
        <v>6</v>
      </c>
      <c r="L26" s="12" t="str">
        <f>TRIM(COPIA!$J26)</f>
        <v>22 jul</v>
      </c>
      <c r="M26" s="13">
        <f>LEN(COPIA!$L26)</f>
        <v>6</v>
      </c>
    </row>
    <row r="27" spans="1:13" x14ac:dyDescent="0.3">
      <c r="A27" s="14" t="s">
        <v>81</v>
      </c>
      <c r="B27" s="15">
        <v>29578123</v>
      </c>
      <c r="C27" s="15">
        <v>113318255</v>
      </c>
      <c r="D27" s="15">
        <v>12612936</v>
      </c>
      <c r="E27" s="15">
        <f>ROUND(COPIA!$B27/1000000,2)</f>
        <v>29.58</v>
      </c>
      <c r="F27" s="15">
        <f>ROUND(COPIA!$C27/1000000,2)</f>
        <v>113.32</v>
      </c>
      <c r="G27" s="15">
        <f>ROUND(COPIA!$D27/1000000,2)</f>
        <v>12.61</v>
      </c>
      <c r="H27" s="15">
        <f>SUM(COPIA!$E27:$G27)</f>
        <v>155.51</v>
      </c>
      <c r="I27" s="15" t="str">
        <f>RIGHT(COPIA!$A27,5)</f>
        <v>GMT-7</v>
      </c>
      <c r="J27" s="15" t="str">
        <f>LEFT(COPIA!$A27,6)</f>
        <v>23 jul</v>
      </c>
      <c r="K27" s="16">
        <f>LEN(COPIA!$J27)</f>
        <v>6</v>
      </c>
      <c r="L27" s="16" t="str">
        <f>TRIM(COPIA!$J27)</f>
        <v>23 jul</v>
      </c>
      <c r="M27" s="17">
        <f>LEN(COPIA!$L27)</f>
        <v>6</v>
      </c>
    </row>
    <row r="28" spans="1:13" x14ac:dyDescent="0.3">
      <c r="A28" s="10" t="s">
        <v>82</v>
      </c>
      <c r="B28" s="11">
        <v>29577986</v>
      </c>
      <c r="C28" s="11">
        <v>113312018</v>
      </c>
      <c r="D28" s="11">
        <v>12650353</v>
      </c>
      <c r="E28" s="11">
        <f>ROUND(COPIA!$B28/1000000,2)</f>
        <v>29.58</v>
      </c>
      <c r="F28" s="11">
        <f>ROUND(COPIA!$C28/1000000,2)</f>
        <v>113.31</v>
      </c>
      <c r="G28" s="11">
        <f>ROUND(COPIA!$D28/1000000,2)</f>
        <v>12.65</v>
      </c>
      <c r="H28" s="11">
        <f>SUM(COPIA!$E28:$G28)</f>
        <v>155.54</v>
      </c>
      <c r="I28" s="11" t="str">
        <f>RIGHT(COPIA!$A28,5)</f>
        <v>GMT-7</v>
      </c>
      <c r="J28" s="11" t="str">
        <f>LEFT(COPIA!$A28,6)</f>
        <v>24 jul</v>
      </c>
      <c r="K28" s="12">
        <f>LEN(COPIA!$J28)</f>
        <v>6</v>
      </c>
      <c r="L28" s="12" t="str">
        <f>TRIM(COPIA!$J28)</f>
        <v>24 jul</v>
      </c>
      <c r="M28" s="13">
        <f>LEN(COPIA!$L28)</f>
        <v>6</v>
      </c>
    </row>
    <row r="29" spans="1:13" x14ac:dyDescent="0.3">
      <c r="A29" s="14" t="s">
        <v>83</v>
      </c>
      <c r="B29" s="15">
        <v>29578818</v>
      </c>
      <c r="C29" s="15">
        <v>113312596</v>
      </c>
      <c r="D29" s="15">
        <v>12704435</v>
      </c>
      <c r="E29" s="15">
        <f>ROUND(COPIA!$B29/1000000,2)</f>
        <v>29.58</v>
      </c>
      <c r="F29" s="15">
        <f>ROUND(COPIA!$C29/1000000,2)</f>
        <v>113.31</v>
      </c>
      <c r="G29" s="15">
        <f>ROUND(COPIA!$D29/1000000,2)</f>
        <v>12.7</v>
      </c>
      <c r="H29" s="15">
        <f>SUM(COPIA!$E29:$G29)</f>
        <v>155.58999999999997</v>
      </c>
      <c r="I29" s="15" t="str">
        <f>RIGHT(COPIA!$A29,5)</f>
        <v>GMT-7</v>
      </c>
      <c r="J29" s="15" t="str">
        <f>LEFT(COPIA!$A29,6)</f>
        <v>25 jul</v>
      </c>
      <c r="K29" s="16">
        <f>LEN(COPIA!$J29)</f>
        <v>6</v>
      </c>
      <c r="L29" s="16" t="str">
        <f>TRIM(COPIA!$J29)</f>
        <v>25 jul</v>
      </c>
      <c r="M29" s="17">
        <f>LEN(COPIA!$L29)</f>
        <v>6</v>
      </c>
    </row>
    <row r="30" spans="1:13" x14ac:dyDescent="0.3">
      <c r="A30" s="10" t="s">
        <v>84</v>
      </c>
      <c r="B30" s="11">
        <v>29581106</v>
      </c>
      <c r="C30" s="11">
        <v>113299111</v>
      </c>
      <c r="D30" s="11">
        <v>12763403</v>
      </c>
      <c r="E30" s="11">
        <f>ROUND(COPIA!$B30/1000000,2)</f>
        <v>29.58</v>
      </c>
      <c r="F30" s="11">
        <f>ROUND(COPIA!$C30/1000000,2)</f>
        <v>113.3</v>
      </c>
      <c r="G30" s="11">
        <f>ROUND(COPIA!$D30/1000000,2)</f>
        <v>12.76</v>
      </c>
      <c r="H30" s="11">
        <f>SUM(COPIA!$E30:$G30)</f>
        <v>155.63999999999999</v>
      </c>
      <c r="I30" s="11" t="str">
        <f>RIGHT(COPIA!$A30,5)</f>
        <v>GMT-7</v>
      </c>
      <c r="J30" s="11" t="str">
        <f>LEFT(COPIA!$A30,6)</f>
        <v>26 jul</v>
      </c>
      <c r="K30" s="12">
        <f>LEN(COPIA!$J30)</f>
        <v>6</v>
      </c>
      <c r="L30" s="12" t="str">
        <f>TRIM(COPIA!$J30)</f>
        <v>26 jul</v>
      </c>
      <c r="M30" s="13">
        <f>LEN(COPIA!$L30)</f>
        <v>6</v>
      </c>
    </row>
    <row r="31" spans="1:13" x14ac:dyDescent="0.3">
      <c r="A31" s="14" t="s">
        <v>85</v>
      </c>
      <c r="B31" s="15">
        <v>29588717</v>
      </c>
      <c r="C31" s="15">
        <v>113287291</v>
      </c>
      <c r="D31" s="15">
        <v>12821545</v>
      </c>
      <c r="E31" s="15">
        <f>ROUND(COPIA!$B31/1000000,2)</f>
        <v>29.59</v>
      </c>
      <c r="F31" s="15">
        <f>ROUND(COPIA!$C31/1000000,2)</f>
        <v>113.29</v>
      </c>
      <c r="G31" s="15">
        <f>ROUND(COPIA!$D31/1000000,2)</f>
        <v>12.82</v>
      </c>
      <c r="H31" s="15">
        <f>SUM(COPIA!$E31:$G31)</f>
        <v>155.69999999999999</v>
      </c>
      <c r="I31" s="15" t="str">
        <f>RIGHT(COPIA!$A31,5)</f>
        <v>GMT-7</v>
      </c>
      <c r="J31" s="15" t="str">
        <f>LEFT(COPIA!$A31,6)</f>
        <v>27 jul</v>
      </c>
      <c r="K31" s="16">
        <f>LEN(COPIA!$J31)</f>
        <v>6</v>
      </c>
      <c r="L31" s="16" t="str">
        <f>TRIM(COPIA!$J31)</f>
        <v>27 jul</v>
      </c>
      <c r="M31" s="17">
        <f>LEN(COPIA!$L31)</f>
        <v>6</v>
      </c>
    </row>
    <row r="32" spans="1:13" x14ac:dyDescent="0.3">
      <c r="A32" s="10" t="s">
        <v>86</v>
      </c>
      <c r="B32" s="11">
        <v>29592703</v>
      </c>
      <c r="C32" s="11">
        <v>113275083</v>
      </c>
      <c r="D32" s="11">
        <v>12863296</v>
      </c>
      <c r="E32" s="11">
        <f>ROUND(COPIA!$B32/1000000,2)</f>
        <v>29.59</v>
      </c>
      <c r="F32" s="11">
        <f>ROUND(COPIA!$C32/1000000,2)</f>
        <v>113.28</v>
      </c>
      <c r="G32" s="11">
        <f>ROUND(COPIA!$D32/1000000,2)</f>
        <v>12.86</v>
      </c>
      <c r="H32" s="11">
        <f>SUM(COPIA!$E32:$G32)</f>
        <v>155.73000000000002</v>
      </c>
      <c r="I32" s="11" t="str">
        <f>RIGHT(COPIA!$A32,5)</f>
        <v>GMT-7</v>
      </c>
      <c r="J32" s="11" t="str">
        <f>LEFT(COPIA!$A32,6)</f>
        <v>28 jul</v>
      </c>
      <c r="K32" s="12">
        <f>LEN(COPIA!$J32)</f>
        <v>6</v>
      </c>
      <c r="L32" s="12" t="str">
        <f>TRIM(COPIA!$J32)</f>
        <v>28 jul</v>
      </c>
      <c r="M32" s="13">
        <f>LEN(COPIA!$L32)</f>
        <v>6</v>
      </c>
    </row>
    <row r="33" spans="1:13" x14ac:dyDescent="0.3">
      <c r="A33" s="14" t="s">
        <v>87</v>
      </c>
      <c r="B33" s="15">
        <v>29594334</v>
      </c>
      <c r="C33" s="15">
        <v>113276363</v>
      </c>
      <c r="D33" s="15">
        <v>12940839</v>
      </c>
      <c r="E33" s="15">
        <f>ROUND(COPIA!$B33/1000000,2)</f>
        <v>29.59</v>
      </c>
      <c r="F33" s="15">
        <f>ROUND(COPIA!$C33/1000000,2)</f>
        <v>113.28</v>
      </c>
      <c r="G33" s="15">
        <f>ROUND(COPIA!$D33/1000000,2)</f>
        <v>12.94</v>
      </c>
      <c r="H33" s="15">
        <f>SUM(COPIA!$E33:$G33)</f>
        <v>155.81</v>
      </c>
      <c r="I33" s="15" t="str">
        <f>RIGHT(COPIA!$A33,5)</f>
        <v>GMT-7</v>
      </c>
      <c r="J33" s="15" t="str">
        <f>LEFT(COPIA!$A33,6)</f>
        <v>29 jul</v>
      </c>
      <c r="K33" s="16">
        <f>LEN(COPIA!$J33)</f>
        <v>6</v>
      </c>
      <c r="L33" s="16" t="str">
        <f>TRIM(COPIA!$J33)</f>
        <v>29 jul</v>
      </c>
      <c r="M33" s="17">
        <f>LEN(COPIA!$L33)</f>
        <v>6</v>
      </c>
    </row>
    <row r="34" spans="1:13" x14ac:dyDescent="0.3">
      <c r="A34" s="10" t="s">
        <v>88</v>
      </c>
      <c r="B34" s="11">
        <v>29599033</v>
      </c>
      <c r="C34" s="11">
        <v>113251847</v>
      </c>
      <c r="D34" s="11">
        <v>12991432</v>
      </c>
      <c r="E34" s="11">
        <f>ROUND(COPIA!$B34/1000000,2)</f>
        <v>29.6</v>
      </c>
      <c r="F34" s="11">
        <f>ROUND(COPIA!$C34/1000000,2)</f>
        <v>113.25</v>
      </c>
      <c r="G34" s="11">
        <f>ROUND(COPIA!$D34/1000000,2)</f>
        <v>12.99</v>
      </c>
      <c r="H34" s="11">
        <f>SUM(COPIA!$E34:$G34)</f>
        <v>155.84</v>
      </c>
      <c r="I34" s="11" t="str">
        <f>RIGHT(COPIA!$A34,5)</f>
        <v>GMT-7</v>
      </c>
      <c r="J34" s="11" t="str">
        <f>LEFT(COPIA!$A34,6)</f>
        <v>30 jul</v>
      </c>
      <c r="K34" s="12">
        <f>LEN(COPIA!$J34)</f>
        <v>6</v>
      </c>
      <c r="L34" s="12" t="str">
        <f>TRIM(COPIA!$J34)</f>
        <v>30 jul</v>
      </c>
      <c r="M34" s="13">
        <f>LEN(COPIA!$L34)</f>
        <v>6</v>
      </c>
    </row>
    <row r="35" spans="1:13" x14ac:dyDescent="0.3">
      <c r="A35" s="14" t="s">
        <v>89</v>
      </c>
      <c r="B35" s="15">
        <v>29569440</v>
      </c>
      <c r="C35" s="15">
        <v>113226418</v>
      </c>
      <c r="D35" s="15">
        <v>13046526</v>
      </c>
      <c r="E35" s="15">
        <f>ROUND(COPIA!$B35/1000000,2)</f>
        <v>29.57</v>
      </c>
      <c r="F35" s="15">
        <f>ROUND(COPIA!$C35/1000000,2)</f>
        <v>113.23</v>
      </c>
      <c r="G35" s="15">
        <f>ROUND(COPIA!$D35/1000000,2)</f>
        <v>13.05</v>
      </c>
      <c r="H35" s="15">
        <f>SUM(COPIA!$E35:$G35)</f>
        <v>155.85000000000002</v>
      </c>
      <c r="I35" s="15" t="str">
        <f>RIGHT(COPIA!$A35,5)</f>
        <v>GMT-7</v>
      </c>
      <c r="J35" s="15" t="str">
        <f>LEFT(COPIA!$A35,6)</f>
        <v>31 jul</v>
      </c>
      <c r="K35" s="16">
        <f>LEN(COPIA!$J35)</f>
        <v>6</v>
      </c>
      <c r="L35" s="16" t="str">
        <f>TRIM(COPIA!$J35)</f>
        <v>31 jul</v>
      </c>
      <c r="M35" s="17">
        <f>LEN(COPIA!$L35)</f>
        <v>6</v>
      </c>
    </row>
    <row r="36" spans="1:13" x14ac:dyDescent="0.3">
      <c r="A36" s="10" t="s">
        <v>90</v>
      </c>
      <c r="B36" s="11">
        <v>29570410</v>
      </c>
      <c r="C36" s="11">
        <v>113215367</v>
      </c>
      <c r="D36" s="11">
        <v>13096771</v>
      </c>
      <c r="E36" s="11">
        <f>ROUND(COPIA!$B36/1000000,2)</f>
        <v>29.57</v>
      </c>
      <c r="F36" s="11">
        <f>ROUND(COPIA!$C36/1000000,2)</f>
        <v>113.22</v>
      </c>
      <c r="G36" s="11">
        <f>ROUND(COPIA!$D36/1000000,2)</f>
        <v>13.1</v>
      </c>
      <c r="H36" s="11">
        <f>SUM(COPIA!$E36:$G36)</f>
        <v>155.88999999999999</v>
      </c>
      <c r="I36" s="11" t="str">
        <f>RIGHT(COPIA!$A36,5)</f>
        <v>GMT-7</v>
      </c>
      <c r="J36" s="11" t="str">
        <f>LEFT(COPIA!$A36,6)</f>
        <v xml:space="preserve">1 ago </v>
      </c>
      <c r="K36" s="12">
        <f>LEN(COPIA!$J36)</f>
        <v>6</v>
      </c>
      <c r="L36" s="12" t="str">
        <f>TRIM(COPIA!$J36)</f>
        <v>1 ago</v>
      </c>
      <c r="M36" s="13">
        <f>LEN(COPIA!$L36)</f>
        <v>5</v>
      </c>
    </row>
    <row r="37" spans="1:13" x14ac:dyDescent="0.3">
      <c r="A37" s="14" t="s">
        <v>91</v>
      </c>
      <c r="B37" s="15">
        <v>29582297</v>
      </c>
      <c r="C37" s="15">
        <v>113202949</v>
      </c>
      <c r="D37" s="15">
        <v>13150114</v>
      </c>
      <c r="E37" s="15">
        <f>ROUND(COPIA!$B37/1000000,2)</f>
        <v>29.58</v>
      </c>
      <c r="F37" s="15">
        <f>ROUND(COPIA!$C37/1000000,2)</f>
        <v>113.2</v>
      </c>
      <c r="G37" s="15">
        <f>ROUND(COPIA!$D37/1000000,2)</f>
        <v>13.15</v>
      </c>
      <c r="H37" s="15">
        <f>SUM(COPIA!$E37:$G37)</f>
        <v>155.93</v>
      </c>
      <c r="I37" s="15" t="str">
        <f>RIGHT(COPIA!$A37,5)</f>
        <v>GMT-7</v>
      </c>
      <c r="J37" s="15" t="str">
        <f>LEFT(COPIA!$A37,6)</f>
        <v xml:space="preserve">2 ago </v>
      </c>
      <c r="K37" s="16">
        <f>LEN(COPIA!$J37)</f>
        <v>6</v>
      </c>
      <c r="L37" s="16" t="str">
        <f>TRIM(COPIA!$J37)</f>
        <v>2 ago</v>
      </c>
      <c r="M37" s="17">
        <f>LEN(COPIA!$L37)</f>
        <v>5</v>
      </c>
    </row>
    <row r="38" spans="1:13" x14ac:dyDescent="0.3">
      <c r="A38" s="10" t="s">
        <v>92</v>
      </c>
      <c r="B38" s="11">
        <v>29601949</v>
      </c>
      <c r="C38" s="11">
        <v>113164723</v>
      </c>
      <c r="D38" s="11">
        <v>13192304</v>
      </c>
      <c r="E38" s="11">
        <f>ROUND(COPIA!$B38/1000000,2)</f>
        <v>29.6</v>
      </c>
      <c r="F38" s="11">
        <f>ROUND(COPIA!$C38/1000000,2)</f>
        <v>113.16</v>
      </c>
      <c r="G38" s="11">
        <f>ROUND(COPIA!$D38/1000000,2)</f>
        <v>13.19</v>
      </c>
      <c r="H38" s="11">
        <f>SUM(COPIA!$E38:$G38)</f>
        <v>155.94999999999999</v>
      </c>
      <c r="I38" s="11" t="str">
        <f>RIGHT(COPIA!$A38,5)</f>
        <v>GMT-7</v>
      </c>
      <c r="J38" s="11" t="str">
        <f>LEFT(COPIA!$A38,6)</f>
        <v xml:space="preserve">3 ago </v>
      </c>
      <c r="K38" s="12">
        <f>LEN(COPIA!$J38)</f>
        <v>6</v>
      </c>
      <c r="L38" s="12" t="str">
        <f>TRIM(COPIA!$J38)</f>
        <v>3 ago</v>
      </c>
      <c r="M38" s="13">
        <f>LEN(COPIA!$L38)</f>
        <v>5</v>
      </c>
    </row>
    <row r="39" spans="1:13" x14ac:dyDescent="0.3">
      <c r="A39" s="14" t="s">
        <v>93</v>
      </c>
      <c r="B39" s="15">
        <v>29610551</v>
      </c>
      <c r="C39" s="15">
        <v>113157001</v>
      </c>
      <c r="D39" s="15">
        <v>13238087</v>
      </c>
      <c r="E39" s="15">
        <f>ROUND(COPIA!$B39/1000000,2)</f>
        <v>29.61</v>
      </c>
      <c r="F39" s="15">
        <f>ROUND(COPIA!$C39/1000000,2)</f>
        <v>113.16</v>
      </c>
      <c r="G39" s="15">
        <f>ROUND(COPIA!$D39/1000000,2)</f>
        <v>13.24</v>
      </c>
      <c r="H39" s="15">
        <f>SUM(COPIA!$E39:$G39)</f>
        <v>156.01</v>
      </c>
      <c r="I39" s="15" t="str">
        <f>RIGHT(COPIA!$A39,5)</f>
        <v>GMT-7</v>
      </c>
      <c r="J39" s="15" t="str">
        <f>LEFT(COPIA!$A39,6)</f>
        <v xml:space="preserve">4 ago </v>
      </c>
      <c r="K39" s="16">
        <f>LEN(COPIA!$J39)</f>
        <v>6</v>
      </c>
      <c r="L39" s="16" t="str">
        <f>TRIM(COPIA!$J39)</f>
        <v>4 ago</v>
      </c>
      <c r="M39" s="17">
        <f>LEN(COPIA!$L39)</f>
        <v>5</v>
      </c>
    </row>
    <row r="40" spans="1:13" x14ac:dyDescent="0.3">
      <c r="A40" s="10" t="s">
        <v>94</v>
      </c>
      <c r="B40" s="11">
        <v>29619206</v>
      </c>
      <c r="C40" s="11">
        <v>113158574</v>
      </c>
      <c r="D40" s="11">
        <v>13298658</v>
      </c>
      <c r="E40" s="11">
        <f>ROUND(COPIA!$B40/1000000,2)</f>
        <v>29.62</v>
      </c>
      <c r="F40" s="11">
        <f>ROUND(COPIA!$C40/1000000,2)</f>
        <v>113.16</v>
      </c>
      <c r="G40" s="11">
        <f>ROUND(COPIA!$D40/1000000,2)</f>
        <v>13.3</v>
      </c>
      <c r="H40" s="11">
        <f>SUM(COPIA!$E40:$G40)</f>
        <v>156.08000000000001</v>
      </c>
      <c r="I40" s="11" t="str">
        <f>RIGHT(COPIA!$A40,5)</f>
        <v>GMT-7</v>
      </c>
      <c r="J40" s="11" t="str">
        <f>LEFT(COPIA!$A40,6)</f>
        <v xml:space="preserve">5 ago </v>
      </c>
      <c r="K40" s="12">
        <f>LEN(COPIA!$J40)</f>
        <v>6</v>
      </c>
      <c r="L40" s="12" t="str">
        <f>TRIM(COPIA!$J40)</f>
        <v>5 ago</v>
      </c>
      <c r="M40" s="13">
        <f>LEN(COPIA!$L40)</f>
        <v>5</v>
      </c>
    </row>
    <row r="41" spans="1:13" x14ac:dyDescent="0.3">
      <c r="A41" s="14" t="s">
        <v>95</v>
      </c>
      <c r="B41" s="15">
        <v>29652130</v>
      </c>
      <c r="C41" s="15">
        <v>113141804</v>
      </c>
      <c r="D41" s="15">
        <v>13361039</v>
      </c>
      <c r="E41" s="15">
        <f>ROUND(COPIA!$B41/1000000,2)</f>
        <v>29.65</v>
      </c>
      <c r="F41" s="15">
        <f>ROUND(COPIA!$C41/1000000,2)</f>
        <v>113.14</v>
      </c>
      <c r="G41" s="15">
        <f>ROUND(COPIA!$D41/1000000,2)</f>
        <v>13.36</v>
      </c>
      <c r="H41" s="15">
        <f>SUM(COPIA!$E41:$G41)</f>
        <v>156.14999999999998</v>
      </c>
      <c r="I41" s="15" t="str">
        <f>RIGHT(COPIA!$A41,5)</f>
        <v>GMT-7</v>
      </c>
      <c r="J41" s="15" t="str">
        <f>LEFT(COPIA!$A41,6)</f>
        <v xml:space="preserve">6 ago </v>
      </c>
      <c r="K41" s="16">
        <f>LEN(COPIA!$J41)</f>
        <v>6</v>
      </c>
      <c r="L41" s="16" t="str">
        <f>TRIM(COPIA!$J41)</f>
        <v>6 ago</v>
      </c>
      <c r="M41" s="17">
        <f>LEN(COPIA!$L41)</f>
        <v>5</v>
      </c>
    </row>
    <row r="42" spans="1:13" x14ac:dyDescent="0.3">
      <c r="A42" s="10" t="s">
        <v>96</v>
      </c>
      <c r="B42" s="11">
        <v>29653450</v>
      </c>
      <c r="C42" s="11">
        <v>113128572</v>
      </c>
      <c r="D42" s="11">
        <v>13404854</v>
      </c>
      <c r="E42" s="11">
        <f>ROUND(COPIA!$B42/1000000,2)</f>
        <v>29.65</v>
      </c>
      <c r="F42" s="11">
        <f>ROUND(COPIA!$C42/1000000,2)</f>
        <v>113.13</v>
      </c>
      <c r="G42" s="11">
        <f>ROUND(COPIA!$D42/1000000,2)</f>
        <v>13.4</v>
      </c>
      <c r="H42" s="11">
        <f>SUM(COPIA!$E42:$G42)</f>
        <v>156.18</v>
      </c>
      <c r="I42" s="11" t="str">
        <f>RIGHT(COPIA!$A42,5)</f>
        <v>GMT-7</v>
      </c>
      <c r="J42" s="11" t="str">
        <f>LEFT(COPIA!$A42,6)</f>
        <v xml:space="preserve">7 ago </v>
      </c>
      <c r="K42" s="12">
        <f>LEN(COPIA!$J42)</f>
        <v>6</v>
      </c>
      <c r="L42" s="12" t="str">
        <f>TRIM(COPIA!$J42)</f>
        <v>7 ago</v>
      </c>
      <c r="M42" s="13">
        <f>LEN(COPIA!$L42)</f>
        <v>5</v>
      </c>
    </row>
    <row r="43" spans="1:13" x14ac:dyDescent="0.3">
      <c r="A43" s="14" t="s">
        <v>97</v>
      </c>
      <c r="B43" s="15">
        <v>29654930</v>
      </c>
      <c r="C43" s="15">
        <v>113128982</v>
      </c>
      <c r="D43" s="15">
        <v>13424835</v>
      </c>
      <c r="E43" s="15">
        <f>ROUND(COPIA!$B43/1000000,2)</f>
        <v>29.65</v>
      </c>
      <c r="F43" s="15">
        <f>ROUND(COPIA!$C43/1000000,2)</f>
        <v>113.13</v>
      </c>
      <c r="G43" s="15">
        <f>ROUND(COPIA!$D43/1000000,2)</f>
        <v>13.42</v>
      </c>
      <c r="H43" s="15">
        <f>SUM(COPIA!$E43:$G43)</f>
        <v>156.19999999999999</v>
      </c>
      <c r="I43" s="15" t="str">
        <f>RIGHT(COPIA!$A43,5)</f>
        <v>GMT-7</v>
      </c>
      <c r="J43" s="15" t="str">
        <f>LEFT(COPIA!$A43,6)</f>
        <v xml:space="preserve">8 ago </v>
      </c>
      <c r="K43" s="16">
        <f>LEN(COPIA!$J43)</f>
        <v>6</v>
      </c>
      <c r="L43" s="16" t="str">
        <f>TRIM(COPIA!$J43)</f>
        <v>8 ago</v>
      </c>
      <c r="M43" s="17">
        <f>LEN(COPIA!$L43)</f>
        <v>5</v>
      </c>
    </row>
    <row r="44" spans="1:13" x14ac:dyDescent="0.3">
      <c r="A44" s="10" t="s">
        <v>98</v>
      </c>
      <c r="B44" s="11">
        <v>29654017</v>
      </c>
      <c r="C44" s="11">
        <v>113097368</v>
      </c>
      <c r="D44" s="11">
        <v>13478782</v>
      </c>
      <c r="E44" s="11">
        <f>ROUND(COPIA!$B44/1000000,2)</f>
        <v>29.65</v>
      </c>
      <c r="F44" s="11">
        <f>ROUND(COPIA!$C44/1000000,2)</f>
        <v>113.1</v>
      </c>
      <c r="G44" s="11">
        <f>ROUND(COPIA!$D44/1000000,2)</f>
        <v>13.48</v>
      </c>
      <c r="H44" s="11">
        <f>SUM(COPIA!$E44:$G44)</f>
        <v>156.22999999999999</v>
      </c>
      <c r="I44" s="11" t="str">
        <f>RIGHT(COPIA!$A44,5)</f>
        <v>GMT-7</v>
      </c>
      <c r="J44" s="11" t="str">
        <f>LEFT(COPIA!$A44,6)</f>
        <v xml:space="preserve">9 ago </v>
      </c>
      <c r="K44" s="12">
        <f>LEN(COPIA!$J44)</f>
        <v>6</v>
      </c>
      <c r="L44" s="12" t="str">
        <f>TRIM(COPIA!$J44)</f>
        <v>9 ago</v>
      </c>
      <c r="M44" s="13">
        <f>LEN(COPIA!$L44)</f>
        <v>5</v>
      </c>
    </row>
    <row r="45" spans="1:13" x14ac:dyDescent="0.3">
      <c r="A45" s="14" t="s">
        <v>99</v>
      </c>
      <c r="B45" s="15">
        <v>29657526</v>
      </c>
      <c r="C45" s="15">
        <v>112915935</v>
      </c>
      <c r="D45" s="15">
        <v>13523499</v>
      </c>
      <c r="E45" s="15">
        <f>ROUND(COPIA!$B45/1000000,2)</f>
        <v>29.66</v>
      </c>
      <c r="F45" s="15">
        <f>ROUND(COPIA!$C45/1000000,2)</f>
        <v>112.92</v>
      </c>
      <c r="G45" s="15">
        <f>ROUND(COPIA!$D45/1000000,2)</f>
        <v>13.52</v>
      </c>
      <c r="H45" s="15">
        <f>SUM(COPIA!$E45:$G45)</f>
        <v>156.10000000000002</v>
      </c>
      <c r="I45" s="15" t="str">
        <f>RIGHT(COPIA!$A45,5)</f>
        <v>GMT-7</v>
      </c>
      <c r="J45" s="15" t="str">
        <f>LEFT(COPIA!$A45,6)</f>
        <v>10 ago</v>
      </c>
      <c r="K45" s="16">
        <f>LEN(COPIA!$J45)</f>
        <v>6</v>
      </c>
      <c r="L45" s="16" t="str">
        <f>TRIM(COPIA!$J45)</f>
        <v>10 ago</v>
      </c>
      <c r="M45" s="17">
        <f>LEN(COPIA!$L45)</f>
        <v>6</v>
      </c>
    </row>
    <row r="46" spans="1:13" x14ac:dyDescent="0.3">
      <c r="A46" s="10" t="s">
        <v>100</v>
      </c>
      <c r="B46" s="11">
        <v>29670794</v>
      </c>
      <c r="C46" s="11">
        <v>112776928</v>
      </c>
      <c r="D46" s="11">
        <v>13603155</v>
      </c>
      <c r="E46" s="11">
        <f>ROUND(COPIA!$B46/1000000,2)</f>
        <v>29.67</v>
      </c>
      <c r="F46" s="11">
        <f>ROUND(COPIA!$C46/1000000,2)</f>
        <v>112.78</v>
      </c>
      <c r="G46" s="11">
        <f>ROUND(COPIA!$D46/1000000,2)</f>
        <v>13.6</v>
      </c>
      <c r="H46" s="11">
        <f>SUM(COPIA!$E46:$G46)</f>
        <v>156.04999999999998</v>
      </c>
      <c r="I46" s="11" t="str">
        <f>RIGHT(COPIA!$A46,5)</f>
        <v>GMT-7</v>
      </c>
      <c r="J46" s="11" t="str">
        <f>LEFT(COPIA!$A46,6)</f>
        <v>11 ago</v>
      </c>
      <c r="K46" s="12">
        <f>LEN(COPIA!$J46)</f>
        <v>6</v>
      </c>
      <c r="L46" s="12" t="str">
        <f>TRIM(COPIA!$J46)</f>
        <v>11 ago</v>
      </c>
      <c r="M46" s="13">
        <f>LEN(COPIA!$L46)</f>
        <v>6</v>
      </c>
    </row>
    <row r="47" spans="1:13" x14ac:dyDescent="0.3">
      <c r="A47" s="14" t="s">
        <v>101</v>
      </c>
      <c r="B47" s="15">
        <v>29673348</v>
      </c>
      <c r="C47" s="15">
        <v>112688657</v>
      </c>
      <c r="D47" s="15">
        <v>13651526</v>
      </c>
      <c r="E47" s="15">
        <f>ROUND(COPIA!$B47/1000000,2)</f>
        <v>29.67</v>
      </c>
      <c r="F47" s="15">
        <f>ROUND(COPIA!$C47/1000000,2)</f>
        <v>112.69</v>
      </c>
      <c r="G47" s="15">
        <f>ROUND(COPIA!$D47/1000000,2)</f>
        <v>13.65</v>
      </c>
      <c r="H47" s="15">
        <f>SUM(COPIA!$E47:$G47)</f>
        <v>156.01000000000002</v>
      </c>
      <c r="I47" s="15" t="str">
        <f>RIGHT(COPIA!$A47,5)</f>
        <v>GMT-7</v>
      </c>
      <c r="J47" s="15" t="str">
        <f>LEFT(COPIA!$A47,6)</f>
        <v>12 ago</v>
      </c>
      <c r="K47" s="16">
        <f>LEN(COPIA!$J47)</f>
        <v>6</v>
      </c>
      <c r="L47" s="16" t="str">
        <f>TRIM(COPIA!$J47)</f>
        <v>12 ago</v>
      </c>
      <c r="M47" s="17">
        <f>LEN(COPIA!$L47)</f>
        <v>6</v>
      </c>
    </row>
    <row r="48" spans="1:13" x14ac:dyDescent="0.3">
      <c r="A48" s="10" t="s">
        <v>102</v>
      </c>
      <c r="B48" s="11">
        <v>29686179</v>
      </c>
      <c r="C48" s="11">
        <v>112626362</v>
      </c>
      <c r="D48" s="11">
        <v>13697305</v>
      </c>
      <c r="E48" s="11">
        <f>ROUND(COPIA!$B48/1000000,2)</f>
        <v>29.69</v>
      </c>
      <c r="F48" s="11">
        <f>ROUND(COPIA!$C48/1000000,2)</f>
        <v>112.63</v>
      </c>
      <c r="G48" s="11">
        <f>ROUND(COPIA!$D48/1000000,2)</f>
        <v>13.7</v>
      </c>
      <c r="H48" s="11">
        <f>SUM(COPIA!$E48:$G48)</f>
        <v>156.01999999999998</v>
      </c>
      <c r="I48" s="11" t="str">
        <f>RIGHT(COPIA!$A48,5)</f>
        <v>GMT-7</v>
      </c>
      <c r="J48" s="11" t="str">
        <f>LEFT(COPIA!$A48,6)</f>
        <v>13 ago</v>
      </c>
      <c r="K48" s="12">
        <f>LEN(COPIA!$J48)</f>
        <v>6</v>
      </c>
      <c r="L48" s="12" t="str">
        <f>TRIM(COPIA!$J48)</f>
        <v>13 ago</v>
      </c>
      <c r="M48" s="13">
        <f>LEN(COPIA!$L48)</f>
        <v>6</v>
      </c>
    </row>
    <row r="49" spans="1:13" x14ac:dyDescent="0.3">
      <c r="A49" s="14" t="s">
        <v>103</v>
      </c>
      <c r="B49" s="15">
        <v>29691103</v>
      </c>
      <c r="C49" s="15">
        <v>112519413</v>
      </c>
      <c r="D49" s="15">
        <v>13769594</v>
      </c>
      <c r="E49" s="15">
        <f>ROUND(COPIA!$B49/1000000,2)</f>
        <v>29.69</v>
      </c>
      <c r="F49" s="15">
        <f>ROUND(COPIA!$C49/1000000,2)</f>
        <v>112.52</v>
      </c>
      <c r="G49" s="15">
        <f>ROUND(COPIA!$D49/1000000,2)</f>
        <v>13.77</v>
      </c>
      <c r="H49" s="15">
        <f>SUM(COPIA!$E49:$G49)</f>
        <v>155.98000000000002</v>
      </c>
      <c r="I49" s="15" t="str">
        <f>RIGHT(COPIA!$A49,5)</f>
        <v>GMT-7</v>
      </c>
      <c r="J49" s="15" t="str">
        <f>LEFT(COPIA!$A49,6)</f>
        <v>14 ago</v>
      </c>
      <c r="K49" s="16">
        <f>LEN(COPIA!$J49)</f>
        <v>6</v>
      </c>
      <c r="L49" s="16" t="str">
        <f>TRIM(COPIA!$J49)</f>
        <v>14 ago</v>
      </c>
      <c r="M49" s="17">
        <f>LEN(COPIA!$L49)</f>
        <v>6</v>
      </c>
    </row>
    <row r="50" spans="1:13" x14ac:dyDescent="0.3">
      <c r="A50" s="10" t="s">
        <v>104</v>
      </c>
      <c r="B50" s="11">
        <v>29691103</v>
      </c>
      <c r="C50" s="11">
        <v>112519413</v>
      </c>
      <c r="D50" s="11">
        <v>13769594</v>
      </c>
      <c r="E50" s="11">
        <f>ROUND(COPIA!$B50/1000000,2)</f>
        <v>29.69</v>
      </c>
      <c r="F50" s="11">
        <f>ROUND(COPIA!$C50/1000000,2)</f>
        <v>112.52</v>
      </c>
      <c r="G50" s="11">
        <f>ROUND(COPIA!$D50/1000000,2)</f>
        <v>13.77</v>
      </c>
      <c r="H50" s="11">
        <f>SUM(COPIA!$E50:$G50)</f>
        <v>155.98000000000002</v>
      </c>
      <c r="I50" s="11" t="str">
        <f>RIGHT(COPIA!$A50,5)</f>
        <v>GMT-7</v>
      </c>
      <c r="J50" s="11" t="str">
        <f>LEFT(COPIA!$A50,6)</f>
        <v>15 ago</v>
      </c>
      <c r="K50" s="12">
        <f>LEN(COPIA!$J50)</f>
        <v>6</v>
      </c>
      <c r="L50" s="12" t="str">
        <f>TRIM(COPIA!$J50)</f>
        <v>15 ago</v>
      </c>
      <c r="M50" s="13">
        <f>LEN(COPIA!$L50)</f>
        <v>6</v>
      </c>
    </row>
    <row r="51" spans="1:13" x14ac:dyDescent="0.3">
      <c r="A51" s="14" t="s">
        <v>105</v>
      </c>
      <c r="B51" s="15">
        <v>29705962</v>
      </c>
      <c r="C51" s="15">
        <v>112402822</v>
      </c>
      <c r="D51" s="15">
        <v>13819812</v>
      </c>
      <c r="E51" s="15">
        <f>ROUND(COPIA!$B51/1000000,2)</f>
        <v>29.71</v>
      </c>
      <c r="F51" s="15">
        <f>ROUND(COPIA!$C51/1000000,2)</f>
        <v>112.4</v>
      </c>
      <c r="G51" s="15">
        <f>ROUND(COPIA!$D51/1000000,2)</f>
        <v>13.82</v>
      </c>
      <c r="H51" s="15">
        <f>SUM(COPIA!$E51:$G51)</f>
        <v>155.93</v>
      </c>
      <c r="I51" s="15" t="str">
        <f>RIGHT(COPIA!$A51,5)</f>
        <v>GMT-7</v>
      </c>
      <c r="J51" s="15" t="str">
        <f>LEFT(COPIA!$A51,6)</f>
        <v>16 ago</v>
      </c>
      <c r="K51" s="16">
        <f>LEN(COPIA!$J51)</f>
        <v>6</v>
      </c>
      <c r="L51" s="16" t="str">
        <f>TRIM(COPIA!$J51)</f>
        <v>16 ago</v>
      </c>
      <c r="M51" s="17">
        <f>LEN(COPIA!$L51)</f>
        <v>6</v>
      </c>
    </row>
    <row r="52" spans="1:13" x14ac:dyDescent="0.3">
      <c r="A52" s="10" t="s">
        <v>106</v>
      </c>
      <c r="B52" s="11">
        <v>29719919</v>
      </c>
      <c r="C52" s="11">
        <v>112378913</v>
      </c>
      <c r="D52" s="11">
        <v>13882933</v>
      </c>
      <c r="E52" s="11">
        <f>ROUND(COPIA!$B52/1000000,2)</f>
        <v>29.72</v>
      </c>
      <c r="F52" s="11">
        <f>ROUND(COPIA!$C52/1000000,2)</f>
        <v>112.38</v>
      </c>
      <c r="G52" s="11">
        <f>ROUND(COPIA!$D52/1000000,2)</f>
        <v>13.88</v>
      </c>
      <c r="H52" s="11">
        <f>SUM(COPIA!$E52:$G52)</f>
        <v>155.97999999999999</v>
      </c>
      <c r="I52" s="11" t="str">
        <f>RIGHT(COPIA!$A52,5)</f>
        <v>GMT-7</v>
      </c>
      <c r="J52" s="11" t="str">
        <f>LEFT(COPIA!$A52,6)</f>
        <v>17 ago</v>
      </c>
      <c r="K52" s="12">
        <f>LEN(COPIA!$J52)</f>
        <v>6</v>
      </c>
      <c r="L52" s="12" t="str">
        <f>TRIM(COPIA!$J52)</f>
        <v>17 ago</v>
      </c>
      <c r="M52" s="13">
        <f>LEN(COPIA!$L52)</f>
        <v>6</v>
      </c>
    </row>
    <row r="53" spans="1:13" x14ac:dyDescent="0.3">
      <c r="A53" s="14" t="s">
        <v>107</v>
      </c>
      <c r="B53" s="15">
        <v>29716168</v>
      </c>
      <c r="C53" s="15">
        <v>112281030</v>
      </c>
      <c r="D53" s="15">
        <v>13915249</v>
      </c>
      <c r="E53" s="15">
        <f>ROUND(COPIA!$B53/1000000,2)</f>
        <v>29.72</v>
      </c>
      <c r="F53" s="15">
        <f>ROUND(COPIA!$C53/1000000,2)</f>
        <v>112.28</v>
      </c>
      <c r="G53" s="15">
        <f>ROUND(COPIA!$D53/1000000,2)</f>
        <v>13.92</v>
      </c>
      <c r="H53" s="15">
        <f>SUM(COPIA!$E53:$G53)</f>
        <v>155.91999999999999</v>
      </c>
      <c r="I53" s="15" t="str">
        <f>RIGHT(COPIA!$A53,5)</f>
        <v>GMT-7</v>
      </c>
      <c r="J53" s="15" t="str">
        <f>LEFT(COPIA!$A53,6)</f>
        <v>18 ago</v>
      </c>
      <c r="K53" s="16">
        <f>LEN(COPIA!$J53)</f>
        <v>6</v>
      </c>
      <c r="L53" s="16" t="str">
        <f>TRIM(COPIA!$J53)</f>
        <v>18 ago</v>
      </c>
      <c r="M53" s="17">
        <f>LEN(COPIA!$L53)</f>
        <v>6</v>
      </c>
    </row>
    <row r="54" spans="1:13" x14ac:dyDescent="0.3">
      <c r="A54" s="10" t="s">
        <v>108</v>
      </c>
      <c r="B54" s="11">
        <v>29728532</v>
      </c>
      <c r="C54" s="11">
        <v>112361038</v>
      </c>
      <c r="D54" s="11">
        <v>13975516</v>
      </c>
      <c r="E54" s="11">
        <f>ROUND(COPIA!$B54/1000000,2)</f>
        <v>29.73</v>
      </c>
      <c r="F54" s="11">
        <f>ROUND(COPIA!$C54/1000000,2)</f>
        <v>112.36</v>
      </c>
      <c r="G54" s="11">
        <f>ROUND(COPIA!$D54/1000000,2)</f>
        <v>13.98</v>
      </c>
      <c r="H54" s="11">
        <f>SUM(COPIA!$E54:$G54)</f>
        <v>156.07</v>
      </c>
      <c r="I54" s="11" t="str">
        <f>RIGHT(COPIA!$A54,5)</f>
        <v>GMT-7</v>
      </c>
      <c r="J54" s="11" t="str">
        <f>LEFT(COPIA!$A54,6)</f>
        <v>19 ago</v>
      </c>
      <c r="K54" s="12">
        <f>LEN(COPIA!$J54)</f>
        <v>6</v>
      </c>
      <c r="L54" s="12" t="str">
        <f>TRIM(COPIA!$J54)</f>
        <v>19 ago</v>
      </c>
      <c r="M54" s="13">
        <f>LEN(COPIA!$L54)</f>
        <v>6</v>
      </c>
    </row>
    <row r="55" spans="1:13" x14ac:dyDescent="0.3">
      <c r="A55" s="14" t="s">
        <v>109</v>
      </c>
      <c r="B55" s="15">
        <v>29741622</v>
      </c>
      <c r="C55" s="15">
        <v>112432442</v>
      </c>
      <c r="D55" s="15">
        <v>14037283</v>
      </c>
      <c r="E55" s="15">
        <f>ROUND(COPIA!$B55/1000000,2)</f>
        <v>29.74</v>
      </c>
      <c r="F55" s="15">
        <f>ROUND(COPIA!$C55/1000000,2)</f>
        <v>112.43</v>
      </c>
      <c r="G55" s="15">
        <f>ROUND(COPIA!$D55/1000000,2)</f>
        <v>14.04</v>
      </c>
      <c r="H55" s="15">
        <f>SUM(COPIA!$E55:$G55)</f>
        <v>156.21</v>
      </c>
      <c r="I55" s="15" t="str">
        <f>RIGHT(COPIA!$A55,5)</f>
        <v>GMT-7</v>
      </c>
      <c r="J55" s="15" t="str">
        <f>LEFT(COPIA!$A55,6)</f>
        <v>20 ago</v>
      </c>
      <c r="K55" s="16">
        <f>LEN(COPIA!$J55)</f>
        <v>6</v>
      </c>
      <c r="L55" s="16" t="str">
        <f>TRIM(COPIA!$J55)</f>
        <v>20 ago</v>
      </c>
      <c r="M55" s="17">
        <f>LEN(COPIA!$L55)</f>
        <v>6</v>
      </c>
    </row>
    <row r="56" spans="1:13" x14ac:dyDescent="0.3">
      <c r="A56" s="10" t="s">
        <v>110</v>
      </c>
      <c r="B56" s="11">
        <v>29746952</v>
      </c>
      <c r="C56" s="11">
        <v>112497039</v>
      </c>
      <c r="D56" s="11">
        <v>14084462</v>
      </c>
      <c r="E56" s="11">
        <f>ROUND(COPIA!$B56/1000000,2)</f>
        <v>29.75</v>
      </c>
      <c r="F56" s="11">
        <f>ROUND(COPIA!$C56/1000000,2)</f>
        <v>112.5</v>
      </c>
      <c r="G56" s="11">
        <f>ROUND(COPIA!$D56/1000000,2)</f>
        <v>14.08</v>
      </c>
      <c r="H56" s="11">
        <f>SUM(COPIA!$E56:$G56)</f>
        <v>156.33000000000001</v>
      </c>
      <c r="I56" s="11" t="str">
        <f>RIGHT(COPIA!$A56,5)</f>
        <v>GMT-7</v>
      </c>
      <c r="J56" s="11" t="str">
        <f>LEFT(COPIA!$A56,6)</f>
        <v>21 ago</v>
      </c>
      <c r="K56" s="12">
        <f>LEN(COPIA!$J56)</f>
        <v>6</v>
      </c>
      <c r="L56" s="12" t="str">
        <f>TRIM(COPIA!$J56)</f>
        <v>21 ago</v>
      </c>
      <c r="M56" s="13">
        <f>LEN(COPIA!$L56)</f>
        <v>6</v>
      </c>
    </row>
    <row r="57" spans="1:13" x14ac:dyDescent="0.3">
      <c r="A57" s="14" t="s">
        <v>111</v>
      </c>
      <c r="B57" s="15">
        <v>29752031</v>
      </c>
      <c r="C57" s="15">
        <v>112523100</v>
      </c>
      <c r="D57" s="15">
        <v>14159590</v>
      </c>
      <c r="E57" s="15">
        <f>ROUND(COPIA!$B57/1000000,2)</f>
        <v>29.75</v>
      </c>
      <c r="F57" s="15">
        <f>ROUND(COPIA!$C57/1000000,2)</f>
        <v>112.52</v>
      </c>
      <c r="G57" s="15">
        <f>ROUND(COPIA!$D57/1000000,2)</f>
        <v>14.16</v>
      </c>
      <c r="H57" s="15">
        <f>SUM(COPIA!$E57:$G57)</f>
        <v>156.42999999999998</v>
      </c>
      <c r="I57" s="15" t="str">
        <f>RIGHT(COPIA!$A57,5)</f>
        <v>GMT-7</v>
      </c>
      <c r="J57" s="15" t="str">
        <f>LEFT(COPIA!$A57,6)</f>
        <v>22 ago</v>
      </c>
      <c r="K57" s="16">
        <f>LEN(COPIA!$J57)</f>
        <v>6</v>
      </c>
      <c r="L57" s="16" t="str">
        <f>TRIM(COPIA!$J57)</f>
        <v>22 ago</v>
      </c>
      <c r="M57" s="17">
        <f>LEN(COPIA!$L57)</f>
        <v>6</v>
      </c>
    </row>
    <row r="58" spans="1:13" x14ac:dyDescent="0.3">
      <c r="A58" s="10" t="s">
        <v>112</v>
      </c>
      <c r="B58" s="11">
        <v>29769677</v>
      </c>
      <c r="C58" s="11">
        <v>112740663</v>
      </c>
      <c r="D58" s="11">
        <v>14217395</v>
      </c>
      <c r="E58" s="11">
        <f>ROUND(COPIA!$B58/1000000,2)</f>
        <v>29.77</v>
      </c>
      <c r="F58" s="11">
        <f>ROUND(COPIA!$C58/1000000,2)</f>
        <v>112.74</v>
      </c>
      <c r="G58" s="11">
        <f>ROUND(COPIA!$D58/1000000,2)</f>
        <v>14.22</v>
      </c>
      <c r="H58" s="11">
        <f>SUM(COPIA!$E58:$G58)</f>
        <v>156.72999999999999</v>
      </c>
      <c r="I58" s="11" t="str">
        <f>RIGHT(COPIA!$A58,5)</f>
        <v>GMT-7</v>
      </c>
      <c r="J58" s="11" t="str">
        <f>LEFT(COPIA!$A58,6)</f>
        <v>23 ago</v>
      </c>
      <c r="K58" s="12">
        <f>LEN(COPIA!$J58)</f>
        <v>6</v>
      </c>
      <c r="L58" s="12" t="str">
        <f>TRIM(COPIA!$J58)</f>
        <v>23 ago</v>
      </c>
      <c r="M58" s="13">
        <f>LEN(COPIA!$L58)</f>
        <v>6</v>
      </c>
    </row>
    <row r="59" spans="1:13" x14ac:dyDescent="0.3">
      <c r="A59" s="14" t="s">
        <v>113</v>
      </c>
      <c r="B59" s="15">
        <v>29788563</v>
      </c>
      <c r="C59" s="15">
        <v>112897843</v>
      </c>
      <c r="D59" s="15">
        <v>14295831</v>
      </c>
      <c r="E59" s="15">
        <f>ROUND(COPIA!$B59/1000000,2)</f>
        <v>29.79</v>
      </c>
      <c r="F59" s="15">
        <f>ROUND(COPIA!$C59/1000000,2)</f>
        <v>112.9</v>
      </c>
      <c r="G59" s="15">
        <f>ROUND(COPIA!$D59/1000000,2)</f>
        <v>14.3</v>
      </c>
      <c r="H59" s="15">
        <f>SUM(COPIA!$E59:$G59)</f>
        <v>156.99</v>
      </c>
      <c r="I59" s="15" t="str">
        <f>RIGHT(COPIA!$A59,5)</f>
        <v>GMT-7</v>
      </c>
      <c r="J59" s="15" t="str">
        <f>LEFT(COPIA!$A59,6)</f>
        <v>24 ago</v>
      </c>
      <c r="K59" s="16">
        <f>LEN(COPIA!$J59)</f>
        <v>6</v>
      </c>
      <c r="L59" s="16" t="str">
        <f>TRIM(COPIA!$J59)</f>
        <v>24 ago</v>
      </c>
      <c r="M59" s="17">
        <f>LEN(COPIA!$L59)</f>
        <v>6</v>
      </c>
    </row>
    <row r="60" spans="1:13" x14ac:dyDescent="0.3">
      <c r="A60" s="10" t="s">
        <v>114</v>
      </c>
      <c r="B60" s="11">
        <v>29806129</v>
      </c>
      <c r="C60" s="11">
        <v>113029893</v>
      </c>
      <c r="D60" s="11">
        <v>14362204</v>
      </c>
      <c r="E60" s="11">
        <f>ROUND(COPIA!$B60/1000000,2)</f>
        <v>29.81</v>
      </c>
      <c r="F60" s="11">
        <f>ROUND(COPIA!$C60/1000000,2)</f>
        <v>113.03</v>
      </c>
      <c r="G60" s="11">
        <f>ROUND(COPIA!$D60/1000000,2)</f>
        <v>14.36</v>
      </c>
      <c r="H60" s="11">
        <f>SUM(COPIA!$E60:$G60)</f>
        <v>157.19999999999999</v>
      </c>
      <c r="I60" s="11" t="str">
        <f>RIGHT(COPIA!$A60,5)</f>
        <v>GMT-7</v>
      </c>
      <c r="J60" s="11" t="str">
        <f>LEFT(COPIA!$A60,6)</f>
        <v>25 ago</v>
      </c>
      <c r="K60" s="12">
        <f>LEN(COPIA!$J60)</f>
        <v>6</v>
      </c>
      <c r="L60" s="12" t="str">
        <f>TRIM(COPIA!$J60)</f>
        <v>25 ago</v>
      </c>
      <c r="M60" s="13">
        <f>LEN(COPIA!$L60)</f>
        <v>6</v>
      </c>
    </row>
    <row r="61" spans="1:13" x14ac:dyDescent="0.3">
      <c r="A61" s="14" t="s">
        <v>115</v>
      </c>
      <c r="B61" s="15">
        <v>29817651</v>
      </c>
      <c r="C61" s="15">
        <v>113131032</v>
      </c>
      <c r="D61" s="15">
        <v>14410781</v>
      </c>
      <c r="E61" s="15">
        <f>ROUND(COPIA!$B61/1000000,2)</f>
        <v>29.82</v>
      </c>
      <c r="F61" s="15">
        <f>ROUND(COPIA!$C61/1000000,2)</f>
        <v>113.13</v>
      </c>
      <c r="G61" s="15">
        <f>ROUND(COPIA!$D61/1000000,2)</f>
        <v>14.41</v>
      </c>
      <c r="H61" s="15">
        <f>SUM(COPIA!$E61:$G61)</f>
        <v>157.35999999999999</v>
      </c>
      <c r="I61" s="15" t="str">
        <f>RIGHT(COPIA!$A61,5)</f>
        <v>GMT-7</v>
      </c>
      <c r="J61" s="15" t="str">
        <f>LEFT(COPIA!$A61,6)</f>
        <v>26 ago</v>
      </c>
      <c r="K61" s="16">
        <f>LEN(COPIA!$J61)</f>
        <v>6</v>
      </c>
      <c r="L61" s="16" t="str">
        <f>TRIM(COPIA!$J61)</f>
        <v>26 ago</v>
      </c>
      <c r="M61" s="17">
        <f>LEN(COPIA!$L61)</f>
        <v>6</v>
      </c>
    </row>
    <row r="62" spans="1:13" x14ac:dyDescent="0.3">
      <c r="A62" s="10" t="s">
        <v>116</v>
      </c>
      <c r="B62" s="11">
        <v>29831378</v>
      </c>
      <c r="C62" s="11">
        <v>113265796</v>
      </c>
      <c r="D62" s="11">
        <v>14463636</v>
      </c>
      <c r="E62" s="11">
        <f>ROUND(COPIA!$B62/1000000,2)</f>
        <v>29.83</v>
      </c>
      <c r="F62" s="11">
        <f>ROUND(COPIA!$C62/1000000,2)</f>
        <v>113.27</v>
      </c>
      <c r="G62" s="11">
        <f>ROUND(COPIA!$D62/1000000,2)</f>
        <v>14.46</v>
      </c>
      <c r="H62" s="11">
        <f>SUM(COPIA!$E62:$G62)</f>
        <v>157.56</v>
      </c>
      <c r="I62" s="11" t="str">
        <f>RIGHT(COPIA!$A62,5)</f>
        <v>GMT-7</v>
      </c>
      <c r="J62" s="11" t="str">
        <f>LEFT(COPIA!$A62,6)</f>
        <v>27 ago</v>
      </c>
      <c r="K62" s="12">
        <f>LEN(COPIA!$J62)</f>
        <v>6</v>
      </c>
      <c r="L62" s="12" t="str">
        <f>TRIM(COPIA!$J62)</f>
        <v>27 ago</v>
      </c>
      <c r="M62" s="13">
        <f>LEN(COPIA!$L62)</f>
        <v>6</v>
      </c>
    </row>
    <row r="63" spans="1:13" x14ac:dyDescent="0.3">
      <c r="A63" s="14" t="s">
        <v>117</v>
      </c>
      <c r="B63" s="15">
        <v>29835733</v>
      </c>
      <c r="C63" s="15">
        <v>113316082</v>
      </c>
      <c r="D63" s="15">
        <v>14532246</v>
      </c>
      <c r="E63" s="15">
        <f>ROUND(COPIA!$B63/1000000,2)</f>
        <v>29.84</v>
      </c>
      <c r="F63" s="15">
        <f>ROUND(COPIA!$C63/1000000,2)</f>
        <v>113.32</v>
      </c>
      <c r="G63" s="15">
        <f>ROUND(COPIA!$D63/1000000,2)</f>
        <v>14.53</v>
      </c>
      <c r="H63" s="15">
        <f>SUM(COPIA!$E63:$G63)</f>
        <v>157.69</v>
      </c>
      <c r="I63" s="15" t="str">
        <f>RIGHT(COPIA!$A63,5)</f>
        <v>GMT-7</v>
      </c>
      <c r="J63" s="15" t="str">
        <f>LEFT(COPIA!$A63,6)</f>
        <v>28 ago</v>
      </c>
      <c r="K63" s="16">
        <f>LEN(COPIA!$J63)</f>
        <v>6</v>
      </c>
      <c r="L63" s="16" t="str">
        <f>TRIM(COPIA!$J63)</f>
        <v>28 ago</v>
      </c>
      <c r="M63" s="17">
        <f>LEN(COPIA!$L63)</f>
        <v>6</v>
      </c>
    </row>
    <row r="64" spans="1:13" x14ac:dyDescent="0.3">
      <c r="A64" s="10" t="s">
        <v>118</v>
      </c>
      <c r="B64" s="11">
        <v>29836535</v>
      </c>
      <c r="C64" s="11">
        <v>113308117</v>
      </c>
      <c r="D64" s="11">
        <v>14591411</v>
      </c>
      <c r="E64" s="11">
        <f>ROUND(COPIA!$B64/1000000,2)</f>
        <v>29.84</v>
      </c>
      <c r="F64" s="11">
        <f>ROUND(COPIA!$C64/1000000,2)</f>
        <v>113.31</v>
      </c>
      <c r="G64" s="11">
        <f>ROUND(COPIA!$D64/1000000,2)</f>
        <v>14.59</v>
      </c>
      <c r="H64" s="11">
        <f>SUM(COPIA!$E64:$G64)</f>
        <v>157.74</v>
      </c>
      <c r="I64" s="11" t="str">
        <f>RIGHT(COPIA!$A64,5)</f>
        <v>GMT-7</v>
      </c>
      <c r="J64" s="11" t="str">
        <f>LEFT(COPIA!$A64,6)</f>
        <v>29 ago</v>
      </c>
      <c r="K64" s="12">
        <f>LEN(COPIA!$J64)</f>
        <v>6</v>
      </c>
      <c r="L64" s="12" t="str">
        <f>TRIM(COPIA!$J64)</f>
        <v>29 ago</v>
      </c>
      <c r="M64" s="13">
        <f>LEN(COPIA!$L64)</f>
        <v>6</v>
      </c>
    </row>
    <row r="65" spans="1:13" x14ac:dyDescent="0.3">
      <c r="A65" s="14" t="s">
        <v>119</v>
      </c>
      <c r="B65" s="15">
        <v>29843082</v>
      </c>
      <c r="C65" s="15">
        <v>113316602</v>
      </c>
      <c r="D65" s="15">
        <v>14635571</v>
      </c>
      <c r="E65" s="15">
        <f>ROUND(COPIA!$B65/1000000,2)</f>
        <v>29.84</v>
      </c>
      <c r="F65" s="15">
        <f>ROUND(COPIA!$C65/1000000,2)</f>
        <v>113.32</v>
      </c>
      <c r="G65" s="15">
        <f>ROUND(COPIA!$D65/1000000,2)</f>
        <v>14.64</v>
      </c>
      <c r="H65" s="15">
        <f>SUM(COPIA!$E65:$G65)</f>
        <v>157.80000000000001</v>
      </c>
      <c r="I65" s="15" t="str">
        <f>RIGHT(COPIA!$A65,5)</f>
        <v>GMT-7</v>
      </c>
      <c r="J65" s="15" t="str">
        <f>LEFT(COPIA!$A65,6)</f>
        <v>30 ago</v>
      </c>
      <c r="K65" s="16">
        <f>LEN(COPIA!$J65)</f>
        <v>6</v>
      </c>
      <c r="L65" s="16" t="str">
        <f>TRIM(COPIA!$J65)</f>
        <v>30 ago</v>
      </c>
      <c r="M65" s="17">
        <f>LEN(COPIA!$L65)</f>
        <v>6</v>
      </c>
    </row>
    <row r="66" spans="1:13" x14ac:dyDescent="0.3">
      <c r="A66" s="10" t="s">
        <v>120</v>
      </c>
      <c r="B66" s="11">
        <v>29926372</v>
      </c>
      <c r="C66" s="11">
        <v>113360438</v>
      </c>
      <c r="D66" s="11">
        <v>14687040</v>
      </c>
      <c r="E66" s="11">
        <f>ROUND(COPIA!$B66/1000000,2)</f>
        <v>29.93</v>
      </c>
      <c r="F66" s="11">
        <f>ROUND(COPIA!$C66/1000000,2)</f>
        <v>113.36</v>
      </c>
      <c r="G66" s="11">
        <f>ROUND(COPIA!$D66/1000000,2)</f>
        <v>14.69</v>
      </c>
      <c r="H66" s="11">
        <f>SUM(COPIA!$E66:$G66)</f>
        <v>157.97999999999999</v>
      </c>
      <c r="I66" s="11" t="str">
        <f>RIGHT(COPIA!$A66,5)</f>
        <v>GMT-7</v>
      </c>
      <c r="J66" s="11" t="str">
        <f>LEFT(COPIA!$A66,6)</f>
        <v>31 ago</v>
      </c>
      <c r="K66" s="12">
        <f>LEN(COPIA!$J66)</f>
        <v>6</v>
      </c>
      <c r="L66" s="12" t="str">
        <f>TRIM(COPIA!$J66)</f>
        <v>31 ago</v>
      </c>
      <c r="M66" s="13">
        <f>LEN(COPIA!$L66)</f>
        <v>6</v>
      </c>
    </row>
    <row r="67" spans="1:13" x14ac:dyDescent="0.3">
      <c r="A67" s="14" t="s">
        <v>121</v>
      </c>
      <c r="B67" s="15">
        <v>29936662</v>
      </c>
      <c r="C67" s="15">
        <v>113362034</v>
      </c>
      <c r="D67" s="15">
        <v>14750554</v>
      </c>
      <c r="E67" s="15">
        <f>ROUND(COPIA!$B67/1000000,2)</f>
        <v>29.94</v>
      </c>
      <c r="F67" s="15">
        <f>ROUND(COPIA!$C67/1000000,2)</f>
        <v>113.36</v>
      </c>
      <c r="G67" s="15">
        <f>ROUND(COPIA!$D67/1000000,2)</f>
        <v>14.75</v>
      </c>
      <c r="H67" s="15">
        <f>SUM(COPIA!$E67:$G67)</f>
        <v>158.05000000000001</v>
      </c>
      <c r="I67" s="15" t="str">
        <f>RIGHT(COPIA!$A67,5)</f>
        <v>GMT-7</v>
      </c>
      <c r="J67" s="15" t="str">
        <f>LEFT(COPIA!$A67,6)</f>
        <v>1 sept</v>
      </c>
      <c r="K67" s="16">
        <f>LEN(COPIA!$J67)</f>
        <v>6</v>
      </c>
      <c r="L67" s="16" t="str">
        <f>TRIM(COPIA!$J67)</f>
        <v>1 sept</v>
      </c>
      <c r="M67" s="17">
        <f>LEN(COPIA!$L67)</f>
        <v>6</v>
      </c>
    </row>
    <row r="68" spans="1:13" x14ac:dyDescent="0.3">
      <c r="A68" s="10" t="s">
        <v>122</v>
      </c>
      <c r="B68" s="11">
        <v>29905819</v>
      </c>
      <c r="C68" s="11">
        <v>112483147</v>
      </c>
      <c r="D68" s="11">
        <v>14784759</v>
      </c>
      <c r="E68" s="11">
        <f>ROUND(COPIA!$B68/1000000,2)</f>
        <v>29.91</v>
      </c>
      <c r="F68" s="11">
        <f>ROUND(COPIA!$C68/1000000,2)</f>
        <v>112.48</v>
      </c>
      <c r="G68" s="11">
        <f>ROUND(COPIA!$D68/1000000,2)</f>
        <v>14.78</v>
      </c>
      <c r="H68" s="11">
        <f>SUM(COPIA!$E68:$G68)</f>
        <v>157.17000000000002</v>
      </c>
      <c r="I68" s="11" t="str">
        <f>RIGHT(COPIA!$A68,5)</f>
        <v>GMT-7</v>
      </c>
      <c r="J68" s="11" t="str">
        <f>LEFT(COPIA!$A68,6)</f>
        <v>2 sept</v>
      </c>
      <c r="K68" s="12">
        <f>LEN(COPIA!$J68)</f>
        <v>6</v>
      </c>
      <c r="L68" s="12" t="str">
        <f>TRIM(COPIA!$J68)</f>
        <v>2 sept</v>
      </c>
      <c r="M68" s="13">
        <f>LEN(COPIA!$L68)</f>
        <v>6</v>
      </c>
    </row>
    <row r="69" spans="1:13" x14ac:dyDescent="0.3">
      <c r="A69" s="14" t="s">
        <v>123</v>
      </c>
      <c r="B69" s="15">
        <v>29897152</v>
      </c>
      <c r="C69" s="15">
        <v>112258533</v>
      </c>
      <c r="D69" s="15">
        <v>14826107</v>
      </c>
      <c r="E69" s="15">
        <f>ROUND(COPIA!$B69/1000000,2)</f>
        <v>29.9</v>
      </c>
      <c r="F69" s="15">
        <f>ROUND(COPIA!$C69/1000000,2)</f>
        <v>112.26</v>
      </c>
      <c r="G69" s="15">
        <f>ROUND(COPIA!$D69/1000000,2)</f>
        <v>14.83</v>
      </c>
      <c r="H69" s="15">
        <f>SUM(COPIA!$E69:$G69)</f>
        <v>156.99</v>
      </c>
      <c r="I69" s="15" t="str">
        <f>RIGHT(COPIA!$A69,5)</f>
        <v>GMT-7</v>
      </c>
      <c r="J69" s="15" t="str">
        <f>LEFT(COPIA!$A69,6)</f>
        <v>3 sept</v>
      </c>
      <c r="K69" s="16">
        <f>LEN(COPIA!$J69)</f>
        <v>6</v>
      </c>
      <c r="L69" s="16" t="str">
        <f>TRIM(COPIA!$J69)</f>
        <v>3 sept</v>
      </c>
      <c r="M69" s="17">
        <f>LEN(COPIA!$L69)</f>
        <v>6</v>
      </c>
    </row>
    <row r="70" spans="1:13" x14ac:dyDescent="0.3">
      <c r="A70" s="10" t="s">
        <v>124</v>
      </c>
      <c r="B70" s="11">
        <v>29906270</v>
      </c>
      <c r="C70" s="11">
        <v>112247981</v>
      </c>
      <c r="D70" s="11">
        <v>14881142</v>
      </c>
      <c r="E70" s="11">
        <f>ROUND(COPIA!$B70/1000000,2)</f>
        <v>29.91</v>
      </c>
      <c r="F70" s="11">
        <f>ROUND(COPIA!$C70/1000000,2)</f>
        <v>112.25</v>
      </c>
      <c r="G70" s="11">
        <f>ROUND(COPIA!$D70/1000000,2)</f>
        <v>14.88</v>
      </c>
      <c r="H70" s="11">
        <f>SUM(COPIA!$E70:$G70)</f>
        <v>157.04</v>
      </c>
      <c r="I70" s="11" t="str">
        <f>RIGHT(COPIA!$A70,5)</f>
        <v>GMT-7</v>
      </c>
      <c r="J70" s="11" t="str">
        <f>LEFT(COPIA!$A70,6)</f>
        <v>4 sept</v>
      </c>
      <c r="K70" s="12">
        <f>LEN(COPIA!$J70)</f>
        <v>6</v>
      </c>
      <c r="L70" s="12" t="str">
        <f>TRIM(COPIA!$J70)</f>
        <v>4 sept</v>
      </c>
      <c r="M70" s="13">
        <f>LEN(COPIA!$L70)</f>
        <v>6</v>
      </c>
    </row>
    <row r="71" spans="1:13" x14ac:dyDescent="0.3">
      <c r="A71" s="14" t="s">
        <v>125</v>
      </c>
      <c r="B71" s="15">
        <v>29909041</v>
      </c>
      <c r="C71" s="15">
        <v>112258664</v>
      </c>
      <c r="D71" s="15">
        <v>14934010</v>
      </c>
      <c r="E71" s="15">
        <f>ROUND(COPIA!$B71/1000000,2)</f>
        <v>29.91</v>
      </c>
      <c r="F71" s="15">
        <f>ROUND(COPIA!$C71/1000000,2)</f>
        <v>112.26</v>
      </c>
      <c r="G71" s="15">
        <f>ROUND(COPIA!$D71/1000000,2)</f>
        <v>14.93</v>
      </c>
      <c r="H71" s="15">
        <f>SUM(COPIA!$E71:$G71)</f>
        <v>157.10000000000002</v>
      </c>
      <c r="I71" s="15" t="str">
        <f>RIGHT(COPIA!$A71,5)</f>
        <v>GMT-7</v>
      </c>
      <c r="J71" s="15" t="str">
        <f>LEFT(COPIA!$A71,6)</f>
        <v>5 sept</v>
      </c>
      <c r="K71" s="16">
        <f>LEN(COPIA!$J71)</f>
        <v>6</v>
      </c>
      <c r="L71" s="16" t="str">
        <f>TRIM(COPIA!$J71)</f>
        <v>5 sept</v>
      </c>
      <c r="M71" s="17">
        <f>LEN(COPIA!$L71)</f>
        <v>6</v>
      </c>
    </row>
    <row r="72" spans="1:13" x14ac:dyDescent="0.3">
      <c r="A72" s="10" t="s">
        <v>126</v>
      </c>
      <c r="B72" s="11">
        <v>29974231</v>
      </c>
      <c r="C72" s="11">
        <v>112235578</v>
      </c>
      <c r="D72" s="11">
        <v>15025138</v>
      </c>
      <c r="E72" s="11">
        <f>ROUND(COPIA!$B72/1000000,2)</f>
        <v>29.97</v>
      </c>
      <c r="F72" s="11">
        <f>ROUND(COPIA!$C72/1000000,2)</f>
        <v>112.24</v>
      </c>
      <c r="G72" s="11">
        <f>ROUND(COPIA!$D72/1000000,2)</f>
        <v>15.03</v>
      </c>
      <c r="H72" s="11">
        <f>SUM(COPIA!$E72:$G72)</f>
        <v>157.23999999999998</v>
      </c>
      <c r="I72" s="11" t="str">
        <f>RIGHT(COPIA!$A72,5)</f>
        <v>GMT-7</v>
      </c>
      <c r="J72" s="11" t="str">
        <f>LEFT(COPIA!$A72,6)</f>
        <v>6 sept</v>
      </c>
      <c r="K72" s="12">
        <f>LEN(COPIA!$J72)</f>
        <v>6</v>
      </c>
      <c r="L72" s="12" t="str">
        <f>TRIM(COPIA!$J72)</f>
        <v>6 sept</v>
      </c>
      <c r="M72" s="13">
        <f>LEN(COPIA!$L72)</f>
        <v>6</v>
      </c>
    </row>
    <row r="73" spans="1:13" x14ac:dyDescent="0.3">
      <c r="A73" s="14" t="s">
        <v>127</v>
      </c>
      <c r="B73" s="15">
        <v>30017837</v>
      </c>
      <c r="C73" s="15">
        <v>111488205</v>
      </c>
      <c r="D73" s="15">
        <v>15063069</v>
      </c>
      <c r="E73" s="15">
        <f>ROUND(COPIA!$B73/1000000,2)</f>
        <v>30.02</v>
      </c>
      <c r="F73" s="15">
        <f>ROUND(COPIA!$C73/1000000,2)</f>
        <v>111.49</v>
      </c>
      <c r="G73" s="15">
        <f>ROUND(COPIA!$D73/1000000,2)</f>
        <v>15.06</v>
      </c>
      <c r="H73" s="15">
        <f>SUM(COPIA!$E73:$G73)</f>
        <v>156.57</v>
      </c>
      <c r="I73" s="15" t="str">
        <f>RIGHT(COPIA!$A73,5)</f>
        <v>GMT-7</v>
      </c>
      <c r="J73" s="15" t="str">
        <f>LEFT(COPIA!$A73,6)</f>
        <v>7 sept</v>
      </c>
      <c r="K73" s="16">
        <f>LEN(COPIA!$J73)</f>
        <v>6</v>
      </c>
      <c r="L73" s="16" t="str">
        <f>TRIM(COPIA!$J73)</f>
        <v>7 sept</v>
      </c>
      <c r="M73" s="17">
        <f>LEN(COPIA!$L73)</f>
        <v>6</v>
      </c>
    </row>
    <row r="74" spans="1:13" x14ac:dyDescent="0.3">
      <c r="A74" s="10" t="s">
        <v>128</v>
      </c>
      <c r="B74" s="11">
        <v>30077243</v>
      </c>
      <c r="C74" s="11">
        <v>111820687</v>
      </c>
      <c r="D74" s="11">
        <v>15122657</v>
      </c>
      <c r="E74" s="11">
        <f>ROUND(COPIA!$B74/1000000,2)</f>
        <v>30.08</v>
      </c>
      <c r="F74" s="11">
        <f>ROUND(COPIA!$C74/1000000,2)</f>
        <v>111.82</v>
      </c>
      <c r="G74" s="11">
        <f>ROUND(COPIA!$D74/1000000,2)</f>
        <v>15.12</v>
      </c>
      <c r="H74" s="11">
        <f>SUM(COPIA!$E74:$G74)</f>
        <v>157.01999999999998</v>
      </c>
      <c r="I74" s="11" t="str">
        <f>RIGHT(COPIA!$A74,5)</f>
        <v>GMT-7</v>
      </c>
      <c r="J74" s="11" t="str">
        <f>LEFT(COPIA!$A74,6)</f>
        <v>8 sept</v>
      </c>
      <c r="K74" s="12">
        <f>LEN(COPIA!$J74)</f>
        <v>6</v>
      </c>
      <c r="L74" s="12" t="str">
        <f>TRIM(COPIA!$J74)</f>
        <v>8 sept</v>
      </c>
      <c r="M74" s="13">
        <f>LEN(COPIA!$L74)</f>
        <v>6</v>
      </c>
    </row>
    <row r="75" spans="1:13" x14ac:dyDescent="0.3">
      <c r="A75" s="14" t="s">
        <v>129</v>
      </c>
      <c r="B75" s="15">
        <v>30095982</v>
      </c>
      <c r="C75" s="15">
        <v>112164561</v>
      </c>
      <c r="D75" s="15">
        <v>15167961</v>
      </c>
      <c r="E75" s="15">
        <f>ROUND(COPIA!$B75/1000000,2)</f>
        <v>30.1</v>
      </c>
      <c r="F75" s="15">
        <f>ROUND(COPIA!$C75/1000000,2)</f>
        <v>112.16</v>
      </c>
      <c r="G75" s="15">
        <f>ROUND(COPIA!$D75/1000000,2)</f>
        <v>15.17</v>
      </c>
      <c r="H75" s="15">
        <f>SUM(COPIA!$E75:$G75)</f>
        <v>157.42999999999998</v>
      </c>
      <c r="I75" s="15" t="str">
        <f>RIGHT(COPIA!$A75,5)</f>
        <v>GMT-7</v>
      </c>
      <c r="J75" s="15" t="str">
        <f>LEFT(COPIA!$A75,6)</f>
        <v>9 sept</v>
      </c>
      <c r="K75" s="16">
        <f>LEN(COPIA!$J75)</f>
        <v>6</v>
      </c>
      <c r="L75" s="16" t="str">
        <f>TRIM(COPIA!$J75)</f>
        <v>9 sept</v>
      </c>
      <c r="M75" s="17">
        <f>LEN(COPIA!$L75)</f>
        <v>6</v>
      </c>
    </row>
    <row r="76" spans="1:13" x14ac:dyDescent="0.3">
      <c r="A76" s="10" t="s">
        <v>130</v>
      </c>
      <c r="B76" s="11">
        <v>30116852</v>
      </c>
      <c r="C76" s="11">
        <v>112724498</v>
      </c>
      <c r="D76" s="11">
        <v>15213784</v>
      </c>
      <c r="E76" s="11">
        <f>ROUND(COPIA!$B76/1000000,2)</f>
        <v>30.12</v>
      </c>
      <c r="F76" s="11">
        <f>ROUND(COPIA!$C76/1000000,2)</f>
        <v>112.72</v>
      </c>
      <c r="G76" s="11">
        <f>ROUND(COPIA!$D76/1000000,2)</f>
        <v>15.21</v>
      </c>
      <c r="H76" s="11">
        <f>SUM(COPIA!$E76:$G76)</f>
        <v>158.05000000000001</v>
      </c>
      <c r="I76" s="11" t="str">
        <f>RIGHT(COPIA!$A76,5)</f>
        <v>GMT-7</v>
      </c>
      <c r="J76" s="11" t="str">
        <f>LEFT(COPIA!$A76,6)</f>
        <v>10 sep</v>
      </c>
      <c r="K76" s="12">
        <f>LEN(COPIA!$J76)</f>
        <v>6</v>
      </c>
      <c r="L76" s="12" t="str">
        <f>TRIM(COPIA!$J76)</f>
        <v>10 sep</v>
      </c>
      <c r="M76" s="13">
        <f>LEN(COPIA!$L76)</f>
        <v>6</v>
      </c>
    </row>
    <row r="77" spans="1:13" x14ac:dyDescent="0.3">
      <c r="A77" s="14" t="s">
        <v>131</v>
      </c>
      <c r="B77" s="15">
        <v>30113000</v>
      </c>
      <c r="C77" s="15">
        <v>112934691</v>
      </c>
      <c r="D77" s="15">
        <v>15282214</v>
      </c>
      <c r="E77" s="15">
        <f>ROUND(COPIA!$B77/1000000,2)</f>
        <v>30.11</v>
      </c>
      <c r="F77" s="15">
        <f>ROUND(COPIA!$C77/1000000,2)</f>
        <v>112.93</v>
      </c>
      <c r="G77" s="15">
        <f>ROUND(COPIA!$D77/1000000,2)</f>
        <v>15.28</v>
      </c>
      <c r="H77" s="15">
        <f>SUM(COPIA!$E77:$G77)</f>
        <v>158.32000000000002</v>
      </c>
      <c r="I77" s="15" t="str">
        <f>RIGHT(COPIA!$A77,5)</f>
        <v>GMT-7</v>
      </c>
      <c r="J77" s="15" t="str">
        <f>LEFT(COPIA!$A77,6)</f>
        <v>11 sep</v>
      </c>
      <c r="K77" s="16">
        <f>LEN(COPIA!$J77)</f>
        <v>6</v>
      </c>
      <c r="L77" s="16" t="str">
        <f>TRIM(COPIA!$J77)</f>
        <v>11 sep</v>
      </c>
      <c r="M77" s="17">
        <f>LEN(COPIA!$L77)</f>
        <v>6</v>
      </c>
    </row>
    <row r="78" spans="1:13" x14ac:dyDescent="0.3">
      <c r="A78" s="10" t="s">
        <v>132</v>
      </c>
      <c r="B78" s="11">
        <v>30101359</v>
      </c>
      <c r="C78" s="11">
        <v>112954683</v>
      </c>
      <c r="D78" s="11">
        <v>15341294</v>
      </c>
      <c r="E78" s="11">
        <f>ROUND(COPIA!$B78/1000000,2)</f>
        <v>30.1</v>
      </c>
      <c r="F78" s="11">
        <f>ROUND(COPIA!$C78/1000000,2)</f>
        <v>112.95</v>
      </c>
      <c r="G78" s="11">
        <f>ROUND(COPIA!$D78/1000000,2)</f>
        <v>15.34</v>
      </c>
      <c r="H78" s="11">
        <f>SUM(COPIA!$E78:$G78)</f>
        <v>158.39000000000001</v>
      </c>
      <c r="I78" s="11" t="str">
        <f>RIGHT(COPIA!$A78,5)</f>
        <v>GMT-7</v>
      </c>
      <c r="J78" s="11" t="str">
        <f>LEFT(COPIA!$A78,6)</f>
        <v>12 sep</v>
      </c>
      <c r="K78" s="12">
        <f>LEN(COPIA!$J78)</f>
        <v>6</v>
      </c>
      <c r="L78" s="12" t="str">
        <f>TRIM(COPIA!$J78)</f>
        <v>12 sep</v>
      </c>
      <c r="M78" s="13">
        <f>LEN(COPIA!$L78)</f>
        <v>6</v>
      </c>
    </row>
    <row r="79" spans="1:13" x14ac:dyDescent="0.3">
      <c r="A79" s="14" t="s">
        <v>133</v>
      </c>
      <c r="B79" s="15">
        <v>30117509</v>
      </c>
      <c r="C79" s="15">
        <v>113220239</v>
      </c>
      <c r="D79" s="15">
        <v>15398975</v>
      </c>
      <c r="E79" s="15">
        <f>ROUND(COPIA!$B79/1000000,2)</f>
        <v>30.12</v>
      </c>
      <c r="F79" s="15">
        <f>ROUND(COPIA!$C79/1000000,2)</f>
        <v>113.22</v>
      </c>
      <c r="G79" s="15">
        <f>ROUND(COPIA!$D79/1000000,2)</f>
        <v>15.4</v>
      </c>
      <c r="H79" s="15">
        <f>SUM(COPIA!$E79:$G79)</f>
        <v>158.74</v>
      </c>
      <c r="I79" s="15" t="str">
        <f>RIGHT(COPIA!$A79,5)</f>
        <v>GMT-7</v>
      </c>
      <c r="J79" s="15" t="str">
        <f>LEFT(COPIA!$A79,6)</f>
        <v>13 sep</v>
      </c>
      <c r="K79" s="16">
        <f>LEN(COPIA!$J79)</f>
        <v>6</v>
      </c>
      <c r="L79" s="16" t="str">
        <f>TRIM(COPIA!$J79)</f>
        <v>13 sep</v>
      </c>
      <c r="M79" s="17">
        <f>LEN(COPIA!$L79)</f>
        <v>6</v>
      </c>
    </row>
    <row r="80" spans="1:13" x14ac:dyDescent="0.3">
      <c r="A80" s="10" t="s">
        <v>134</v>
      </c>
      <c r="B80" s="11">
        <v>30138816</v>
      </c>
      <c r="C80" s="11">
        <v>113596297</v>
      </c>
      <c r="D80" s="11">
        <v>15449865</v>
      </c>
      <c r="E80" s="11">
        <f>ROUND(COPIA!$B80/1000000,2)</f>
        <v>30.14</v>
      </c>
      <c r="F80" s="11">
        <f>ROUND(COPIA!$C80/1000000,2)</f>
        <v>113.6</v>
      </c>
      <c r="G80" s="11">
        <f>ROUND(COPIA!$D80/1000000,2)</f>
        <v>15.45</v>
      </c>
      <c r="H80" s="11">
        <f>SUM(COPIA!$E80:$G80)</f>
        <v>159.19</v>
      </c>
      <c r="I80" s="11" t="str">
        <f>RIGHT(COPIA!$A80,5)</f>
        <v>GMT-7</v>
      </c>
      <c r="J80" s="11" t="str">
        <f>LEFT(COPIA!$A80,6)</f>
        <v>14 sep</v>
      </c>
      <c r="K80" s="12">
        <f>LEN(COPIA!$J80)</f>
        <v>6</v>
      </c>
      <c r="L80" s="12" t="str">
        <f>TRIM(COPIA!$J80)</f>
        <v>14 sep</v>
      </c>
      <c r="M80" s="13">
        <f>LEN(COPIA!$L80)</f>
        <v>6</v>
      </c>
    </row>
    <row r="81" spans="1:13" x14ac:dyDescent="0.3">
      <c r="A81" s="14" t="s">
        <v>135</v>
      </c>
      <c r="B81" s="15">
        <v>30181534</v>
      </c>
      <c r="C81" s="15">
        <v>114021338</v>
      </c>
      <c r="D81" s="15">
        <v>15511491</v>
      </c>
      <c r="E81" s="15">
        <f>ROUND(COPIA!$B81/1000000,2)</f>
        <v>30.18</v>
      </c>
      <c r="F81" s="15">
        <f>ROUND(COPIA!$C81/1000000,2)</f>
        <v>114.02</v>
      </c>
      <c r="G81" s="15">
        <f>ROUND(COPIA!$D81/1000000,2)</f>
        <v>15.51</v>
      </c>
      <c r="H81" s="15">
        <f>SUM(COPIA!$E81:$G81)</f>
        <v>159.70999999999998</v>
      </c>
      <c r="I81" s="15" t="str">
        <f>RIGHT(COPIA!$A81,5)</f>
        <v>GMT-7</v>
      </c>
      <c r="J81" s="15" t="str">
        <f>LEFT(COPIA!$A81,6)</f>
        <v>15 sep</v>
      </c>
      <c r="K81" s="16">
        <f>LEN(COPIA!$J81)</f>
        <v>6</v>
      </c>
      <c r="L81" s="16" t="str">
        <f>TRIM(COPIA!$J81)</f>
        <v>15 sep</v>
      </c>
      <c r="M81" s="17">
        <f>LEN(COPIA!$L81)</f>
        <v>6</v>
      </c>
    </row>
    <row r="82" spans="1:13" x14ac:dyDescent="0.3">
      <c r="A82" s="10" t="s">
        <v>136</v>
      </c>
      <c r="B82" s="11">
        <v>30193369</v>
      </c>
      <c r="C82" s="11">
        <v>114440180</v>
      </c>
      <c r="D82" s="11">
        <v>15576837</v>
      </c>
      <c r="E82" s="11">
        <f>ROUND(COPIA!$B82/1000000,2)</f>
        <v>30.19</v>
      </c>
      <c r="F82" s="11">
        <f>ROUND(COPIA!$C82/1000000,2)</f>
        <v>114.44</v>
      </c>
      <c r="G82" s="11">
        <f>ROUND(COPIA!$D82/1000000,2)</f>
        <v>15.58</v>
      </c>
      <c r="H82" s="11">
        <f>SUM(COPIA!$E82:$G82)</f>
        <v>160.21</v>
      </c>
      <c r="I82" s="11" t="str">
        <f>RIGHT(COPIA!$A82,5)</f>
        <v>GMT-7</v>
      </c>
      <c r="J82" s="11" t="str">
        <f>LEFT(COPIA!$A82,6)</f>
        <v>16 sep</v>
      </c>
      <c r="K82" s="12">
        <f>LEN(COPIA!$J82)</f>
        <v>6</v>
      </c>
      <c r="L82" s="12" t="str">
        <f>TRIM(COPIA!$J82)</f>
        <v>16 sep</v>
      </c>
      <c r="M82" s="13">
        <f>LEN(COPIA!$L82)</f>
        <v>6</v>
      </c>
    </row>
    <row r="83" spans="1:13" x14ac:dyDescent="0.3">
      <c r="A83" s="14" t="s">
        <v>137</v>
      </c>
      <c r="B83" s="15">
        <v>30204862</v>
      </c>
      <c r="C83" s="15">
        <v>114979068</v>
      </c>
      <c r="D83" s="15">
        <v>15668518</v>
      </c>
      <c r="E83" s="15">
        <f>ROUND(COPIA!$B83/1000000,2)</f>
        <v>30.2</v>
      </c>
      <c r="F83" s="15">
        <f>ROUND(COPIA!$C83/1000000,2)</f>
        <v>114.98</v>
      </c>
      <c r="G83" s="15">
        <f>ROUND(COPIA!$D83/1000000,2)</f>
        <v>15.67</v>
      </c>
      <c r="H83" s="15">
        <f>SUM(COPIA!$E83:$G83)</f>
        <v>160.85</v>
      </c>
      <c r="I83" s="15" t="str">
        <f>RIGHT(COPIA!$A83,5)</f>
        <v>GMT-7</v>
      </c>
      <c r="J83" s="15" t="str">
        <f>LEFT(COPIA!$A83,6)</f>
        <v>17 sep</v>
      </c>
      <c r="K83" s="16">
        <f>LEN(COPIA!$J83)</f>
        <v>6</v>
      </c>
      <c r="L83" s="16" t="str">
        <f>TRIM(COPIA!$J83)</f>
        <v>17 sep</v>
      </c>
      <c r="M83" s="17">
        <f>LEN(COPIA!$L83)</f>
        <v>6</v>
      </c>
    </row>
    <row r="84" spans="1:13" x14ac:dyDescent="0.3">
      <c r="A84" s="10" t="s">
        <v>138</v>
      </c>
      <c r="B84" s="11">
        <v>30205881</v>
      </c>
      <c r="C84" s="11">
        <v>115198443</v>
      </c>
      <c r="D84" s="11">
        <v>15757450</v>
      </c>
      <c r="E84" s="11">
        <f>ROUND(COPIA!$B84/1000000,2)</f>
        <v>30.21</v>
      </c>
      <c r="F84" s="11">
        <f>ROUND(COPIA!$C84/1000000,2)</f>
        <v>115.2</v>
      </c>
      <c r="G84" s="11">
        <f>ROUND(COPIA!$D84/1000000,2)</f>
        <v>15.76</v>
      </c>
      <c r="H84" s="11">
        <f>SUM(COPIA!$E84:$G84)</f>
        <v>161.16999999999999</v>
      </c>
      <c r="I84" s="11" t="str">
        <f>RIGHT(COPIA!$A84,5)</f>
        <v>GMT-7</v>
      </c>
      <c r="J84" s="11" t="str">
        <f>LEFT(COPIA!$A84,6)</f>
        <v>18 sep</v>
      </c>
      <c r="K84" s="12">
        <f>LEN(COPIA!$J84)</f>
        <v>6</v>
      </c>
      <c r="L84" s="12" t="str">
        <f>TRIM(COPIA!$J84)</f>
        <v>18 sep</v>
      </c>
      <c r="M84" s="13">
        <f>LEN(COPIA!$L84)</f>
        <v>6</v>
      </c>
    </row>
    <row r="85" spans="1:13" x14ac:dyDescent="0.3">
      <c r="A85" s="14" t="s">
        <v>139</v>
      </c>
      <c r="B85" s="15">
        <v>30208579</v>
      </c>
      <c r="C85" s="15">
        <v>115286882</v>
      </c>
      <c r="D85" s="15">
        <v>15811003</v>
      </c>
      <c r="E85" s="15">
        <f>ROUND(COPIA!$B85/1000000,2)</f>
        <v>30.21</v>
      </c>
      <c r="F85" s="15">
        <f>ROUND(COPIA!$C85/1000000,2)</f>
        <v>115.29</v>
      </c>
      <c r="G85" s="15">
        <f>ROUND(COPIA!$D85/1000000,2)</f>
        <v>15.81</v>
      </c>
      <c r="H85" s="15">
        <f>SUM(COPIA!$E85:$G85)</f>
        <v>161.31</v>
      </c>
      <c r="I85" s="15" t="str">
        <f>RIGHT(COPIA!$A85,5)</f>
        <v>GMT-7</v>
      </c>
      <c r="J85" s="15" t="str">
        <f>LEFT(COPIA!$A85,6)</f>
        <v>19 sep</v>
      </c>
      <c r="K85" s="16">
        <f>LEN(COPIA!$J85)</f>
        <v>6</v>
      </c>
      <c r="L85" s="16" t="str">
        <f>TRIM(COPIA!$J85)</f>
        <v>19 sep</v>
      </c>
      <c r="M85" s="17">
        <f>LEN(COPIA!$L85)</f>
        <v>6</v>
      </c>
    </row>
    <row r="86" spans="1:13" x14ac:dyDescent="0.3">
      <c r="A86" s="10" t="s">
        <v>140</v>
      </c>
      <c r="B86" s="11">
        <v>30227668</v>
      </c>
      <c r="C86" s="11">
        <v>115523991</v>
      </c>
      <c r="D86" s="11">
        <v>15895099</v>
      </c>
      <c r="E86" s="11">
        <f>ROUND(COPIA!$B86/1000000,2)</f>
        <v>30.23</v>
      </c>
      <c r="F86" s="11">
        <f>ROUND(COPIA!$C86/1000000,2)</f>
        <v>115.52</v>
      </c>
      <c r="G86" s="11">
        <f>ROUND(COPIA!$D86/1000000,2)</f>
        <v>15.9</v>
      </c>
      <c r="H86" s="11">
        <f>SUM(COPIA!$E86:$G86)</f>
        <v>161.65</v>
      </c>
      <c r="I86" s="11" t="str">
        <f>RIGHT(COPIA!$A86,5)</f>
        <v>GMT-7</v>
      </c>
      <c r="J86" s="11" t="str">
        <f>LEFT(COPIA!$A86,6)</f>
        <v>20 sep</v>
      </c>
      <c r="K86" s="12">
        <f>LEN(COPIA!$J86)</f>
        <v>6</v>
      </c>
      <c r="L86" s="12" t="str">
        <f>TRIM(COPIA!$J86)</f>
        <v>20 sep</v>
      </c>
      <c r="M86" s="13">
        <f>LEN(COPIA!$L86)</f>
        <v>6</v>
      </c>
    </row>
    <row r="87" spans="1:13" x14ac:dyDescent="0.3">
      <c r="A87" s="14" t="s">
        <v>141</v>
      </c>
      <c r="B87" s="15">
        <v>30252325</v>
      </c>
      <c r="C87" s="15">
        <v>115921690</v>
      </c>
      <c r="D87" s="15">
        <v>15990578</v>
      </c>
      <c r="E87" s="15">
        <f>ROUND(COPIA!$B87/1000000,2)</f>
        <v>30.25</v>
      </c>
      <c r="F87" s="15">
        <f>ROUND(COPIA!$C87/1000000,2)</f>
        <v>115.92</v>
      </c>
      <c r="G87" s="15">
        <f>ROUND(COPIA!$D87/1000000,2)</f>
        <v>15.99</v>
      </c>
      <c r="H87" s="15">
        <f>SUM(COPIA!$E87:$G87)</f>
        <v>162.16000000000003</v>
      </c>
      <c r="I87" s="15" t="str">
        <f>RIGHT(COPIA!$A87,5)</f>
        <v>GMT-7</v>
      </c>
      <c r="J87" s="15" t="str">
        <f>LEFT(COPIA!$A87,6)</f>
        <v>21 sep</v>
      </c>
      <c r="K87" s="16">
        <f>LEN(COPIA!$J87)</f>
        <v>6</v>
      </c>
      <c r="L87" s="16" t="str">
        <f>TRIM(COPIA!$J87)</f>
        <v>21 sep</v>
      </c>
      <c r="M87" s="17">
        <f>LEN(COPIA!$L87)</f>
        <v>6</v>
      </c>
    </row>
    <row r="88" spans="1:13" x14ac:dyDescent="0.3">
      <c r="A88" s="10" t="s">
        <v>142</v>
      </c>
      <c r="B88" s="11">
        <v>30269239</v>
      </c>
      <c r="C88" s="11">
        <v>116368048</v>
      </c>
      <c r="D88" s="11">
        <v>16068906</v>
      </c>
      <c r="E88" s="11">
        <f>ROUND(COPIA!$B88/1000000,2)</f>
        <v>30.27</v>
      </c>
      <c r="F88" s="11">
        <f>ROUND(COPIA!$C88/1000000,2)</f>
        <v>116.37</v>
      </c>
      <c r="G88" s="11">
        <f>ROUND(COPIA!$D88/1000000,2)</f>
        <v>16.07</v>
      </c>
      <c r="H88" s="11">
        <f>SUM(COPIA!$E88:$G88)</f>
        <v>162.71</v>
      </c>
      <c r="I88" s="11" t="str">
        <f>RIGHT(COPIA!$A88,5)</f>
        <v>GMT-7</v>
      </c>
      <c r="J88" s="11" t="str">
        <f>LEFT(COPIA!$A88,6)</f>
        <v>22 sep</v>
      </c>
      <c r="K88" s="12">
        <f>LEN(COPIA!$J88)</f>
        <v>6</v>
      </c>
      <c r="L88" s="12" t="str">
        <f>TRIM(COPIA!$J88)</f>
        <v>22 sep</v>
      </c>
      <c r="M88" s="13">
        <f>LEN(COPIA!$L88)</f>
        <v>6</v>
      </c>
    </row>
    <row r="89" spans="1:13" x14ac:dyDescent="0.3">
      <c r="A89" s="14" t="s">
        <v>143</v>
      </c>
      <c r="B89" s="15">
        <v>30289829</v>
      </c>
      <c r="C89" s="15">
        <v>116864322</v>
      </c>
      <c r="D89" s="15">
        <v>16145484</v>
      </c>
      <c r="E89" s="15">
        <f>ROUND(COPIA!$B89/1000000,2)</f>
        <v>30.29</v>
      </c>
      <c r="F89" s="15">
        <f>ROUND(COPIA!$C89/1000000,2)</f>
        <v>116.86</v>
      </c>
      <c r="G89" s="15">
        <f>ROUND(COPIA!$D89/1000000,2)</f>
        <v>16.149999999999999</v>
      </c>
      <c r="H89" s="15">
        <f>SUM(COPIA!$E89:$G89)</f>
        <v>163.30000000000001</v>
      </c>
      <c r="I89" s="15" t="str">
        <f>RIGHT(COPIA!$A89,5)</f>
        <v>GMT-7</v>
      </c>
      <c r="J89" s="15" t="str">
        <f>LEFT(COPIA!$A89,6)</f>
        <v>23 sep</v>
      </c>
      <c r="K89" s="16">
        <f>LEN(COPIA!$J89)</f>
        <v>6</v>
      </c>
      <c r="L89" s="16" t="str">
        <f>TRIM(COPIA!$J89)</f>
        <v>23 sep</v>
      </c>
      <c r="M89" s="17">
        <f>LEN(COPIA!$L89)</f>
        <v>6</v>
      </c>
    </row>
    <row r="90" spans="1:13" x14ac:dyDescent="0.3">
      <c r="A90" s="10" t="s">
        <v>144</v>
      </c>
      <c r="B90" s="11">
        <v>30309668</v>
      </c>
      <c r="C90" s="11">
        <v>117567175</v>
      </c>
      <c r="D90" s="11">
        <v>16215351</v>
      </c>
      <c r="E90" s="11">
        <f>ROUND(COPIA!$B90/1000000,2)</f>
        <v>30.31</v>
      </c>
      <c r="F90" s="11">
        <f>ROUND(COPIA!$C90/1000000,2)</f>
        <v>117.57</v>
      </c>
      <c r="G90" s="11">
        <f>ROUND(COPIA!$D90/1000000,2)</f>
        <v>16.22</v>
      </c>
      <c r="H90" s="11">
        <f>SUM(COPIA!$E90:$G90)</f>
        <v>164.1</v>
      </c>
      <c r="I90" s="11" t="str">
        <f>RIGHT(COPIA!$A90,5)</f>
        <v>GMT-7</v>
      </c>
      <c r="J90" s="11" t="str">
        <f>LEFT(COPIA!$A90,6)</f>
        <v>24 sep</v>
      </c>
      <c r="K90" s="12">
        <f>LEN(COPIA!$J90)</f>
        <v>6</v>
      </c>
      <c r="L90" s="12" t="str">
        <f>TRIM(COPIA!$J90)</f>
        <v>24 sep</v>
      </c>
      <c r="M90" s="13">
        <f>LEN(COPIA!$L90)</f>
        <v>6</v>
      </c>
    </row>
    <row r="91" spans="1:13" x14ac:dyDescent="0.3">
      <c r="A91" s="14" t="s">
        <v>145</v>
      </c>
      <c r="B91" s="15">
        <v>30320873</v>
      </c>
      <c r="C91" s="15">
        <v>117866937</v>
      </c>
      <c r="D91" s="15">
        <v>16273468</v>
      </c>
      <c r="E91" s="15">
        <f>ROUND(COPIA!$B91/1000000,2)</f>
        <v>30.32</v>
      </c>
      <c r="F91" s="15">
        <f>ROUND(COPIA!$C91/1000000,2)</f>
        <v>117.87</v>
      </c>
      <c r="G91" s="15">
        <f>ROUND(COPIA!$D91/1000000,2)</f>
        <v>16.27</v>
      </c>
      <c r="H91" s="15">
        <f>SUM(COPIA!$E91:$G91)</f>
        <v>164.46</v>
      </c>
      <c r="I91" s="15" t="str">
        <f>RIGHT(COPIA!$A91,5)</f>
        <v>GMT-7</v>
      </c>
      <c r="J91" s="15" t="str">
        <f>LEFT(COPIA!$A91,6)</f>
        <v>25 sep</v>
      </c>
      <c r="K91" s="16">
        <f>LEN(COPIA!$J91)</f>
        <v>6</v>
      </c>
      <c r="L91" s="16" t="str">
        <f>TRIM(COPIA!$J91)</f>
        <v>25 sep</v>
      </c>
      <c r="M91" s="17">
        <f>LEN(COPIA!$L91)</f>
        <v>6</v>
      </c>
    </row>
    <row r="92" spans="1:13" x14ac:dyDescent="0.3">
      <c r="A92" s="10" t="s">
        <v>146</v>
      </c>
      <c r="B92" s="11">
        <v>30324953</v>
      </c>
      <c r="C92" s="11">
        <v>118015090</v>
      </c>
      <c r="D92" s="11">
        <v>16339803</v>
      </c>
      <c r="E92" s="11">
        <f>ROUND(COPIA!$B92/1000000,2)</f>
        <v>30.32</v>
      </c>
      <c r="F92" s="11">
        <f>ROUND(COPIA!$C92/1000000,2)</f>
        <v>118.02</v>
      </c>
      <c r="G92" s="11">
        <f>ROUND(COPIA!$D92/1000000,2)</f>
        <v>16.34</v>
      </c>
      <c r="H92" s="11">
        <f>SUM(COPIA!$E92:$G92)</f>
        <v>164.68</v>
      </c>
      <c r="I92" s="11" t="str">
        <f>RIGHT(COPIA!$A92,5)</f>
        <v>GMT-7</v>
      </c>
      <c r="J92" s="11" t="str">
        <f>LEFT(COPIA!$A92,6)</f>
        <v>26 sep</v>
      </c>
      <c r="K92" s="12">
        <f>LEN(COPIA!$J92)</f>
        <v>6</v>
      </c>
      <c r="L92" s="12" t="str">
        <f>TRIM(COPIA!$J92)</f>
        <v>26 sep</v>
      </c>
      <c r="M92" s="13">
        <f>LEN(COPIA!$L92)</f>
        <v>6</v>
      </c>
    </row>
    <row r="93" spans="1:13" x14ac:dyDescent="0.3">
      <c r="A93" s="14" t="s">
        <v>147</v>
      </c>
      <c r="B93" s="15">
        <v>30354492</v>
      </c>
      <c r="C93" s="15">
        <v>118425818</v>
      </c>
      <c r="D93" s="15">
        <v>16440813</v>
      </c>
      <c r="E93" s="15">
        <f>ROUND(COPIA!$B93/1000000,2)</f>
        <v>30.35</v>
      </c>
      <c r="F93" s="15">
        <f>ROUND(COPIA!$C93/1000000,2)</f>
        <v>118.43</v>
      </c>
      <c r="G93" s="15">
        <f>ROUND(COPIA!$D93/1000000,2)</f>
        <v>16.440000000000001</v>
      </c>
      <c r="H93" s="15">
        <f>SUM(COPIA!$E93:$G93)</f>
        <v>165.22</v>
      </c>
      <c r="I93" s="15" t="str">
        <f>RIGHT(COPIA!$A93,5)</f>
        <v>GMT-7</v>
      </c>
      <c r="J93" s="15" t="str">
        <f>LEFT(COPIA!$A93,6)</f>
        <v>27 sep</v>
      </c>
      <c r="K93" s="16">
        <f>LEN(COPIA!$J93)</f>
        <v>6</v>
      </c>
      <c r="L93" s="16" t="str">
        <f>TRIM(COPIA!$J93)</f>
        <v>27 sep</v>
      </c>
      <c r="M93" s="17">
        <f>LEN(COPIA!$L93)</f>
        <v>6</v>
      </c>
    </row>
    <row r="94" spans="1:13" x14ac:dyDescent="0.3">
      <c r="A94" s="10" t="s">
        <v>148</v>
      </c>
      <c r="B94" s="11">
        <v>22055299</v>
      </c>
      <c r="C94" s="11">
        <v>109032159</v>
      </c>
      <c r="D94" s="11">
        <v>11768195</v>
      </c>
      <c r="E94" s="11">
        <f>ROUND(COPIA!$B94/1000000,2)</f>
        <v>22.06</v>
      </c>
      <c r="F94" s="11">
        <f>ROUND(COPIA!$C94/1000000,2)</f>
        <v>109.03</v>
      </c>
      <c r="G94" s="11">
        <f>ROUND(COPIA!$D94/1000000,2)</f>
        <v>11.77</v>
      </c>
      <c r="H94" s="11">
        <f>SUM(COPIA!$E94:$G94)</f>
        <v>142.86000000000001</v>
      </c>
      <c r="I94" s="11" t="str">
        <f>RIGHT(COPIA!$A94,5)</f>
        <v>GMT-7</v>
      </c>
      <c r="J94" s="11" t="str">
        <f>LEFT(COPIA!$A94,6)</f>
        <v>28 sep</v>
      </c>
      <c r="K94" s="12">
        <f>LEN(COPIA!$J94)</f>
        <v>6</v>
      </c>
      <c r="L94" s="12" t="str">
        <f>TRIM(COPIA!$J94)</f>
        <v>28 sep</v>
      </c>
      <c r="M94" s="13">
        <f>LEN(COPIA!$L94)</f>
        <v>6</v>
      </c>
    </row>
    <row r="95" spans="1:13" x14ac:dyDescent="0.3">
      <c r="A95" s="14" t="s">
        <v>149</v>
      </c>
      <c r="B95" s="15">
        <v>22090924</v>
      </c>
      <c r="C95" s="15">
        <v>109556227</v>
      </c>
      <c r="D95" s="15">
        <v>11797493</v>
      </c>
      <c r="E95" s="15">
        <f>ROUND(COPIA!$B95/1000000,2)</f>
        <v>22.09</v>
      </c>
      <c r="F95" s="15">
        <f>ROUND(COPIA!$C95/1000000,2)</f>
        <v>109.56</v>
      </c>
      <c r="G95" s="15">
        <f>ROUND(COPIA!$D95/1000000,2)</f>
        <v>11.8</v>
      </c>
      <c r="H95" s="15">
        <f>SUM(COPIA!$E95:$G95)</f>
        <v>143.45000000000002</v>
      </c>
      <c r="I95" s="15" t="str">
        <f>RIGHT(COPIA!$A95,5)</f>
        <v>GMT-7</v>
      </c>
      <c r="J95" s="15" t="str">
        <f>LEFT(COPIA!$A95,6)</f>
        <v>29 sep</v>
      </c>
      <c r="K95" s="16">
        <f>LEN(COPIA!$J95)</f>
        <v>6</v>
      </c>
      <c r="L95" s="16" t="str">
        <f>TRIM(COPIA!$J95)</f>
        <v>29 sep</v>
      </c>
      <c r="M95" s="17">
        <f>LEN(COPIA!$L95)</f>
        <v>6</v>
      </c>
    </row>
    <row r="96" spans="1:13" x14ac:dyDescent="0.3">
      <c r="A96" s="10" t="s">
        <v>150</v>
      </c>
      <c r="B96" s="11">
        <v>22143373</v>
      </c>
      <c r="C96" s="11">
        <v>110321674</v>
      </c>
      <c r="D96" s="11">
        <v>11878866</v>
      </c>
      <c r="E96" s="11">
        <f>ROUND(COPIA!$B96/1000000,2)</f>
        <v>22.14</v>
      </c>
      <c r="F96" s="11">
        <f>ROUND(COPIA!$C96/1000000,2)</f>
        <v>110.32</v>
      </c>
      <c r="G96" s="11">
        <f>ROUND(COPIA!$D96/1000000,2)</f>
        <v>11.88</v>
      </c>
      <c r="H96" s="11">
        <f>SUM(COPIA!$E96:$G96)</f>
        <v>144.33999999999997</v>
      </c>
      <c r="I96" s="11" t="str">
        <f>RIGHT(COPIA!$A96,5)</f>
        <v>GMT-7</v>
      </c>
      <c r="J96" s="11" t="str">
        <f>LEFT(COPIA!$A96,6)</f>
        <v>30 sep</v>
      </c>
      <c r="K96" s="12">
        <f>LEN(COPIA!$J96)</f>
        <v>6</v>
      </c>
      <c r="L96" s="12" t="str">
        <f>TRIM(COPIA!$J96)</f>
        <v>30 sep</v>
      </c>
      <c r="M96" s="13">
        <f>LEN(COPIA!$L96)</f>
        <v>6</v>
      </c>
    </row>
    <row r="97" spans="1:13" x14ac:dyDescent="0.3">
      <c r="A97" s="14" t="s">
        <v>151</v>
      </c>
      <c r="B97" s="15">
        <v>22122802</v>
      </c>
      <c r="C97" s="15">
        <v>111201097</v>
      </c>
      <c r="D97" s="15">
        <v>11939954</v>
      </c>
      <c r="E97" s="15">
        <f>ROUND(COPIA!$B97/1000000,2)</f>
        <v>22.12</v>
      </c>
      <c r="F97" s="15">
        <f>ROUND(COPIA!$C97/1000000,2)</f>
        <v>111.2</v>
      </c>
      <c r="G97" s="15">
        <f>ROUND(COPIA!$D97/1000000,2)</f>
        <v>11.94</v>
      </c>
      <c r="H97" s="15">
        <f>SUM(COPIA!$E97:$G97)</f>
        <v>145.26</v>
      </c>
      <c r="I97" s="15" t="str">
        <f>RIGHT(COPIA!$A97,5)</f>
        <v>GMT-7</v>
      </c>
      <c r="J97" s="15" t="str">
        <f>LEFT(COPIA!$A97,6)</f>
        <v xml:space="preserve">1 oct </v>
      </c>
      <c r="K97" s="16">
        <f>LEN(COPIA!$J97)</f>
        <v>6</v>
      </c>
      <c r="L97" s="16" t="str">
        <f>TRIM(COPIA!$J97)</f>
        <v>1 oct</v>
      </c>
      <c r="M97" s="17">
        <f>LEN(COPIA!$L97)</f>
        <v>5</v>
      </c>
    </row>
    <row r="98" spans="1:13" x14ac:dyDescent="0.3">
      <c r="A98" s="10" t="s">
        <v>152</v>
      </c>
      <c r="B98" s="11">
        <v>22111469</v>
      </c>
      <c r="C98" s="11">
        <v>111445220</v>
      </c>
      <c r="D98" s="11">
        <v>12027931</v>
      </c>
      <c r="E98" s="11">
        <f>ROUND(COPIA!$B98/1000000,2)</f>
        <v>22.11</v>
      </c>
      <c r="F98" s="11">
        <f>ROUND(COPIA!$C98/1000000,2)</f>
        <v>111.45</v>
      </c>
      <c r="G98" s="11">
        <f>ROUND(COPIA!$D98/1000000,2)</f>
        <v>12.03</v>
      </c>
      <c r="H98" s="11">
        <f>SUM(COPIA!$E98:$G98)</f>
        <v>145.59</v>
      </c>
      <c r="I98" s="11" t="str">
        <f>RIGHT(COPIA!$A98,5)</f>
        <v>GMT-7</v>
      </c>
      <c r="J98" s="11" t="str">
        <f>LEFT(COPIA!$A98,6)</f>
        <v xml:space="preserve">2 oct </v>
      </c>
      <c r="K98" s="12">
        <f>LEN(COPIA!$J98)</f>
        <v>6</v>
      </c>
      <c r="L98" s="12" t="str">
        <f>TRIM(COPIA!$J98)</f>
        <v>2 oct</v>
      </c>
      <c r="M98" s="13">
        <f>LEN(COPIA!$L98)</f>
        <v>5</v>
      </c>
    </row>
    <row r="99" spans="1:13" x14ac:dyDescent="0.3">
      <c r="A99" s="14" t="s">
        <v>153</v>
      </c>
      <c r="B99" s="15">
        <v>22101772</v>
      </c>
      <c r="C99" s="15">
        <v>111028413</v>
      </c>
      <c r="D99" s="15">
        <v>12067936</v>
      </c>
      <c r="E99" s="15">
        <f>ROUND(COPIA!$B99/1000000,2)</f>
        <v>22.1</v>
      </c>
      <c r="F99" s="15">
        <f>ROUND(COPIA!$C99/1000000,2)</f>
        <v>111.03</v>
      </c>
      <c r="G99" s="15">
        <f>ROUND(COPIA!$D99/1000000,2)</f>
        <v>12.07</v>
      </c>
      <c r="H99" s="15">
        <f>SUM(COPIA!$E99:$G99)</f>
        <v>145.19999999999999</v>
      </c>
      <c r="I99" s="15" t="str">
        <f>RIGHT(COPIA!$A99,5)</f>
        <v>GMT-7</v>
      </c>
      <c r="J99" s="15" t="str">
        <f>LEFT(COPIA!$A99,6)</f>
        <v xml:space="preserve">3 oct </v>
      </c>
      <c r="K99" s="16">
        <f>LEN(COPIA!$J99)</f>
        <v>6</v>
      </c>
      <c r="L99" s="16" t="str">
        <f>TRIM(COPIA!$J99)</f>
        <v>3 oct</v>
      </c>
      <c r="M99" s="17">
        <f>LEN(COPIA!$L99)</f>
        <v>5</v>
      </c>
    </row>
    <row r="100" spans="1:13" x14ac:dyDescent="0.3">
      <c r="A100" s="10" t="s">
        <v>154</v>
      </c>
      <c r="B100" s="11">
        <v>22137141</v>
      </c>
      <c r="C100" s="11">
        <v>111117725</v>
      </c>
      <c r="D100" s="11">
        <v>12093298</v>
      </c>
      <c r="E100" s="11">
        <f>ROUND(COPIA!$B100/1000000,2)</f>
        <v>22.14</v>
      </c>
      <c r="F100" s="11">
        <f>ROUND(COPIA!$C100/1000000,2)</f>
        <v>111.12</v>
      </c>
      <c r="G100" s="11">
        <f>ROUND(COPIA!$D100/1000000,2)</f>
        <v>12.09</v>
      </c>
      <c r="H100" s="11">
        <f>SUM(COPIA!$E100:$G100)</f>
        <v>145.35</v>
      </c>
      <c r="I100" s="11" t="str">
        <f>RIGHT(COPIA!$A100,5)</f>
        <v>GMT-7</v>
      </c>
      <c r="J100" s="11" t="str">
        <f>LEFT(COPIA!$A100,6)</f>
        <v xml:space="preserve">4 oct </v>
      </c>
      <c r="K100" s="12">
        <f>LEN(COPIA!$J100)</f>
        <v>6</v>
      </c>
      <c r="L100" s="12" t="str">
        <f>TRIM(COPIA!$J100)</f>
        <v>4 oct</v>
      </c>
      <c r="M100" s="13">
        <f>LEN(COPIA!$L100)</f>
        <v>5</v>
      </c>
    </row>
    <row r="101" spans="1:13" x14ac:dyDescent="0.3">
      <c r="A101" s="14" t="s">
        <v>155</v>
      </c>
      <c r="B101" s="15">
        <v>22158227</v>
      </c>
      <c r="C101" s="15">
        <v>111383745</v>
      </c>
      <c r="D101" s="15">
        <v>12093494</v>
      </c>
      <c r="E101" s="15">
        <f>ROUND(COPIA!$B101/1000000,2)</f>
        <v>22.16</v>
      </c>
      <c r="F101" s="15">
        <f>ROUND(COPIA!$C101/1000000,2)</f>
        <v>111.38</v>
      </c>
      <c r="G101" s="15">
        <f>ROUND(COPIA!$D101/1000000,2)</f>
        <v>12.09</v>
      </c>
      <c r="H101" s="15">
        <f>SUM(COPIA!$E101:$G101)</f>
        <v>145.63</v>
      </c>
      <c r="I101" s="15" t="str">
        <f>RIGHT(COPIA!$A101,5)</f>
        <v>GMT-7</v>
      </c>
      <c r="J101" s="15" t="str">
        <f>LEFT(COPIA!$A101,6)</f>
        <v xml:space="preserve">5 oct </v>
      </c>
      <c r="K101" s="16">
        <f>LEN(COPIA!$J101)</f>
        <v>6</v>
      </c>
      <c r="L101" s="16" t="str">
        <f>TRIM(COPIA!$J101)</f>
        <v>5 oct</v>
      </c>
      <c r="M101" s="17">
        <f>LEN(COPIA!$L101)</f>
        <v>5</v>
      </c>
    </row>
    <row r="102" spans="1:13" x14ac:dyDescent="0.3">
      <c r="A102" s="10" t="s">
        <v>156</v>
      </c>
      <c r="B102" s="11">
        <v>22157315</v>
      </c>
      <c r="C102" s="11">
        <v>111268536</v>
      </c>
      <c r="D102" s="11">
        <v>12093515</v>
      </c>
      <c r="E102" s="11">
        <f>ROUND(COPIA!$B102/1000000,2)</f>
        <v>22.16</v>
      </c>
      <c r="F102" s="11">
        <f>ROUND(COPIA!$C102/1000000,2)</f>
        <v>111.27</v>
      </c>
      <c r="G102" s="11">
        <f>ROUND(COPIA!$D102/1000000,2)</f>
        <v>12.09</v>
      </c>
      <c r="H102" s="11">
        <f>SUM(COPIA!$E102:$G102)</f>
        <v>145.52000000000001</v>
      </c>
      <c r="I102" s="11" t="str">
        <f>RIGHT(COPIA!$A102,5)</f>
        <v>GMT-7</v>
      </c>
      <c r="J102" s="11" t="str">
        <f>LEFT(COPIA!$A102,6)</f>
        <v xml:space="preserve">6 oct </v>
      </c>
      <c r="K102" s="12">
        <f>LEN(COPIA!$J102)</f>
        <v>6</v>
      </c>
      <c r="L102" s="12" t="str">
        <f>TRIM(COPIA!$J102)</f>
        <v>6 oct</v>
      </c>
      <c r="M102" s="13">
        <f>LEN(COPIA!$L102)</f>
        <v>5</v>
      </c>
    </row>
    <row r="103" spans="1:13" x14ac:dyDescent="0.3">
      <c r="A103" s="14" t="s">
        <v>157</v>
      </c>
      <c r="B103" s="15">
        <v>22146579</v>
      </c>
      <c r="C103" s="15">
        <v>111366697</v>
      </c>
      <c r="D103" s="15">
        <v>12093843</v>
      </c>
      <c r="E103" s="15">
        <f>ROUND(COPIA!$B103/1000000,2)</f>
        <v>22.15</v>
      </c>
      <c r="F103" s="15">
        <f>ROUND(COPIA!$C103/1000000,2)</f>
        <v>111.37</v>
      </c>
      <c r="G103" s="15">
        <f>ROUND(COPIA!$D103/1000000,2)</f>
        <v>12.09</v>
      </c>
      <c r="H103" s="15">
        <f>SUM(COPIA!$E103:$G103)</f>
        <v>145.61000000000001</v>
      </c>
      <c r="I103" s="15" t="str">
        <f>RIGHT(COPIA!$A103,5)</f>
        <v>GMT-7</v>
      </c>
      <c r="J103" s="15" t="str">
        <f>LEFT(COPIA!$A103,6)</f>
        <v xml:space="preserve">7 oct </v>
      </c>
      <c r="K103" s="16">
        <f>LEN(COPIA!$J103)</f>
        <v>6</v>
      </c>
      <c r="L103" s="16" t="str">
        <f>TRIM(COPIA!$J103)</f>
        <v>7 oct</v>
      </c>
      <c r="M103" s="17">
        <f>LEN(COPIA!$L103)</f>
        <v>5</v>
      </c>
    </row>
    <row r="104" spans="1:13" x14ac:dyDescent="0.3">
      <c r="A104" s="10" t="s">
        <v>158</v>
      </c>
      <c r="B104" s="11">
        <v>22161758</v>
      </c>
      <c r="C104" s="11">
        <v>111648030</v>
      </c>
      <c r="D104" s="11">
        <v>12093830</v>
      </c>
      <c r="E104" s="11">
        <f>ROUND(COPIA!$B104/1000000,2)</f>
        <v>22.16</v>
      </c>
      <c r="F104" s="11">
        <f>ROUND(COPIA!$C104/1000000,2)</f>
        <v>111.65</v>
      </c>
      <c r="G104" s="11">
        <f>ROUND(COPIA!$D104/1000000,2)</f>
        <v>12.09</v>
      </c>
      <c r="H104" s="11">
        <f>SUM(COPIA!$E104:$G104)</f>
        <v>145.9</v>
      </c>
      <c r="I104" s="11" t="str">
        <f>RIGHT(COPIA!$A104,5)</f>
        <v>GMT-7</v>
      </c>
      <c r="J104" s="11" t="str">
        <f>LEFT(COPIA!$A104,6)</f>
        <v xml:space="preserve">8 oct </v>
      </c>
      <c r="K104" s="12">
        <f>LEN(COPIA!$J104)</f>
        <v>6</v>
      </c>
      <c r="L104" s="12" t="str">
        <f>TRIM(COPIA!$J104)</f>
        <v>8 oct</v>
      </c>
      <c r="M104" s="13">
        <f>LEN(COPIA!$L104)</f>
        <v>5</v>
      </c>
    </row>
    <row r="105" spans="1:13" x14ac:dyDescent="0.3">
      <c r="A105" s="14" t="s">
        <v>159</v>
      </c>
      <c r="B105" s="15">
        <v>22155609</v>
      </c>
      <c r="C105" s="15">
        <v>111719602</v>
      </c>
      <c r="D105" s="15">
        <v>12093831</v>
      </c>
      <c r="E105" s="15">
        <f>ROUND(COPIA!$B105/1000000,2)</f>
        <v>22.16</v>
      </c>
      <c r="F105" s="15">
        <f>ROUND(COPIA!$C105/1000000,2)</f>
        <v>111.72</v>
      </c>
      <c r="G105" s="15">
        <f>ROUND(COPIA!$D105/1000000,2)</f>
        <v>12.09</v>
      </c>
      <c r="H105" s="15">
        <f>SUM(COPIA!$E105:$G105)</f>
        <v>145.97</v>
      </c>
      <c r="I105" s="15" t="str">
        <f>RIGHT(COPIA!$A105,5)</f>
        <v>GMT-7</v>
      </c>
      <c r="J105" s="15" t="str">
        <f>LEFT(COPIA!$A105,6)</f>
        <v xml:space="preserve">9 oct </v>
      </c>
      <c r="K105" s="16">
        <f>LEN(COPIA!$J105)</f>
        <v>6</v>
      </c>
      <c r="L105" s="16" t="str">
        <f>TRIM(COPIA!$J105)</f>
        <v>9 oct</v>
      </c>
      <c r="M105" s="17">
        <f>LEN(COPIA!$L105)</f>
        <v>5</v>
      </c>
    </row>
    <row r="106" spans="1:13" x14ac:dyDescent="0.3">
      <c r="A106" s="10" t="s">
        <v>160</v>
      </c>
      <c r="B106" s="11">
        <v>22156495</v>
      </c>
      <c r="C106" s="11">
        <v>111698416</v>
      </c>
      <c r="D106" s="11">
        <v>12093823</v>
      </c>
      <c r="E106" s="11">
        <f>ROUND(COPIA!$B106/1000000,2)</f>
        <v>22.16</v>
      </c>
      <c r="F106" s="11">
        <f>ROUND(COPIA!$C106/1000000,2)</f>
        <v>111.7</v>
      </c>
      <c r="G106" s="11">
        <f>ROUND(COPIA!$D106/1000000,2)</f>
        <v>12.09</v>
      </c>
      <c r="H106" s="11">
        <f>SUM(COPIA!$E106:$G106)</f>
        <v>145.95000000000002</v>
      </c>
      <c r="I106" s="11" t="str">
        <f>RIGHT(COPIA!$A106,5)</f>
        <v>GMT-7</v>
      </c>
      <c r="J106" s="11" t="str">
        <f>LEFT(COPIA!$A106,6)</f>
        <v>10 oct</v>
      </c>
      <c r="K106" s="12">
        <f>LEN(COPIA!$J106)</f>
        <v>6</v>
      </c>
      <c r="L106" s="12" t="str">
        <f>TRIM(COPIA!$J106)</f>
        <v>10 oct</v>
      </c>
      <c r="M106" s="13">
        <f>LEN(COPIA!$L106)</f>
        <v>6</v>
      </c>
    </row>
    <row r="107" spans="1:13" x14ac:dyDescent="0.3">
      <c r="A107" s="14" t="s">
        <v>161</v>
      </c>
      <c r="B107" s="15">
        <v>22161458</v>
      </c>
      <c r="C107" s="15">
        <v>111826725</v>
      </c>
      <c r="D107" s="15">
        <v>12093823</v>
      </c>
      <c r="E107" s="15">
        <f>ROUND(COPIA!$B107/1000000,2)</f>
        <v>22.16</v>
      </c>
      <c r="F107" s="15">
        <f>ROUND(COPIA!$C107/1000000,2)</f>
        <v>111.83</v>
      </c>
      <c r="G107" s="15">
        <f>ROUND(COPIA!$D107/1000000,2)</f>
        <v>12.09</v>
      </c>
      <c r="H107" s="15">
        <f>SUM(COPIA!$E107:$G107)</f>
        <v>146.08000000000001</v>
      </c>
      <c r="I107" s="15" t="str">
        <f>RIGHT(COPIA!$A107,5)</f>
        <v>GMT-7</v>
      </c>
      <c r="J107" s="15" t="str">
        <f>LEFT(COPIA!$A107,6)</f>
        <v>11 oct</v>
      </c>
      <c r="K107" s="16">
        <f>LEN(COPIA!$J107)</f>
        <v>6</v>
      </c>
      <c r="L107" s="16" t="str">
        <f>TRIM(COPIA!$J107)</f>
        <v>11 oct</v>
      </c>
      <c r="M107" s="17">
        <f>LEN(COPIA!$L107)</f>
        <v>6</v>
      </c>
    </row>
    <row r="108" spans="1:13" x14ac:dyDescent="0.3">
      <c r="A108" s="10" t="s">
        <v>162</v>
      </c>
      <c r="B108" s="11">
        <v>22183640</v>
      </c>
      <c r="C108" s="11">
        <v>111971485</v>
      </c>
      <c r="D108" s="11">
        <v>12093823</v>
      </c>
      <c r="E108" s="11">
        <f>ROUND(COPIA!$B108/1000000,2)</f>
        <v>22.18</v>
      </c>
      <c r="F108" s="11">
        <f>ROUND(COPIA!$C108/1000000,2)</f>
        <v>111.97</v>
      </c>
      <c r="G108" s="11">
        <f>ROUND(COPIA!$D108/1000000,2)</f>
        <v>12.09</v>
      </c>
      <c r="H108" s="11">
        <f>SUM(COPIA!$E108:$G108)</f>
        <v>146.24</v>
      </c>
      <c r="I108" s="11" t="str">
        <f>RIGHT(COPIA!$A108,5)</f>
        <v>GMT-7</v>
      </c>
      <c r="J108" s="11" t="str">
        <f>LEFT(COPIA!$A108,6)</f>
        <v>12 oct</v>
      </c>
      <c r="K108" s="12">
        <f>LEN(COPIA!$J108)</f>
        <v>6</v>
      </c>
      <c r="L108" s="12" t="str">
        <f>TRIM(COPIA!$J108)</f>
        <v>12 oct</v>
      </c>
      <c r="M108" s="13">
        <f>LEN(COPIA!$L108)</f>
        <v>6</v>
      </c>
    </row>
    <row r="109" spans="1:13" x14ac:dyDescent="0.3">
      <c r="A109" s="14" t="s">
        <v>163</v>
      </c>
      <c r="B109" s="15">
        <v>22072432</v>
      </c>
      <c r="C109" s="15">
        <v>112213826</v>
      </c>
      <c r="D109" s="15">
        <v>12052945</v>
      </c>
      <c r="E109" s="15">
        <f>ROUND(COPIA!$B109/1000000,2)</f>
        <v>22.07</v>
      </c>
      <c r="F109" s="15">
        <f>ROUND(COPIA!$C109/1000000,2)</f>
        <v>112.21</v>
      </c>
      <c r="G109" s="15">
        <f>ROUND(COPIA!$D109/1000000,2)</f>
        <v>12.05</v>
      </c>
      <c r="H109" s="15">
        <f>SUM(COPIA!$E109:$G109)</f>
        <v>146.33000000000001</v>
      </c>
      <c r="I109" s="15" t="str">
        <f>RIGHT(COPIA!$A109,5)</f>
        <v>GMT-7</v>
      </c>
      <c r="J109" s="15" t="str">
        <f>LEFT(COPIA!$A109,6)</f>
        <v>13 oct</v>
      </c>
      <c r="K109" s="16">
        <f>LEN(COPIA!$J109)</f>
        <v>6</v>
      </c>
      <c r="L109" s="16" t="str">
        <f>TRIM(COPIA!$J109)</f>
        <v>13 oct</v>
      </c>
      <c r="M109" s="17">
        <f>LEN(COPIA!$L109)</f>
        <v>6</v>
      </c>
    </row>
    <row r="110" spans="1:13" x14ac:dyDescent="0.3">
      <c r="A110" s="10" t="s">
        <v>164</v>
      </c>
      <c r="B110" s="11">
        <v>22090060</v>
      </c>
      <c r="C110" s="11">
        <v>112438188</v>
      </c>
      <c r="D110" s="11">
        <v>12052755</v>
      </c>
      <c r="E110" s="11">
        <f>ROUND(COPIA!$B110/1000000,2)</f>
        <v>22.09</v>
      </c>
      <c r="F110" s="11">
        <f>ROUND(COPIA!$C110/1000000,2)</f>
        <v>112.44</v>
      </c>
      <c r="G110" s="11">
        <f>ROUND(COPIA!$D110/1000000,2)</f>
        <v>12.05</v>
      </c>
      <c r="H110" s="11">
        <f>SUM(COPIA!$E110:$G110)</f>
        <v>146.58000000000001</v>
      </c>
      <c r="I110" s="11" t="str">
        <f>RIGHT(COPIA!$A110,5)</f>
        <v>GMT-7</v>
      </c>
      <c r="J110" s="11" t="str">
        <f>LEFT(COPIA!$A110,6)</f>
        <v>14 oct</v>
      </c>
      <c r="K110" s="12">
        <f>LEN(COPIA!$J110)</f>
        <v>6</v>
      </c>
      <c r="L110" s="12" t="str">
        <f>TRIM(COPIA!$J110)</f>
        <v>14 oct</v>
      </c>
      <c r="M110" s="13">
        <f>LEN(COPIA!$L110)</f>
        <v>6</v>
      </c>
    </row>
    <row r="111" spans="1:13" x14ac:dyDescent="0.3">
      <c r="A111" s="14" t="s">
        <v>165</v>
      </c>
      <c r="B111" s="15">
        <v>22112950</v>
      </c>
      <c r="C111" s="15">
        <v>112673614</v>
      </c>
      <c r="D111" s="15">
        <v>12052760</v>
      </c>
      <c r="E111" s="15">
        <f>ROUND(COPIA!$B111/1000000,2)</f>
        <v>22.11</v>
      </c>
      <c r="F111" s="15">
        <f>ROUND(COPIA!$C111/1000000,2)</f>
        <v>112.67</v>
      </c>
      <c r="G111" s="15">
        <f>ROUND(COPIA!$D111/1000000,2)</f>
        <v>12.05</v>
      </c>
      <c r="H111" s="15">
        <f>SUM(COPIA!$E111:$G111)</f>
        <v>146.83000000000001</v>
      </c>
      <c r="I111" s="15" t="str">
        <f>RIGHT(COPIA!$A111,5)</f>
        <v>GMT-7</v>
      </c>
      <c r="J111" s="15" t="str">
        <f>LEFT(COPIA!$A111,6)</f>
        <v>15 oct</v>
      </c>
      <c r="K111" s="16">
        <f>LEN(COPIA!$J111)</f>
        <v>6</v>
      </c>
      <c r="L111" s="16" t="str">
        <f>TRIM(COPIA!$J111)</f>
        <v>15 oct</v>
      </c>
      <c r="M111" s="17">
        <f>LEN(COPIA!$L111)</f>
        <v>6</v>
      </c>
    </row>
    <row r="112" spans="1:13" x14ac:dyDescent="0.3">
      <c r="A112" s="10" t="s">
        <v>166</v>
      </c>
      <c r="B112" s="11">
        <v>22117000</v>
      </c>
      <c r="C112" s="11">
        <v>112725149</v>
      </c>
      <c r="D112" s="11">
        <v>12052812</v>
      </c>
      <c r="E112" s="11">
        <f>ROUND(COPIA!$B112/1000000,2)</f>
        <v>22.12</v>
      </c>
      <c r="F112" s="11">
        <f>ROUND(COPIA!$C112/1000000,2)</f>
        <v>112.73</v>
      </c>
      <c r="G112" s="11">
        <f>ROUND(COPIA!$D112/1000000,2)</f>
        <v>12.05</v>
      </c>
      <c r="H112" s="11">
        <f>SUM(COPIA!$E112:$G112)</f>
        <v>146.9</v>
      </c>
      <c r="I112" s="11" t="str">
        <f>RIGHT(COPIA!$A112,5)</f>
        <v>GMT-7</v>
      </c>
      <c r="J112" s="11" t="str">
        <f>LEFT(COPIA!$A112,6)</f>
        <v>16 oct</v>
      </c>
      <c r="K112" s="12">
        <f>LEN(COPIA!$J112)</f>
        <v>6</v>
      </c>
      <c r="L112" s="12" t="str">
        <f>TRIM(COPIA!$J112)</f>
        <v>16 oct</v>
      </c>
      <c r="M112" s="13">
        <f>LEN(COPIA!$L112)</f>
        <v>6</v>
      </c>
    </row>
    <row r="113" spans="1:13" x14ac:dyDescent="0.3">
      <c r="A113" s="14" t="s">
        <v>167</v>
      </c>
      <c r="B113" s="15">
        <v>22119931</v>
      </c>
      <c r="C113" s="15">
        <v>112733620</v>
      </c>
      <c r="D113" s="15">
        <v>12052812</v>
      </c>
      <c r="E113" s="15">
        <f>ROUND(COPIA!$B113/1000000,2)</f>
        <v>22.12</v>
      </c>
      <c r="F113" s="15">
        <f>ROUND(COPIA!$C113/1000000,2)</f>
        <v>112.73</v>
      </c>
      <c r="G113" s="15">
        <f>ROUND(COPIA!$D113/1000000,2)</f>
        <v>12.05</v>
      </c>
      <c r="H113" s="15">
        <f>SUM(COPIA!$E113:$G113)</f>
        <v>146.9</v>
      </c>
      <c r="I113" s="15" t="str">
        <f>RIGHT(COPIA!$A113,5)</f>
        <v>GMT-7</v>
      </c>
      <c r="J113" s="15" t="str">
        <f>LEFT(COPIA!$A113,6)</f>
        <v>17 oct</v>
      </c>
      <c r="K113" s="16">
        <f>LEN(COPIA!$J113)</f>
        <v>6</v>
      </c>
      <c r="L113" s="16" t="str">
        <f>TRIM(COPIA!$J113)</f>
        <v>17 oct</v>
      </c>
      <c r="M113" s="17">
        <f>LEN(COPIA!$L113)</f>
        <v>6</v>
      </c>
    </row>
    <row r="114" spans="1:13" x14ac:dyDescent="0.3">
      <c r="A114" s="10" t="s">
        <v>168</v>
      </c>
      <c r="B114" s="11">
        <v>22139433</v>
      </c>
      <c r="C114" s="11">
        <v>112921336</v>
      </c>
      <c r="D114" s="11">
        <v>12052812</v>
      </c>
      <c r="E114" s="11">
        <f>ROUND(COPIA!$B114/1000000,2)</f>
        <v>22.14</v>
      </c>
      <c r="F114" s="11">
        <f>ROUND(COPIA!$C114/1000000,2)</f>
        <v>112.92</v>
      </c>
      <c r="G114" s="11">
        <f>ROUND(COPIA!$D114/1000000,2)</f>
        <v>12.05</v>
      </c>
      <c r="H114" s="11">
        <f>SUM(COPIA!$E114:$G114)</f>
        <v>147.11000000000001</v>
      </c>
      <c r="I114" s="11" t="str">
        <f>RIGHT(COPIA!$A114,5)</f>
        <v>GMT-7</v>
      </c>
      <c r="J114" s="11" t="str">
        <f>LEFT(COPIA!$A114,6)</f>
        <v>18 oct</v>
      </c>
      <c r="K114" s="12">
        <f>LEN(COPIA!$J114)</f>
        <v>6</v>
      </c>
      <c r="L114" s="12" t="str">
        <f>TRIM(COPIA!$J114)</f>
        <v>18 oct</v>
      </c>
      <c r="M114" s="13">
        <f>LEN(COPIA!$L114)</f>
        <v>6</v>
      </c>
    </row>
    <row r="115" spans="1:13" x14ac:dyDescent="0.3">
      <c r="A115" s="14" t="s">
        <v>169</v>
      </c>
      <c r="B115" s="15">
        <v>22163711</v>
      </c>
      <c r="C115" s="15">
        <v>113215363</v>
      </c>
      <c r="D115" s="15">
        <v>12052812</v>
      </c>
      <c r="E115" s="15">
        <f>ROUND(COPIA!$B115/1000000,2)</f>
        <v>22.16</v>
      </c>
      <c r="F115" s="15">
        <f>ROUND(COPIA!$C115/1000000,2)</f>
        <v>113.22</v>
      </c>
      <c r="G115" s="15">
        <f>ROUND(COPIA!$D115/1000000,2)</f>
        <v>12.05</v>
      </c>
      <c r="H115" s="15">
        <f>SUM(COPIA!$E115:$G115)</f>
        <v>147.43</v>
      </c>
      <c r="I115" s="15" t="str">
        <f>RIGHT(COPIA!$A115,5)</f>
        <v>GMT-7</v>
      </c>
      <c r="J115" s="15" t="str">
        <f>LEFT(COPIA!$A115,6)</f>
        <v>19 oct</v>
      </c>
      <c r="K115" s="16">
        <f>LEN(COPIA!$J115)</f>
        <v>6</v>
      </c>
      <c r="L115" s="16" t="str">
        <f>TRIM(COPIA!$J115)</f>
        <v>19 oct</v>
      </c>
      <c r="M115" s="17">
        <f>LEN(COPIA!$L115)</f>
        <v>6</v>
      </c>
    </row>
    <row r="116" spans="1:13" x14ac:dyDescent="0.3">
      <c r="A116" s="10" t="s">
        <v>170</v>
      </c>
      <c r="B116" s="11">
        <v>22188710</v>
      </c>
      <c r="C116" s="11">
        <v>113572369</v>
      </c>
      <c r="D116" s="11">
        <v>12052812</v>
      </c>
      <c r="E116" s="11">
        <f>ROUND(COPIA!$B116/1000000,2)</f>
        <v>22.19</v>
      </c>
      <c r="F116" s="11">
        <f>ROUND(COPIA!$C116/1000000,2)</f>
        <v>113.57</v>
      </c>
      <c r="G116" s="11">
        <f>ROUND(COPIA!$D116/1000000,2)</f>
        <v>12.05</v>
      </c>
      <c r="H116" s="11">
        <f>SUM(COPIA!$E116:$G116)</f>
        <v>147.81</v>
      </c>
      <c r="I116" s="11" t="str">
        <f>RIGHT(COPIA!$A116,5)</f>
        <v>GMT-7</v>
      </c>
      <c r="J116" s="11" t="str">
        <f>LEFT(COPIA!$A116,6)</f>
        <v>20 oct</v>
      </c>
      <c r="K116" s="12">
        <f>LEN(COPIA!$J116)</f>
        <v>6</v>
      </c>
      <c r="L116" s="12" t="str">
        <f>TRIM(COPIA!$J116)</f>
        <v>20 oct</v>
      </c>
      <c r="M116" s="13">
        <f>LEN(COPIA!$L116)</f>
        <v>6</v>
      </c>
    </row>
    <row r="117" spans="1:13" x14ac:dyDescent="0.3">
      <c r="A117" s="14" t="s">
        <v>171</v>
      </c>
      <c r="B117" s="15">
        <v>22208607</v>
      </c>
      <c r="C117" s="15">
        <v>113987029</v>
      </c>
      <c r="D117" s="15">
        <v>12052812</v>
      </c>
      <c r="E117" s="15">
        <f>ROUND(COPIA!$B117/1000000,2)</f>
        <v>22.21</v>
      </c>
      <c r="F117" s="15">
        <f>ROUND(COPIA!$C117/1000000,2)</f>
        <v>113.99</v>
      </c>
      <c r="G117" s="15">
        <f>ROUND(COPIA!$D117/1000000,2)</f>
        <v>12.05</v>
      </c>
      <c r="H117" s="15">
        <f>SUM(COPIA!$E117:$G117)</f>
        <v>148.25</v>
      </c>
      <c r="I117" s="15" t="str">
        <f>RIGHT(COPIA!$A117,5)</f>
        <v>GMT-7</v>
      </c>
      <c r="J117" s="15" t="str">
        <f>LEFT(COPIA!$A117,6)</f>
        <v>21 oct</v>
      </c>
      <c r="K117" s="16">
        <f>LEN(COPIA!$J117)</f>
        <v>6</v>
      </c>
      <c r="L117" s="16" t="str">
        <f>TRIM(COPIA!$J117)</f>
        <v>21 oct</v>
      </c>
      <c r="M117" s="17">
        <f>LEN(COPIA!$L117)</f>
        <v>6</v>
      </c>
    </row>
    <row r="118" spans="1:13" x14ac:dyDescent="0.3">
      <c r="A118" s="10" t="s">
        <v>172</v>
      </c>
      <c r="B118" s="11">
        <v>22232646</v>
      </c>
      <c r="C118" s="11">
        <v>114611208</v>
      </c>
      <c r="D118" s="11">
        <v>12052812</v>
      </c>
      <c r="E118" s="11">
        <f>ROUND(COPIA!$B118/1000000,2)</f>
        <v>22.23</v>
      </c>
      <c r="F118" s="11">
        <f>ROUND(COPIA!$C118/1000000,2)</f>
        <v>114.61</v>
      </c>
      <c r="G118" s="11">
        <f>ROUND(COPIA!$D118/1000000,2)</f>
        <v>12.05</v>
      </c>
      <c r="H118" s="11">
        <f>SUM(COPIA!$E118:$G118)</f>
        <v>148.89000000000001</v>
      </c>
      <c r="I118" s="11" t="str">
        <f>RIGHT(COPIA!$A118,5)</f>
        <v>GMT-7</v>
      </c>
      <c r="J118" s="11" t="str">
        <f>LEFT(COPIA!$A118,6)</f>
        <v>22 oct</v>
      </c>
      <c r="K118" s="12">
        <f>LEN(COPIA!$J118)</f>
        <v>6</v>
      </c>
      <c r="L118" s="12" t="str">
        <f>TRIM(COPIA!$J118)</f>
        <v>22 oct</v>
      </c>
      <c r="M118" s="13">
        <f>LEN(COPIA!$L118)</f>
        <v>6</v>
      </c>
    </row>
    <row r="119" spans="1:13" x14ac:dyDescent="0.3">
      <c r="A119" s="14" t="s">
        <v>173</v>
      </c>
      <c r="B119" s="15">
        <v>22242178</v>
      </c>
      <c r="C119" s="15">
        <v>114846368</v>
      </c>
      <c r="D119" s="15">
        <v>12052812</v>
      </c>
      <c r="E119" s="15">
        <f>ROUND(COPIA!$B119/1000000,2)</f>
        <v>22.24</v>
      </c>
      <c r="F119" s="15">
        <f>ROUND(COPIA!$C119/1000000,2)</f>
        <v>114.85</v>
      </c>
      <c r="G119" s="15">
        <f>ROUND(COPIA!$D119/1000000,2)</f>
        <v>12.05</v>
      </c>
      <c r="H119" s="15">
        <f>SUM(COPIA!$E119:$G119)</f>
        <v>149.14000000000001</v>
      </c>
      <c r="I119" s="15" t="str">
        <f>RIGHT(COPIA!$A119,5)</f>
        <v>GMT-7</v>
      </c>
      <c r="J119" s="15" t="str">
        <f>LEFT(COPIA!$A119,6)</f>
        <v>23 oct</v>
      </c>
      <c r="K119" s="16">
        <f>LEN(COPIA!$J119)</f>
        <v>6</v>
      </c>
      <c r="L119" s="16" t="str">
        <f>TRIM(COPIA!$J119)</f>
        <v>23 oct</v>
      </c>
      <c r="M119" s="17">
        <f>LEN(COPIA!$L119)</f>
        <v>6</v>
      </c>
    </row>
    <row r="120" spans="1:13" x14ac:dyDescent="0.3">
      <c r="A120" s="10" t="s">
        <v>174</v>
      </c>
      <c r="B120" s="11">
        <v>22242013</v>
      </c>
      <c r="C120" s="11">
        <v>114910195</v>
      </c>
      <c r="D120" s="11">
        <v>12052812</v>
      </c>
      <c r="E120" s="11">
        <f>ROUND(COPIA!$B120/1000000,2)</f>
        <v>22.24</v>
      </c>
      <c r="F120" s="11">
        <f>ROUND(COPIA!$C120/1000000,2)</f>
        <v>114.91</v>
      </c>
      <c r="G120" s="11">
        <f>ROUND(COPIA!$D120/1000000,2)</f>
        <v>12.05</v>
      </c>
      <c r="H120" s="11">
        <f>SUM(COPIA!$E120:$G120)</f>
        <v>149.20000000000002</v>
      </c>
      <c r="I120" s="11" t="str">
        <f>RIGHT(COPIA!$A120,5)</f>
        <v>GMT-7</v>
      </c>
      <c r="J120" s="11" t="str">
        <f>LEFT(COPIA!$A120,6)</f>
        <v>24 oct</v>
      </c>
      <c r="K120" s="12">
        <f>LEN(COPIA!$J120)</f>
        <v>6</v>
      </c>
      <c r="L120" s="12" t="str">
        <f>TRIM(COPIA!$J120)</f>
        <v>24 oct</v>
      </c>
      <c r="M120" s="13">
        <f>LEN(COPIA!$L120)</f>
        <v>6</v>
      </c>
    </row>
    <row r="121" spans="1:13" x14ac:dyDescent="0.3">
      <c r="A121" s="14" t="s">
        <v>175</v>
      </c>
      <c r="B121" s="15">
        <v>22268440</v>
      </c>
      <c r="C121" s="15">
        <v>115231295</v>
      </c>
      <c r="D121" s="15">
        <v>12052812</v>
      </c>
      <c r="E121" s="15">
        <f>ROUND(COPIA!$B121/1000000,2)</f>
        <v>22.27</v>
      </c>
      <c r="F121" s="15">
        <f>ROUND(COPIA!$C121/1000000,2)</f>
        <v>115.23</v>
      </c>
      <c r="G121" s="15">
        <f>ROUND(COPIA!$D121/1000000,2)</f>
        <v>12.05</v>
      </c>
      <c r="H121" s="15">
        <f>SUM(COPIA!$E121:$G121)</f>
        <v>149.55000000000001</v>
      </c>
      <c r="I121" s="15" t="str">
        <f>RIGHT(COPIA!$A121,5)</f>
        <v>GMT-7</v>
      </c>
      <c r="J121" s="15" t="str">
        <f>LEFT(COPIA!$A121,6)</f>
        <v>25 oct</v>
      </c>
      <c r="K121" s="16">
        <f>LEN(COPIA!$J121)</f>
        <v>6</v>
      </c>
      <c r="L121" s="16" t="str">
        <f>TRIM(COPIA!$J121)</f>
        <v>25 oct</v>
      </c>
      <c r="M121" s="17">
        <f>LEN(COPIA!$L121)</f>
        <v>6</v>
      </c>
    </row>
    <row r="122" spans="1:13" x14ac:dyDescent="0.3">
      <c r="A122" s="10" t="s">
        <v>176</v>
      </c>
      <c r="B122" s="11">
        <v>22286024</v>
      </c>
      <c r="C122" s="11">
        <v>115570792</v>
      </c>
      <c r="D122" s="11">
        <v>12052812</v>
      </c>
      <c r="E122" s="11">
        <f>ROUND(COPIA!$B122/1000000,2)</f>
        <v>22.29</v>
      </c>
      <c r="F122" s="11">
        <f>ROUND(COPIA!$C122/1000000,2)</f>
        <v>115.57</v>
      </c>
      <c r="G122" s="11">
        <f>ROUND(COPIA!$D122/1000000,2)</f>
        <v>12.05</v>
      </c>
      <c r="H122" s="11">
        <f>SUM(COPIA!$E122:$G122)</f>
        <v>149.91</v>
      </c>
      <c r="I122" s="11" t="str">
        <f>RIGHT(COPIA!$A122,5)</f>
        <v>GMT-7</v>
      </c>
      <c r="J122" s="11" t="str">
        <f>LEFT(COPIA!$A122,6)</f>
        <v>26 oct</v>
      </c>
      <c r="K122" s="12">
        <f>LEN(COPIA!$J122)</f>
        <v>6</v>
      </c>
      <c r="L122" s="12" t="str">
        <f>TRIM(COPIA!$J122)</f>
        <v>26 oct</v>
      </c>
      <c r="M122" s="13">
        <f>LEN(COPIA!$L122)</f>
        <v>6</v>
      </c>
    </row>
    <row r="123" spans="1:13" x14ac:dyDescent="0.3">
      <c r="A123" s="14" t="s">
        <v>177</v>
      </c>
      <c r="B123" s="15">
        <v>22301844</v>
      </c>
      <c r="C123" s="15">
        <v>115932622</v>
      </c>
      <c r="D123" s="15">
        <v>12052812</v>
      </c>
      <c r="E123" s="15">
        <f>ROUND(COPIA!$B123/1000000,2)</f>
        <v>22.3</v>
      </c>
      <c r="F123" s="15">
        <f>ROUND(COPIA!$C123/1000000,2)</f>
        <v>115.93</v>
      </c>
      <c r="G123" s="15">
        <f>ROUND(COPIA!$D123/1000000,2)</f>
        <v>12.05</v>
      </c>
      <c r="H123" s="15">
        <f>SUM(COPIA!$E123:$G123)</f>
        <v>150.28000000000003</v>
      </c>
      <c r="I123" s="15" t="str">
        <f>RIGHT(COPIA!$A123,5)</f>
        <v>GMT-7</v>
      </c>
      <c r="J123" s="15" t="str">
        <f>LEFT(COPIA!$A123,6)</f>
        <v>27 oct</v>
      </c>
      <c r="K123" s="16">
        <f>LEN(COPIA!$J123)</f>
        <v>6</v>
      </c>
      <c r="L123" s="16" t="str">
        <f>TRIM(COPIA!$J123)</f>
        <v>27 oct</v>
      </c>
      <c r="M123" s="17">
        <f>LEN(COPIA!$L123)</f>
        <v>6</v>
      </c>
    </row>
    <row r="124" spans="1:13" x14ac:dyDescent="0.3">
      <c r="A124" s="10" t="s">
        <v>178</v>
      </c>
      <c r="B124" s="11">
        <v>22326046</v>
      </c>
      <c r="C124" s="11">
        <v>116359590</v>
      </c>
      <c r="D124" s="11">
        <v>12052812</v>
      </c>
      <c r="E124" s="11">
        <f>ROUND(COPIA!$B124/1000000,2)</f>
        <v>22.33</v>
      </c>
      <c r="F124" s="11">
        <f>ROUND(COPIA!$C124/1000000,2)</f>
        <v>116.36</v>
      </c>
      <c r="G124" s="11">
        <f>ROUND(COPIA!$D124/1000000,2)</f>
        <v>12.05</v>
      </c>
      <c r="H124" s="11">
        <f>SUM(COPIA!$E124:$G124)</f>
        <v>150.74</v>
      </c>
      <c r="I124" s="11" t="str">
        <f>RIGHT(COPIA!$A124,5)</f>
        <v>GMT-7</v>
      </c>
      <c r="J124" s="11" t="str">
        <f>LEFT(COPIA!$A124,6)</f>
        <v>28 oct</v>
      </c>
      <c r="K124" s="12">
        <f>LEN(COPIA!$J124)</f>
        <v>6</v>
      </c>
      <c r="L124" s="12" t="str">
        <f>TRIM(COPIA!$J124)</f>
        <v>28 oct</v>
      </c>
      <c r="M124" s="13">
        <f>LEN(COPIA!$L124)</f>
        <v>6</v>
      </c>
    </row>
    <row r="125" spans="1:13" x14ac:dyDescent="0.3">
      <c r="A125" s="14" t="s">
        <v>179</v>
      </c>
      <c r="B125" s="15">
        <v>22531543</v>
      </c>
      <c r="C125" s="15">
        <v>116959056</v>
      </c>
      <c r="D125" s="15">
        <v>12052812</v>
      </c>
      <c r="E125" s="15">
        <f>ROUND(COPIA!$B125/1000000,2)</f>
        <v>22.53</v>
      </c>
      <c r="F125" s="15">
        <f>ROUND(COPIA!$C125/1000000,2)</f>
        <v>116.96</v>
      </c>
      <c r="G125" s="15">
        <f>ROUND(COPIA!$D125/1000000,2)</f>
        <v>12.05</v>
      </c>
      <c r="H125" s="15">
        <f>SUM(COPIA!$E125:$G125)</f>
        <v>151.54000000000002</v>
      </c>
      <c r="I125" s="15" t="str">
        <f>RIGHT(COPIA!$A125,5)</f>
        <v>GMT-7</v>
      </c>
      <c r="J125" s="15" t="str">
        <f>LEFT(COPIA!$A125,6)</f>
        <v>29 oct</v>
      </c>
      <c r="K125" s="16">
        <f>LEN(COPIA!$J125)</f>
        <v>6</v>
      </c>
      <c r="L125" s="16" t="str">
        <f>TRIM(COPIA!$J125)</f>
        <v>29 oct</v>
      </c>
      <c r="M125" s="17">
        <f>LEN(COPIA!$L125)</f>
        <v>6</v>
      </c>
    </row>
    <row r="126" spans="1:13" x14ac:dyDescent="0.3">
      <c r="A126" s="10" t="s">
        <v>180</v>
      </c>
      <c r="B126" s="11">
        <v>22761648</v>
      </c>
      <c r="C126" s="11">
        <v>117247648</v>
      </c>
      <c r="D126" s="11">
        <v>12052812</v>
      </c>
      <c r="E126" s="11">
        <f>ROUND(COPIA!$B126/1000000,2)</f>
        <v>22.76</v>
      </c>
      <c r="F126" s="11">
        <f>ROUND(COPIA!$C126/1000000,2)</f>
        <v>117.25</v>
      </c>
      <c r="G126" s="11">
        <f>ROUND(COPIA!$D126/1000000,2)</f>
        <v>12.05</v>
      </c>
      <c r="H126" s="11">
        <f>SUM(COPIA!$E126:$G126)</f>
        <v>152.06</v>
      </c>
      <c r="I126" s="11" t="str">
        <f>RIGHT(COPIA!$A126,5)</f>
        <v>GMT-7</v>
      </c>
      <c r="J126" s="11" t="str">
        <f>LEFT(COPIA!$A126,6)</f>
        <v>30 oct</v>
      </c>
      <c r="K126" s="12">
        <f>LEN(COPIA!$J126)</f>
        <v>6</v>
      </c>
      <c r="L126" s="12" t="str">
        <f>TRIM(COPIA!$J126)</f>
        <v>30 oct</v>
      </c>
      <c r="M126" s="13">
        <f>LEN(COPIA!$L126)</f>
        <v>6</v>
      </c>
    </row>
    <row r="127" spans="1:13" x14ac:dyDescent="0.3">
      <c r="A127" s="14" t="s">
        <v>181</v>
      </c>
      <c r="B127" s="15">
        <v>22763887</v>
      </c>
      <c r="C127" s="15">
        <v>117294596</v>
      </c>
      <c r="D127" s="15">
        <v>12052812</v>
      </c>
      <c r="E127" s="15">
        <f>ROUND(COPIA!$B127/1000000,2)</f>
        <v>22.76</v>
      </c>
      <c r="F127" s="15">
        <f>ROUND(COPIA!$C127/1000000,2)</f>
        <v>117.29</v>
      </c>
      <c r="G127" s="15">
        <f>ROUND(COPIA!$D127/1000000,2)</f>
        <v>12.05</v>
      </c>
      <c r="H127" s="15">
        <f>SUM(COPIA!$E127:$G127)</f>
        <v>152.10000000000002</v>
      </c>
      <c r="I127" s="15" t="str">
        <f>RIGHT(COPIA!$A127,5)</f>
        <v>GMT-7</v>
      </c>
      <c r="J127" s="15" t="str">
        <f>LEFT(COPIA!$A127,6)</f>
        <v>31 oct</v>
      </c>
      <c r="K127" s="16">
        <f>LEN(COPIA!$J127)</f>
        <v>6</v>
      </c>
      <c r="L127" s="16" t="str">
        <f>TRIM(COPIA!$J127)</f>
        <v>31 oct</v>
      </c>
      <c r="M127" s="17">
        <f>LEN(COPIA!$L127)</f>
        <v>6</v>
      </c>
    </row>
    <row r="128" spans="1:13" x14ac:dyDescent="0.3">
      <c r="A128" s="10" t="s">
        <v>182</v>
      </c>
      <c r="B128" s="11">
        <v>22771586</v>
      </c>
      <c r="C128" s="11">
        <v>117449111</v>
      </c>
      <c r="D128" s="11">
        <v>12052812</v>
      </c>
      <c r="E128" s="11">
        <f>ROUND(COPIA!$B128/1000000,2)</f>
        <v>22.77</v>
      </c>
      <c r="F128" s="11">
        <f>ROUND(COPIA!$C128/1000000,2)</f>
        <v>117.45</v>
      </c>
      <c r="G128" s="11">
        <f>ROUND(COPIA!$D128/1000000,2)</f>
        <v>12.05</v>
      </c>
      <c r="H128" s="11">
        <f>SUM(COPIA!$E128:$G128)</f>
        <v>152.27000000000001</v>
      </c>
      <c r="I128" s="11" t="str">
        <f>RIGHT(COPIA!$A128,5)</f>
        <v>GMT-7</v>
      </c>
      <c r="J128" s="11" t="str">
        <f>LEFT(COPIA!$A128,6)</f>
        <v xml:space="preserve">1 nov </v>
      </c>
      <c r="K128" s="12">
        <f>LEN(COPIA!$J128)</f>
        <v>6</v>
      </c>
      <c r="L128" s="12" t="str">
        <f>TRIM(COPIA!$J128)</f>
        <v>1 nov</v>
      </c>
      <c r="M128" s="13">
        <f>LEN(COPIA!$L128)</f>
        <v>5</v>
      </c>
    </row>
    <row r="129" spans="1:13" x14ac:dyDescent="0.3">
      <c r="A129" s="14" t="s">
        <v>183</v>
      </c>
      <c r="B129" s="15">
        <v>22795054</v>
      </c>
      <c r="C129" s="15">
        <v>117736478</v>
      </c>
      <c r="D129" s="15">
        <v>12052820</v>
      </c>
      <c r="E129" s="15">
        <f>ROUND(COPIA!$B129/1000000,2)</f>
        <v>22.8</v>
      </c>
      <c r="F129" s="15">
        <f>ROUND(COPIA!$C129/1000000,2)</f>
        <v>117.74</v>
      </c>
      <c r="G129" s="15">
        <f>ROUND(COPIA!$D129/1000000,2)</f>
        <v>12.05</v>
      </c>
      <c r="H129" s="15">
        <f>SUM(COPIA!$E129:$G129)</f>
        <v>152.59</v>
      </c>
      <c r="I129" s="15" t="str">
        <f>RIGHT(COPIA!$A129,5)</f>
        <v>GMT-7</v>
      </c>
      <c r="J129" s="15" t="str">
        <f>LEFT(COPIA!$A129,6)</f>
        <v xml:space="preserve">2 nov </v>
      </c>
      <c r="K129" s="16">
        <f>LEN(COPIA!$J129)</f>
        <v>6</v>
      </c>
      <c r="L129" s="16" t="str">
        <f>TRIM(COPIA!$J129)</f>
        <v>2 nov</v>
      </c>
      <c r="M129" s="17">
        <f>LEN(COPIA!$L129)</f>
        <v>5</v>
      </c>
    </row>
    <row r="130" spans="1:13" x14ac:dyDescent="0.3">
      <c r="A130" s="10" t="s">
        <v>184</v>
      </c>
      <c r="B130" s="11">
        <v>22817305</v>
      </c>
      <c r="C130" s="11">
        <v>118049687</v>
      </c>
      <c r="D130" s="11">
        <v>12052820</v>
      </c>
      <c r="E130" s="11">
        <f>ROUND(COPIA!$B130/1000000,2)</f>
        <v>22.82</v>
      </c>
      <c r="F130" s="11">
        <f>ROUND(COPIA!$C130/1000000,2)</f>
        <v>118.05</v>
      </c>
      <c r="G130" s="11">
        <f>ROUND(COPIA!$D130/1000000,2)</f>
        <v>12.05</v>
      </c>
      <c r="H130" s="11">
        <f>SUM(COPIA!$E130:$G130)</f>
        <v>152.92000000000002</v>
      </c>
      <c r="I130" s="11" t="str">
        <f>RIGHT(COPIA!$A130,5)</f>
        <v>GMT-7</v>
      </c>
      <c r="J130" s="11" t="str">
        <f>LEFT(COPIA!$A130,6)</f>
        <v xml:space="preserve">3 nov </v>
      </c>
      <c r="K130" s="12">
        <f>LEN(COPIA!$J130)</f>
        <v>6</v>
      </c>
      <c r="L130" s="12" t="str">
        <f>TRIM(COPIA!$J130)</f>
        <v>3 nov</v>
      </c>
      <c r="M130" s="13">
        <f>LEN(COPIA!$L130)</f>
        <v>5</v>
      </c>
    </row>
    <row r="131" spans="1:13" x14ac:dyDescent="0.3">
      <c r="A131" s="14" t="s">
        <v>185</v>
      </c>
      <c r="B131" s="15">
        <v>22845554</v>
      </c>
      <c r="C131" s="15">
        <v>118518048</v>
      </c>
      <c r="D131" s="15">
        <v>12052820</v>
      </c>
      <c r="E131" s="15">
        <f>ROUND(COPIA!$B131/1000000,2)</f>
        <v>22.85</v>
      </c>
      <c r="F131" s="15">
        <f>ROUND(COPIA!$C131/1000000,2)</f>
        <v>118.52</v>
      </c>
      <c r="G131" s="15">
        <f>ROUND(COPIA!$D131/1000000,2)</f>
        <v>12.05</v>
      </c>
      <c r="H131" s="15">
        <f>SUM(COPIA!$E131:$G131)</f>
        <v>153.42000000000002</v>
      </c>
      <c r="I131" s="15" t="str">
        <f>RIGHT(COPIA!$A131,5)</f>
        <v>GMT-7</v>
      </c>
      <c r="J131" s="15" t="str">
        <f>LEFT(COPIA!$A131,6)</f>
        <v xml:space="preserve">4 nov </v>
      </c>
      <c r="K131" s="16">
        <f>LEN(COPIA!$J131)</f>
        <v>6</v>
      </c>
      <c r="L131" s="16" t="str">
        <f>TRIM(COPIA!$J131)</f>
        <v>4 nov</v>
      </c>
      <c r="M131" s="17">
        <f>LEN(COPIA!$L131)</f>
        <v>5</v>
      </c>
    </row>
    <row r="132" spans="1:13" x14ac:dyDescent="0.3">
      <c r="A132" s="10" t="s">
        <v>186</v>
      </c>
      <c r="B132" s="11">
        <v>22874851</v>
      </c>
      <c r="C132" s="11">
        <v>119193798</v>
      </c>
      <c r="D132" s="11">
        <v>12052820</v>
      </c>
      <c r="E132" s="11">
        <f>ROUND(COPIA!$B132/1000000,2)</f>
        <v>22.87</v>
      </c>
      <c r="F132" s="11">
        <f>ROUND(COPIA!$C132/1000000,2)</f>
        <v>119.19</v>
      </c>
      <c r="G132" s="11">
        <f>ROUND(COPIA!$D132/1000000,2)</f>
        <v>12.05</v>
      </c>
      <c r="H132" s="11">
        <f>SUM(COPIA!$E132:$G132)</f>
        <v>154.11000000000001</v>
      </c>
      <c r="I132" s="11" t="str">
        <f>RIGHT(COPIA!$A132,5)</f>
        <v>GMT-7</v>
      </c>
      <c r="J132" s="11" t="str">
        <f>LEFT(COPIA!$A132,6)</f>
        <v xml:space="preserve">5 nov </v>
      </c>
      <c r="K132" s="12">
        <f>LEN(COPIA!$J132)</f>
        <v>6</v>
      </c>
      <c r="L132" s="12" t="str">
        <f>TRIM(COPIA!$J132)</f>
        <v>5 nov</v>
      </c>
      <c r="M132" s="13">
        <f>LEN(COPIA!$L132)</f>
        <v>5</v>
      </c>
    </row>
    <row r="133" spans="1:13" x14ac:dyDescent="0.3">
      <c r="A133" s="14" t="s">
        <v>187</v>
      </c>
      <c r="B133" s="15">
        <v>22881774</v>
      </c>
      <c r="C133" s="15">
        <v>119528498</v>
      </c>
      <c r="D133" s="15">
        <v>12052820</v>
      </c>
      <c r="E133" s="15">
        <f>ROUND(COPIA!$B133/1000000,2)</f>
        <v>22.88</v>
      </c>
      <c r="F133" s="15">
        <f>ROUND(COPIA!$C133/1000000,2)</f>
        <v>119.53</v>
      </c>
      <c r="G133" s="15">
        <f>ROUND(COPIA!$D133/1000000,2)</f>
        <v>12.05</v>
      </c>
      <c r="H133" s="15">
        <f>SUM(COPIA!$E133:$G133)</f>
        <v>154.46</v>
      </c>
      <c r="I133" s="15" t="str">
        <f>RIGHT(COPIA!$A133,5)</f>
        <v>GMT-7</v>
      </c>
      <c r="J133" s="15" t="str">
        <f>LEFT(COPIA!$A133,6)</f>
        <v xml:space="preserve">6 nov </v>
      </c>
      <c r="K133" s="16">
        <f>LEN(COPIA!$J133)</f>
        <v>6</v>
      </c>
      <c r="L133" s="16" t="str">
        <f>TRIM(COPIA!$J133)</f>
        <v>6 nov</v>
      </c>
      <c r="M133" s="17">
        <f>LEN(COPIA!$L133)</f>
        <v>5</v>
      </c>
    </row>
    <row r="134" spans="1:13" x14ac:dyDescent="0.3">
      <c r="A134" s="10" t="s">
        <v>188</v>
      </c>
      <c r="B134" s="11">
        <v>22886467</v>
      </c>
      <c r="C134" s="11">
        <v>119607857</v>
      </c>
      <c r="D134" s="11">
        <v>12052820</v>
      </c>
      <c r="E134" s="11">
        <f>ROUND(COPIA!$B134/1000000,2)</f>
        <v>22.89</v>
      </c>
      <c r="F134" s="11">
        <f>ROUND(COPIA!$C134/1000000,2)</f>
        <v>119.61</v>
      </c>
      <c r="G134" s="11">
        <f>ROUND(COPIA!$D134/1000000,2)</f>
        <v>12.05</v>
      </c>
      <c r="H134" s="11">
        <f>SUM(COPIA!$E134:$G134)</f>
        <v>154.55000000000001</v>
      </c>
      <c r="I134" s="11" t="str">
        <f>RIGHT(COPIA!$A134,5)</f>
        <v>GMT-7</v>
      </c>
      <c r="J134" s="11" t="str">
        <f>LEFT(COPIA!$A134,6)</f>
        <v xml:space="preserve">7 nov </v>
      </c>
      <c r="K134" s="12">
        <f>LEN(COPIA!$J134)</f>
        <v>6</v>
      </c>
      <c r="L134" s="12" t="str">
        <f>TRIM(COPIA!$J134)</f>
        <v>7 nov</v>
      </c>
      <c r="M134" s="13">
        <f>LEN(COPIA!$L134)</f>
        <v>5</v>
      </c>
    </row>
    <row r="135" spans="1:13" x14ac:dyDescent="0.3">
      <c r="A135" s="14" t="s">
        <v>189</v>
      </c>
      <c r="B135" s="15">
        <v>22912581</v>
      </c>
      <c r="C135" s="15">
        <v>119967319</v>
      </c>
      <c r="D135" s="15">
        <v>12052820</v>
      </c>
      <c r="E135" s="15">
        <f>ROUND(COPIA!$B135/1000000,2)</f>
        <v>22.91</v>
      </c>
      <c r="F135" s="15">
        <f>ROUND(COPIA!$C135/1000000,2)</f>
        <v>119.97</v>
      </c>
      <c r="G135" s="15">
        <f>ROUND(COPIA!$D135/1000000,2)</f>
        <v>12.05</v>
      </c>
      <c r="H135" s="15">
        <f>SUM(COPIA!$E135:$G135)</f>
        <v>154.93</v>
      </c>
      <c r="I135" s="15" t="str">
        <f>RIGHT(COPIA!$A135,5)</f>
        <v>GMT-8</v>
      </c>
      <c r="J135" s="15" t="str">
        <f>LEFT(COPIA!$A135,6)</f>
        <v xml:space="preserve">8 nov </v>
      </c>
      <c r="K135" s="16">
        <f>LEN(COPIA!$J135)</f>
        <v>6</v>
      </c>
      <c r="L135" s="16" t="str">
        <f>TRIM(COPIA!$J135)</f>
        <v>8 nov</v>
      </c>
      <c r="M135" s="17">
        <f>LEN(COPIA!$L135)</f>
        <v>5</v>
      </c>
    </row>
    <row r="136" spans="1:13" x14ac:dyDescent="0.3">
      <c r="A136" s="10" t="s">
        <v>190</v>
      </c>
      <c r="B136" s="11">
        <v>22933100</v>
      </c>
      <c r="C136" s="11">
        <v>120363229</v>
      </c>
      <c r="D136" s="11">
        <v>12052820</v>
      </c>
      <c r="E136" s="11">
        <f>ROUND(COPIA!$B136/1000000,2)</f>
        <v>22.93</v>
      </c>
      <c r="F136" s="11">
        <f>ROUND(COPIA!$C136/1000000,2)</f>
        <v>120.36</v>
      </c>
      <c r="G136" s="11">
        <f>ROUND(COPIA!$D136/1000000,2)</f>
        <v>12.05</v>
      </c>
      <c r="H136" s="11">
        <f>SUM(COPIA!$E136:$G136)</f>
        <v>155.34</v>
      </c>
      <c r="I136" s="11" t="str">
        <f>RIGHT(COPIA!$A136,5)</f>
        <v>GMT-8</v>
      </c>
      <c r="J136" s="11" t="str">
        <f>LEFT(COPIA!$A136,6)</f>
        <v xml:space="preserve">9 nov </v>
      </c>
      <c r="K136" s="12">
        <f>LEN(COPIA!$J136)</f>
        <v>6</v>
      </c>
      <c r="L136" s="12" t="str">
        <f>TRIM(COPIA!$J136)</f>
        <v>9 nov</v>
      </c>
      <c r="M136" s="13">
        <f>LEN(COPIA!$L136)</f>
        <v>5</v>
      </c>
    </row>
    <row r="137" spans="1:13" x14ac:dyDescent="0.3">
      <c r="A137" s="14" t="s">
        <v>191</v>
      </c>
      <c r="B137" s="15">
        <v>22953877</v>
      </c>
      <c r="C137" s="15">
        <v>120793241</v>
      </c>
      <c r="D137" s="15">
        <v>12052820</v>
      </c>
      <c r="E137" s="15">
        <f>ROUND(COPIA!$B137/1000000,2)</f>
        <v>22.95</v>
      </c>
      <c r="F137" s="15">
        <f>ROUND(COPIA!$C137/1000000,2)</f>
        <v>120.79</v>
      </c>
      <c r="G137" s="15">
        <f>ROUND(COPIA!$D137/1000000,2)</f>
        <v>12.05</v>
      </c>
      <c r="H137" s="15">
        <f>SUM(COPIA!$E137:$G137)</f>
        <v>155.79000000000002</v>
      </c>
      <c r="I137" s="15" t="str">
        <f>RIGHT(COPIA!$A137,5)</f>
        <v>GMT-8</v>
      </c>
      <c r="J137" s="15" t="str">
        <f>LEFT(COPIA!$A137,6)</f>
        <v>10 nov</v>
      </c>
      <c r="K137" s="16">
        <f>LEN(COPIA!$J137)</f>
        <v>6</v>
      </c>
      <c r="L137" s="16" t="str">
        <f>TRIM(COPIA!$J137)</f>
        <v>10 nov</v>
      </c>
      <c r="M137" s="17">
        <f>LEN(COPIA!$L137)</f>
        <v>6</v>
      </c>
    </row>
    <row r="138" spans="1:13" x14ac:dyDescent="0.3">
      <c r="A138" s="10" t="s">
        <v>192</v>
      </c>
      <c r="B138" s="11">
        <v>22976256</v>
      </c>
      <c r="C138" s="11">
        <v>121267114</v>
      </c>
      <c r="D138" s="11">
        <v>12052820</v>
      </c>
      <c r="E138" s="11">
        <f>ROUND(COPIA!$B138/1000000,2)</f>
        <v>22.98</v>
      </c>
      <c r="F138" s="11">
        <f>ROUND(COPIA!$C138/1000000,2)</f>
        <v>121.27</v>
      </c>
      <c r="G138" s="11">
        <f>ROUND(COPIA!$D138/1000000,2)</f>
        <v>12.05</v>
      </c>
      <c r="H138" s="11">
        <f>SUM(COPIA!$E138:$G138)</f>
        <v>156.30000000000001</v>
      </c>
      <c r="I138" s="11" t="str">
        <f>RIGHT(COPIA!$A138,5)</f>
        <v>GMT-8</v>
      </c>
      <c r="J138" s="11" t="str">
        <f>LEFT(COPIA!$A138,6)</f>
        <v>11 nov</v>
      </c>
      <c r="K138" s="12">
        <f>LEN(COPIA!$J138)</f>
        <v>6</v>
      </c>
      <c r="L138" s="12" t="str">
        <f>TRIM(COPIA!$J138)</f>
        <v>11 nov</v>
      </c>
      <c r="M138" s="13">
        <f>LEN(COPIA!$L138)</f>
        <v>6</v>
      </c>
    </row>
    <row r="139" spans="1:13" x14ac:dyDescent="0.3">
      <c r="A139" s="14" t="s">
        <v>193</v>
      </c>
      <c r="B139" s="15">
        <v>23002986</v>
      </c>
      <c r="C139" s="15">
        <v>121761446</v>
      </c>
      <c r="D139" s="15">
        <v>12052820</v>
      </c>
      <c r="E139" s="15">
        <f>ROUND(COPIA!$B139/1000000,2)</f>
        <v>23</v>
      </c>
      <c r="F139" s="15">
        <f>ROUND(COPIA!$C139/1000000,2)</f>
        <v>121.76</v>
      </c>
      <c r="G139" s="15">
        <f>ROUND(COPIA!$D139/1000000,2)</f>
        <v>12.05</v>
      </c>
      <c r="H139" s="15">
        <f>SUM(COPIA!$E139:$G139)</f>
        <v>156.81</v>
      </c>
      <c r="I139" s="15" t="str">
        <f>RIGHT(COPIA!$A139,5)</f>
        <v>GMT-8</v>
      </c>
      <c r="J139" s="15" t="str">
        <f>LEFT(COPIA!$A139,6)</f>
        <v>12 nov</v>
      </c>
      <c r="K139" s="16">
        <f>LEN(COPIA!$J139)</f>
        <v>6</v>
      </c>
      <c r="L139" s="16" t="str">
        <f>TRIM(COPIA!$J139)</f>
        <v>12 nov</v>
      </c>
      <c r="M139" s="17">
        <f>LEN(COPIA!$L139)</f>
        <v>6</v>
      </c>
    </row>
    <row r="140" spans="1:13" x14ac:dyDescent="0.3">
      <c r="A140" s="10" t="s">
        <v>194</v>
      </c>
      <c r="B140" s="11">
        <v>23021770</v>
      </c>
      <c r="C140" s="11">
        <v>122067379</v>
      </c>
      <c r="D140" s="11">
        <v>12052820</v>
      </c>
      <c r="E140" s="11">
        <f>ROUND(COPIA!$B140/1000000,2)</f>
        <v>23.02</v>
      </c>
      <c r="F140" s="11">
        <f>ROUND(COPIA!$C140/1000000,2)</f>
        <v>122.07</v>
      </c>
      <c r="G140" s="11">
        <f>ROUND(COPIA!$D140/1000000,2)</f>
        <v>12.05</v>
      </c>
      <c r="H140" s="11">
        <f>SUM(COPIA!$E140:$G140)</f>
        <v>157.14000000000001</v>
      </c>
      <c r="I140" s="11" t="str">
        <f>RIGHT(COPIA!$A140,5)</f>
        <v>GMT-8</v>
      </c>
      <c r="J140" s="11" t="str">
        <f>LEFT(COPIA!$A140,6)</f>
        <v>13 nov</v>
      </c>
      <c r="K140" s="12">
        <f>LEN(COPIA!$J140)</f>
        <v>6</v>
      </c>
      <c r="L140" s="12" t="str">
        <f>TRIM(COPIA!$J140)</f>
        <v>13 nov</v>
      </c>
      <c r="M140" s="13">
        <f>LEN(COPIA!$L140)</f>
        <v>6</v>
      </c>
    </row>
    <row r="141" spans="1:13" x14ac:dyDescent="0.3">
      <c r="A141" s="14" t="s">
        <v>195</v>
      </c>
      <c r="B141" s="15">
        <v>23026589</v>
      </c>
      <c r="C141" s="15">
        <v>122190901</v>
      </c>
      <c r="D141" s="15">
        <v>12052820</v>
      </c>
      <c r="E141" s="15">
        <f>ROUND(COPIA!$B141/1000000,2)</f>
        <v>23.03</v>
      </c>
      <c r="F141" s="15">
        <f>ROUND(COPIA!$C141/1000000,2)</f>
        <v>122.19</v>
      </c>
      <c r="G141" s="15">
        <f>ROUND(COPIA!$D141/1000000,2)</f>
        <v>12.05</v>
      </c>
      <c r="H141" s="15">
        <f>SUM(COPIA!$E141:$G141)</f>
        <v>157.27000000000001</v>
      </c>
      <c r="I141" s="15" t="str">
        <f>RIGHT(COPIA!$A141,5)</f>
        <v>GMT-8</v>
      </c>
      <c r="J141" s="15" t="str">
        <f>LEFT(COPIA!$A141,6)</f>
        <v>14 nov</v>
      </c>
      <c r="K141" s="16">
        <f>LEN(COPIA!$J141)</f>
        <v>6</v>
      </c>
      <c r="L141" s="16" t="str">
        <f>TRIM(COPIA!$J141)</f>
        <v>14 nov</v>
      </c>
      <c r="M141" s="17">
        <f>LEN(COPIA!$L141)</f>
        <v>6</v>
      </c>
    </row>
    <row r="142" spans="1:13" x14ac:dyDescent="0.3">
      <c r="A142" s="10" t="s">
        <v>196</v>
      </c>
      <c r="B142" s="11">
        <v>23032552</v>
      </c>
      <c r="C142" s="11">
        <v>122392244</v>
      </c>
      <c r="D142" s="11">
        <v>12052820</v>
      </c>
      <c r="E142" s="11">
        <f>ROUND(COPIA!$B142/1000000,2)</f>
        <v>23.03</v>
      </c>
      <c r="F142" s="11">
        <f>ROUND(COPIA!$C142/1000000,2)</f>
        <v>122.39</v>
      </c>
      <c r="G142" s="11">
        <f>ROUND(COPIA!$D142/1000000,2)</f>
        <v>12.05</v>
      </c>
      <c r="H142" s="11">
        <f>SUM(COPIA!$E142:$G142)</f>
        <v>157.47000000000003</v>
      </c>
      <c r="I142" s="11" t="str">
        <f>RIGHT(COPIA!$A142,5)</f>
        <v>GMT-8</v>
      </c>
      <c r="J142" s="11" t="str">
        <f>LEFT(COPIA!$A142,6)</f>
        <v>15 nov</v>
      </c>
      <c r="K142" s="12">
        <f>LEN(COPIA!$J142)</f>
        <v>6</v>
      </c>
      <c r="L142" s="12" t="str">
        <f>TRIM(COPIA!$J142)</f>
        <v>15 nov</v>
      </c>
      <c r="M142" s="13">
        <f>LEN(COPIA!$L142)</f>
        <v>6</v>
      </c>
    </row>
    <row r="143" spans="1:13" x14ac:dyDescent="0.3">
      <c r="A143" s="14" t="s">
        <v>197</v>
      </c>
      <c r="B143" s="15">
        <v>23052787</v>
      </c>
      <c r="C143" s="15">
        <v>122674527</v>
      </c>
      <c r="D143" s="15">
        <v>12052820</v>
      </c>
      <c r="E143" s="15">
        <f>ROUND(COPIA!$B143/1000000,2)</f>
        <v>23.05</v>
      </c>
      <c r="F143" s="15">
        <f>ROUND(COPIA!$C143/1000000,2)</f>
        <v>122.67</v>
      </c>
      <c r="G143" s="15">
        <f>ROUND(COPIA!$D143/1000000,2)</f>
        <v>12.05</v>
      </c>
      <c r="H143" s="15">
        <f>SUM(COPIA!$E143:$G143)</f>
        <v>157.77000000000001</v>
      </c>
      <c r="I143" s="15" t="str">
        <f>RIGHT(COPIA!$A143,5)</f>
        <v>GMT-8</v>
      </c>
      <c r="J143" s="15" t="str">
        <f>LEFT(COPIA!$A143,6)</f>
        <v>16 nov</v>
      </c>
      <c r="K143" s="16">
        <f>LEN(COPIA!$J143)</f>
        <v>6</v>
      </c>
      <c r="L143" s="16" t="str">
        <f>TRIM(COPIA!$J143)</f>
        <v>16 nov</v>
      </c>
      <c r="M143" s="17">
        <f>LEN(COPIA!$L143)</f>
        <v>6</v>
      </c>
    </row>
    <row r="144" spans="1:13" x14ac:dyDescent="0.3">
      <c r="A144" s="10" t="s">
        <v>198</v>
      </c>
      <c r="B144" s="11">
        <v>23064436</v>
      </c>
      <c r="C144" s="11">
        <v>122940636</v>
      </c>
      <c r="D144" s="11">
        <v>12052820</v>
      </c>
      <c r="E144" s="11">
        <f>ROUND(COPIA!$B144/1000000,2)</f>
        <v>23.06</v>
      </c>
      <c r="F144" s="11">
        <f>ROUND(COPIA!$C144/1000000,2)</f>
        <v>122.94</v>
      </c>
      <c r="G144" s="11">
        <f>ROUND(COPIA!$D144/1000000,2)</f>
        <v>12.05</v>
      </c>
      <c r="H144" s="11">
        <f>SUM(COPIA!$E144:$G144)</f>
        <v>158.05000000000001</v>
      </c>
      <c r="I144" s="11" t="str">
        <f>RIGHT(COPIA!$A144,5)</f>
        <v>GMT-8</v>
      </c>
      <c r="J144" s="11" t="str">
        <f>LEFT(COPIA!$A144,6)</f>
        <v>17 nov</v>
      </c>
      <c r="K144" s="12">
        <f>LEN(COPIA!$J144)</f>
        <v>6</v>
      </c>
      <c r="L144" s="12" t="str">
        <f>TRIM(COPIA!$J144)</f>
        <v>17 nov</v>
      </c>
      <c r="M144" s="13">
        <f>LEN(COPIA!$L144)</f>
        <v>6</v>
      </c>
    </row>
    <row r="145" spans="1:13" x14ac:dyDescent="0.3">
      <c r="A145" s="14" t="s">
        <v>199</v>
      </c>
      <c r="B145" s="15">
        <v>23083531</v>
      </c>
      <c r="C145" s="15">
        <v>123238448</v>
      </c>
      <c r="D145" s="15">
        <v>12052820</v>
      </c>
      <c r="E145" s="15">
        <f>ROUND(COPIA!$B145/1000000,2)</f>
        <v>23.08</v>
      </c>
      <c r="F145" s="15">
        <f>ROUND(COPIA!$C145/1000000,2)</f>
        <v>123.24</v>
      </c>
      <c r="G145" s="15">
        <f>ROUND(COPIA!$D145/1000000,2)</f>
        <v>12.05</v>
      </c>
      <c r="H145" s="15">
        <f>SUM(COPIA!$E145:$G145)</f>
        <v>158.37</v>
      </c>
      <c r="I145" s="15" t="str">
        <f>RIGHT(COPIA!$A145,5)</f>
        <v>GMT-8</v>
      </c>
      <c r="J145" s="15" t="str">
        <f>LEFT(COPIA!$A145,6)</f>
        <v>18 nov</v>
      </c>
      <c r="K145" s="16">
        <f>LEN(COPIA!$J145)</f>
        <v>6</v>
      </c>
      <c r="L145" s="16" t="str">
        <f>TRIM(COPIA!$J145)</f>
        <v>18 nov</v>
      </c>
      <c r="M145" s="17">
        <f>LEN(COPIA!$L145)</f>
        <v>6</v>
      </c>
    </row>
    <row r="146" spans="1:13" x14ac:dyDescent="0.3">
      <c r="A146" s="10" t="s">
        <v>200</v>
      </c>
      <c r="B146" s="11">
        <v>23099761</v>
      </c>
      <c r="C146" s="11">
        <v>123523230</v>
      </c>
      <c r="D146" s="11">
        <v>12052820</v>
      </c>
      <c r="E146" s="11">
        <f>ROUND(COPIA!$B146/1000000,2)</f>
        <v>23.1</v>
      </c>
      <c r="F146" s="11">
        <f>ROUND(COPIA!$C146/1000000,2)</f>
        <v>123.52</v>
      </c>
      <c r="G146" s="11">
        <f>ROUND(COPIA!$D146/1000000,2)</f>
        <v>12.05</v>
      </c>
      <c r="H146" s="11">
        <f>SUM(COPIA!$E146:$G146)</f>
        <v>158.67000000000002</v>
      </c>
      <c r="I146" s="11" t="str">
        <f>RIGHT(COPIA!$A146,5)</f>
        <v>GMT-8</v>
      </c>
      <c r="J146" s="11" t="str">
        <f>LEFT(COPIA!$A146,6)</f>
        <v>19 nov</v>
      </c>
      <c r="K146" s="12">
        <f>LEN(COPIA!$J146)</f>
        <v>6</v>
      </c>
      <c r="L146" s="12" t="str">
        <f>TRIM(COPIA!$J146)</f>
        <v>19 nov</v>
      </c>
      <c r="M146" s="13">
        <f>LEN(COPIA!$L146)</f>
        <v>6</v>
      </c>
    </row>
    <row r="147" spans="1:13" x14ac:dyDescent="0.3">
      <c r="A147" s="14" t="s">
        <v>201</v>
      </c>
      <c r="B147" s="15">
        <v>23105123</v>
      </c>
      <c r="C147" s="15">
        <v>123642399</v>
      </c>
      <c r="D147" s="15">
        <v>12052820</v>
      </c>
      <c r="E147" s="15">
        <f>ROUND(COPIA!$B147/1000000,2)</f>
        <v>23.11</v>
      </c>
      <c r="F147" s="15">
        <f>ROUND(COPIA!$C147/1000000,2)</f>
        <v>123.64</v>
      </c>
      <c r="G147" s="15">
        <f>ROUND(COPIA!$D147/1000000,2)</f>
        <v>12.05</v>
      </c>
      <c r="H147" s="15">
        <f>SUM(COPIA!$E147:$G147)</f>
        <v>158.80000000000001</v>
      </c>
      <c r="I147" s="15" t="str">
        <f>RIGHT(COPIA!$A147,5)</f>
        <v>GMT-8</v>
      </c>
      <c r="J147" s="15" t="str">
        <f>LEFT(COPIA!$A147,6)</f>
        <v>20 nov</v>
      </c>
      <c r="K147" s="16">
        <f>LEN(COPIA!$J147)</f>
        <v>6</v>
      </c>
      <c r="L147" s="16" t="str">
        <f>TRIM(COPIA!$J147)</f>
        <v>20 nov</v>
      </c>
      <c r="M147" s="17">
        <f>LEN(COPIA!$L147)</f>
        <v>6</v>
      </c>
    </row>
    <row r="148" spans="1:13" x14ac:dyDescent="0.3">
      <c r="A148" s="10" t="s">
        <v>202</v>
      </c>
      <c r="B148" s="11">
        <v>23107109</v>
      </c>
      <c r="C148" s="11">
        <v>123676149</v>
      </c>
      <c r="D148" s="11">
        <v>12052820</v>
      </c>
      <c r="E148" s="11">
        <f>ROUND(COPIA!$B148/1000000,2)</f>
        <v>23.11</v>
      </c>
      <c r="F148" s="11">
        <f>ROUND(COPIA!$C148/1000000,2)</f>
        <v>123.68</v>
      </c>
      <c r="G148" s="11">
        <f>ROUND(COPIA!$D148/1000000,2)</f>
        <v>12.05</v>
      </c>
      <c r="H148" s="11">
        <f>SUM(COPIA!$E148:$G148)</f>
        <v>158.84000000000003</v>
      </c>
      <c r="I148" s="11" t="str">
        <f>RIGHT(COPIA!$A148,5)</f>
        <v>GMT-8</v>
      </c>
      <c r="J148" s="11" t="str">
        <f>LEFT(COPIA!$A148,6)</f>
        <v>21 nov</v>
      </c>
      <c r="K148" s="12">
        <f>LEN(COPIA!$J148)</f>
        <v>6</v>
      </c>
      <c r="L148" s="12" t="str">
        <f>TRIM(COPIA!$J148)</f>
        <v>21 nov</v>
      </c>
      <c r="M148" s="13">
        <f>LEN(COPIA!$L148)</f>
        <v>6</v>
      </c>
    </row>
    <row r="149" spans="1:13" x14ac:dyDescent="0.3">
      <c r="A149" s="14" t="s">
        <v>203</v>
      </c>
      <c r="B149" s="15">
        <v>23120047</v>
      </c>
      <c r="C149" s="15">
        <v>123879781</v>
      </c>
      <c r="D149" s="15">
        <v>12052820</v>
      </c>
      <c r="E149" s="15">
        <f>ROUND(COPIA!$B149/1000000,2)</f>
        <v>23.12</v>
      </c>
      <c r="F149" s="15">
        <f>ROUND(COPIA!$C149/1000000,2)</f>
        <v>123.88</v>
      </c>
      <c r="G149" s="15">
        <f>ROUND(COPIA!$D149/1000000,2)</f>
        <v>12.05</v>
      </c>
      <c r="H149" s="15">
        <f>SUM(COPIA!$E149:$G149)</f>
        <v>159.05000000000001</v>
      </c>
      <c r="I149" s="15" t="str">
        <f>RIGHT(COPIA!$A149,5)</f>
        <v>GMT-8</v>
      </c>
      <c r="J149" s="15" t="str">
        <f>LEFT(COPIA!$A149,6)</f>
        <v>22 nov</v>
      </c>
      <c r="K149" s="16">
        <f>LEN(COPIA!$J149)</f>
        <v>6</v>
      </c>
      <c r="L149" s="16" t="str">
        <f>TRIM(COPIA!$J149)</f>
        <v>22 nov</v>
      </c>
      <c r="M149" s="17">
        <f>LEN(COPIA!$L149)</f>
        <v>6</v>
      </c>
    </row>
    <row r="150" spans="1:13" x14ac:dyDescent="0.3">
      <c r="A150" s="10" t="s">
        <v>204</v>
      </c>
      <c r="B150" s="11">
        <v>23158466</v>
      </c>
      <c r="C150" s="11">
        <v>124141373</v>
      </c>
      <c r="D150" s="11">
        <v>12052820</v>
      </c>
      <c r="E150" s="11">
        <f>ROUND(COPIA!$B150/1000000,2)</f>
        <v>23.16</v>
      </c>
      <c r="F150" s="11">
        <f>ROUND(COPIA!$C150/1000000,2)</f>
        <v>124.14</v>
      </c>
      <c r="G150" s="11">
        <f>ROUND(COPIA!$D150/1000000,2)</f>
        <v>12.05</v>
      </c>
      <c r="H150" s="11">
        <f>SUM(COPIA!$E150:$G150)</f>
        <v>159.35000000000002</v>
      </c>
      <c r="I150" s="11" t="str">
        <f>RIGHT(COPIA!$A150,5)</f>
        <v>GMT-8</v>
      </c>
      <c r="J150" s="11" t="str">
        <f>LEFT(COPIA!$A150,6)</f>
        <v>23 nov</v>
      </c>
      <c r="K150" s="12">
        <f>LEN(COPIA!$J150)</f>
        <v>6</v>
      </c>
      <c r="L150" s="12" t="str">
        <f>TRIM(COPIA!$J150)</f>
        <v>23 nov</v>
      </c>
      <c r="M150" s="13">
        <f>LEN(COPIA!$L150)</f>
        <v>6</v>
      </c>
    </row>
    <row r="151" spans="1:13" x14ac:dyDescent="0.3">
      <c r="A151" s="14" t="s">
        <v>205</v>
      </c>
      <c r="B151" s="15">
        <v>23185814</v>
      </c>
      <c r="C151" s="15">
        <v>124443058</v>
      </c>
      <c r="D151" s="15">
        <v>12052820</v>
      </c>
      <c r="E151" s="15">
        <f>ROUND(COPIA!$B151/1000000,2)</f>
        <v>23.19</v>
      </c>
      <c r="F151" s="15">
        <f>ROUND(COPIA!$C151/1000000,2)</f>
        <v>124.44</v>
      </c>
      <c r="G151" s="15">
        <f>ROUND(COPIA!$D151/1000000,2)</f>
        <v>12.05</v>
      </c>
      <c r="H151" s="15">
        <f>SUM(COPIA!$E151:$G151)</f>
        <v>159.68</v>
      </c>
      <c r="I151" s="15" t="str">
        <f>RIGHT(COPIA!$A151,5)</f>
        <v>GMT-8</v>
      </c>
      <c r="J151" s="15" t="str">
        <f>LEFT(COPIA!$A151,6)</f>
        <v>24 nov</v>
      </c>
      <c r="K151" s="16">
        <f>LEN(COPIA!$J151)</f>
        <v>6</v>
      </c>
      <c r="L151" s="16" t="str">
        <f>TRIM(COPIA!$J151)</f>
        <v>24 nov</v>
      </c>
      <c r="M151" s="17">
        <f>LEN(COPIA!$L151)</f>
        <v>6</v>
      </c>
    </row>
    <row r="152" spans="1:13" x14ac:dyDescent="0.3">
      <c r="A152" s="10" t="s">
        <v>206</v>
      </c>
      <c r="B152" s="11">
        <v>23207708</v>
      </c>
      <c r="C152" s="11">
        <v>124825334</v>
      </c>
      <c r="D152" s="11">
        <v>12052820</v>
      </c>
      <c r="E152" s="11">
        <f>ROUND(COPIA!$B152/1000000,2)</f>
        <v>23.21</v>
      </c>
      <c r="F152" s="11">
        <f>ROUND(COPIA!$C152/1000000,2)</f>
        <v>124.83</v>
      </c>
      <c r="G152" s="11">
        <f>ROUND(COPIA!$D152/1000000,2)</f>
        <v>12.05</v>
      </c>
      <c r="H152" s="11">
        <f>SUM(COPIA!$E152:$G152)</f>
        <v>160.09</v>
      </c>
      <c r="I152" s="11" t="str">
        <f>RIGHT(COPIA!$A152,5)</f>
        <v>GMT-8</v>
      </c>
      <c r="J152" s="11" t="str">
        <f>LEFT(COPIA!$A152,6)</f>
        <v>25 nov</v>
      </c>
      <c r="K152" s="12">
        <f>LEN(COPIA!$J152)</f>
        <v>6</v>
      </c>
      <c r="L152" s="12" t="str">
        <f>TRIM(COPIA!$J152)</f>
        <v>25 nov</v>
      </c>
      <c r="M152" s="13">
        <f>LEN(COPIA!$L152)</f>
        <v>6</v>
      </c>
    </row>
    <row r="153" spans="1:13" x14ac:dyDescent="0.3">
      <c r="A153" s="14" t="s">
        <v>207</v>
      </c>
      <c r="B153" s="15">
        <v>23236684</v>
      </c>
      <c r="C153" s="15">
        <v>125350366</v>
      </c>
      <c r="D153" s="15">
        <v>12052820</v>
      </c>
      <c r="E153" s="15">
        <f>ROUND(COPIA!$B153/1000000,2)</f>
        <v>23.24</v>
      </c>
      <c r="F153" s="15">
        <f>ROUND(COPIA!$C153/1000000,2)</f>
        <v>125.35</v>
      </c>
      <c r="G153" s="15">
        <f>ROUND(COPIA!$D153/1000000,2)</f>
        <v>12.05</v>
      </c>
      <c r="H153" s="15">
        <f>SUM(COPIA!$E153:$G153)</f>
        <v>160.64000000000001</v>
      </c>
      <c r="I153" s="15" t="str">
        <f>RIGHT(COPIA!$A153,5)</f>
        <v>GMT-8</v>
      </c>
      <c r="J153" s="15" t="str">
        <f>LEFT(COPIA!$A153,6)</f>
        <v>26 nov</v>
      </c>
      <c r="K153" s="16">
        <f>LEN(COPIA!$J153)</f>
        <v>6</v>
      </c>
      <c r="L153" s="16" t="str">
        <f>TRIM(COPIA!$J153)</f>
        <v>26 nov</v>
      </c>
      <c r="M153" s="17">
        <f>LEN(COPIA!$L153)</f>
        <v>6</v>
      </c>
    </row>
    <row r="154" spans="1:13" x14ac:dyDescent="0.3">
      <c r="A154" s="10" t="s">
        <v>208</v>
      </c>
      <c r="B154" s="11">
        <v>23245578</v>
      </c>
      <c r="C154" s="11">
        <v>125627466</v>
      </c>
      <c r="D154" s="11">
        <v>12052820</v>
      </c>
      <c r="E154" s="11">
        <f>ROUND(COPIA!$B154/1000000,2)</f>
        <v>23.25</v>
      </c>
      <c r="F154" s="11">
        <f>ROUND(COPIA!$C154/1000000,2)</f>
        <v>125.63</v>
      </c>
      <c r="G154" s="11">
        <f>ROUND(COPIA!$D154/1000000,2)</f>
        <v>12.05</v>
      </c>
      <c r="H154" s="11">
        <f>SUM(COPIA!$E154:$G154)</f>
        <v>160.93</v>
      </c>
      <c r="I154" s="11" t="str">
        <f>RIGHT(COPIA!$A154,5)</f>
        <v>GMT-8</v>
      </c>
      <c r="J154" s="11" t="str">
        <f>LEFT(COPIA!$A154,6)</f>
        <v>27 nov</v>
      </c>
      <c r="K154" s="12">
        <f>LEN(COPIA!$J154)</f>
        <v>6</v>
      </c>
      <c r="L154" s="12" t="str">
        <f>TRIM(COPIA!$J154)</f>
        <v>27 nov</v>
      </c>
      <c r="M154" s="13">
        <f>LEN(COPIA!$L154)</f>
        <v>6</v>
      </c>
    </row>
    <row r="155" spans="1:13" x14ac:dyDescent="0.3">
      <c r="A155" s="14" t="s">
        <v>209</v>
      </c>
      <c r="B155" s="15">
        <v>23239333</v>
      </c>
      <c r="C155" s="15">
        <v>125758486</v>
      </c>
      <c r="D155" s="15">
        <v>12052820</v>
      </c>
      <c r="E155" s="15">
        <f>ROUND(COPIA!$B155/1000000,2)</f>
        <v>23.24</v>
      </c>
      <c r="F155" s="15">
        <f>ROUND(COPIA!$C155/1000000,2)</f>
        <v>125.76</v>
      </c>
      <c r="G155" s="15">
        <f>ROUND(COPIA!$D155/1000000,2)</f>
        <v>12.05</v>
      </c>
      <c r="H155" s="15">
        <f>SUM(COPIA!$E155:$G155)</f>
        <v>161.05000000000001</v>
      </c>
      <c r="I155" s="15" t="str">
        <f>RIGHT(COPIA!$A155,5)</f>
        <v>GMT-8</v>
      </c>
      <c r="J155" s="15" t="str">
        <f>LEFT(COPIA!$A155,6)</f>
        <v>28 nov</v>
      </c>
      <c r="K155" s="16">
        <f>LEN(COPIA!$J155)</f>
        <v>6</v>
      </c>
      <c r="L155" s="16" t="str">
        <f>TRIM(COPIA!$J155)</f>
        <v>28 nov</v>
      </c>
      <c r="M155" s="17">
        <f>LEN(COPIA!$L155)</f>
        <v>6</v>
      </c>
    </row>
    <row r="156" spans="1:13" x14ac:dyDescent="0.3">
      <c r="A156" s="10" t="s">
        <v>210</v>
      </c>
      <c r="B156" s="11">
        <v>23261003</v>
      </c>
      <c r="C156" s="11">
        <v>126058710</v>
      </c>
      <c r="D156" s="11">
        <v>12052820</v>
      </c>
      <c r="E156" s="11">
        <f>ROUND(COPIA!$B156/1000000,2)</f>
        <v>23.26</v>
      </c>
      <c r="F156" s="11">
        <f>ROUND(COPIA!$C156/1000000,2)</f>
        <v>126.06</v>
      </c>
      <c r="G156" s="11">
        <f>ROUND(COPIA!$D156/1000000,2)</f>
        <v>12.05</v>
      </c>
      <c r="H156" s="11">
        <f>SUM(COPIA!$E156:$G156)</f>
        <v>161.37</v>
      </c>
      <c r="I156" s="11" t="str">
        <f>RIGHT(COPIA!$A156,5)</f>
        <v>GMT-8</v>
      </c>
      <c r="J156" s="11" t="str">
        <f>LEFT(COPIA!$A156,6)</f>
        <v>29 nov</v>
      </c>
      <c r="K156" s="12">
        <f>LEN(COPIA!$J156)</f>
        <v>6</v>
      </c>
      <c r="L156" s="12" t="str">
        <f>TRIM(COPIA!$J156)</f>
        <v>29 nov</v>
      </c>
      <c r="M156" s="13">
        <f>LEN(COPIA!$L156)</f>
        <v>6</v>
      </c>
    </row>
    <row r="157" spans="1:13" x14ac:dyDescent="0.3">
      <c r="A157" s="14" t="s">
        <v>211</v>
      </c>
      <c r="B157" s="15">
        <v>23282559</v>
      </c>
      <c r="C157" s="15">
        <v>126418072</v>
      </c>
      <c r="D157" s="15">
        <v>12052820</v>
      </c>
      <c r="E157" s="15">
        <f>ROUND(COPIA!$B157/1000000,2)</f>
        <v>23.28</v>
      </c>
      <c r="F157" s="15">
        <f>ROUND(COPIA!$C157/1000000,2)</f>
        <v>126.42</v>
      </c>
      <c r="G157" s="15">
        <f>ROUND(COPIA!$D157/1000000,2)</f>
        <v>12.05</v>
      </c>
      <c r="H157" s="15">
        <f>SUM(COPIA!$E157:$G157)</f>
        <v>161.75</v>
      </c>
      <c r="I157" s="15" t="str">
        <f>RIGHT(COPIA!$A157,5)</f>
        <v>GMT-8</v>
      </c>
      <c r="J157" s="15" t="str">
        <f>LEFT(COPIA!$A157,6)</f>
        <v>30 nov</v>
      </c>
      <c r="K157" s="16">
        <f>LEN(COPIA!$J157)</f>
        <v>6</v>
      </c>
      <c r="L157" s="16" t="str">
        <f>TRIM(COPIA!$J157)</f>
        <v>30 nov</v>
      </c>
      <c r="M157" s="17">
        <f>LEN(COPIA!$L157)</f>
        <v>6</v>
      </c>
    </row>
    <row r="158" spans="1:13" x14ac:dyDescent="0.3">
      <c r="A158" s="10" t="s">
        <v>212</v>
      </c>
      <c r="B158" s="11">
        <v>23306878</v>
      </c>
      <c r="C158" s="11">
        <v>126762357</v>
      </c>
      <c r="D158" s="11">
        <v>12052665</v>
      </c>
      <c r="E158" s="11">
        <f>ROUND(COPIA!$B158/1000000,2)</f>
        <v>23.31</v>
      </c>
      <c r="F158" s="11">
        <f>ROUND(COPIA!$C158/1000000,2)</f>
        <v>126.76</v>
      </c>
      <c r="G158" s="11">
        <f>ROUND(COPIA!$D158/1000000,2)</f>
        <v>12.05</v>
      </c>
      <c r="H158" s="11">
        <f>SUM(COPIA!$E158:$G158)</f>
        <v>162.12</v>
      </c>
      <c r="I158" s="11" t="str">
        <f>RIGHT(COPIA!$A158,5)</f>
        <v>GMT-8</v>
      </c>
      <c r="J158" s="11" t="str">
        <f>LEFT(COPIA!$A158,6)</f>
        <v xml:space="preserve">1 dic </v>
      </c>
      <c r="K158" s="12">
        <f>LEN(COPIA!$J158)</f>
        <v>6</v>
      </c>
      <c r="L158" s="12" t="str">
        <f>TRIM(COPIA!$J158)</f>
        <v>1 dic</v>
      </c>
      <c r="M158" s="13">
        <f>LEN(COPIA!$L158)</f>
        <v>5</v>
      </c>
    </row>
    <row r="159" spans="1:13" x14ac:dyDescent="0.3">
      <c r="A159" s="14" t="s">
        <v>213</v>
      </c>
      <c r="B159" s="15">
        <v>23332194</v>
      </c>
      <c r="C159" s="15">
        <v>127226920</v>
      </c>
      <c r="D159" s="15">
        <v>12052665</v>
      </c>
      <c r="E159" s="15">
        <f>ROUND(COPIA!$B159/1000000,2)</f>
        <v>23.33</v>
      </c>
      <c r="F159" s="15">
        <f>ROUND(COPIA!$C159/1000000,2)</f>
        <v>127.23</v>
      </c>
      <c r="G159" s="15">
        <f>ROUND(COPIA!$D159/1000000,2)</f>
        <v>12.05</v>
      </c>
      <c r="H159" s="15">
        <f>SUM(COPIA!$E159:$G159)</f>
        <v>162.61000000000001</v>
      </c>
      <c r="I159" s="15" t="str">
        <f>RIGHT(COPIA!$A159,5)</f>
        <v>GMT-8</v>
      </c>
      <c r="J159" s="15" t="str">
        <f>LEFT(COPIA!$A159,6)</f>
        <v xml:space="preserve">2 dic </v>
      </c>
      <c r="K159" s="16">
        <f>LEN(COPIA!$J159)</f>
        <v>6</v>
      </c>
      <c r="L159" s="16" t="str">
        <f>TRIM(COPIA!$J159)</f>
        <v>2 dic</v>
      </c>
      <c r="M159" s="17">
        <f>LEN(COPIA!$L159)</f>
        <v>5</v>
      </c>
    </row>
    <row r="160" spans="1:13" x14ac:dyDescent="0.3">
      <c r="A160" s="10" t="s">
        <v>214</v>
      </c>
      <c r="B160" s="11">
        <v>23355845</v>
      </c>
      <c r="C160" s="11">
        <v>127844156</v>
      </c>
      <c r="D160" s="11">
        <v>12052665</v>
      </c>
      <c r="E160" s="11">
        <f>ROUND(COPIA!$B160/1000000,2)</f>
        <v>23.36</v>
      </c>
      <c r="F160" s="11">
        <f>ROUND(COPIA!$C160/1000000,2)</f>
        <v>127.84</v>
      </c>
      <c r="G160" s="11">
        <f>ROUND(COPIA!$D160/1000000,2)</f>
        <v>12.05</v>
      </c>
      <c r="H160" s="11">
        <f>SUM(COPIA!$E160:$G160)</f>
        <v>163.25</v>
      </c>
      <c r="I160" s="11" t="str">
        <f>RIGHT(COPIA!$A160,5)</f>
        <v>GMT-8</v>
      </c>
      <c r="J160" s="11" t="str">
        <f>LEFT(COPIA!$A160,6)</f>
        <v xml:space="preserve">3 dic </v>
      </c>
      <c r="K160" s="12">
        <f>LEN(COPIA!$J160)</f>
        <v>6</v>
      </c>
      <c r="L160" s="12" t="str">
        <f>TRIM(COPIA!$J160)</f>
        <v>3 dic</v>
      </c>
      <c r="M160" s="13">
        <f>LEN(COPIA!$L160)</f>
        <v>5</v>
      </c>
    </row>
    <row r="161" spans="1:13" x14ac:dyDescent="0.3">
      <c r="A161" s="14" t="s">
        <v>215</v>
      </c>
      <c r="B161" s="15">
        <v>23365031</v>
      </c>
      <c r="C161" s="15">
        <v>128172277</v>
      </c>
      <c r="D161" s="15">
        <v>12052665</v>
      </c>
      <c r="E161" s="15">
        <f>ROUND(COPIA!$B161/1000000,2)</f>
        <v>23.37</v>
      </c>
      <c r="F161" s="15">
        <f>ROUND(COPIA!$C161/1000000,2)</f>
        <v>128.16999999999999</v>
      </c>
      <c r="G161" s="15">
        <f>ROUND(COPIA!$D161/1000000,2)</f>
        <v>12.05</v>
      </c>
      <c r="H161" s="15">
        <f>SUM(COPIA!$E161:$G161)</f>
        <v>163.59</v>
      </c>
      <c r="I161" s="15" t="str">
        <f>RIGHT(COPIA!$A161,5)</f>
        <v>GMT-8</v>
      </c>
      <c r="J161" s="15" t="str">
        <f>LEFT(COPIA!$A161,6)</f>
        <v xml:space="preserve">4 dic </v>
      </c>
      <c r="K161" s="16">
        <f>LEN(COPIA!$J161)</f>
        <v>6</v>
      </c>
      <c r="L161" s="16" t="str">
        <f>TRIM(COPIA!$J161)</f>
        <v>4 dic</v>
      </c>
      <c r="M161" s="17">
        <f>LEN(COPIA!$L161)</f>
        <v>5</v>
      </c>
    </row>
    <row r="162" spans="1:13" x14ac:dyDescent="0.3">
      <c r="A162" s="10" t="s">
        <v>216</v>
      </c>
      <c r="B162" s="11">
        <v>23370125</v>
      </c>
      <c r="C162" s="11">
        <v>128340445</v>
      </c>
      <c r="D162" s="11">
        <v>12052665</v>
      </c>
      <c r="E162" s="11">
        <f>ROUND(COPIA!$B162/1000000,2)</f>
        <v>23.37</v>
      </c>
      <c r="F162" s="11">
        <f>ROUND(COPIA!$C162/1000000,2)</f>
        <v>128.34</v>
      </c>
      <c r="G162" s="11">
        <f>ROUND(COPIA!$D162/1000000,2)</f>
        <v>12.05</v>
      </c>
      <c r="H162" s="11">
        <f>SUM(COPIA!$E162:$G162)</f>
        <v>163.76000000000002</v>
      </c>
      <c r="I162" s="11" t="str">
        <f>RIGHT(COPIA!$A162,5)</f>
        <v>GMT-8</v>
      </c>
      <c r="J162" s="11" t="str">
        <f>LEFT(COPIA!$A162,6)</f>
        <v xml:space="preserve">5 dic </v>
      </c>
      <c r="K162" s="12">
        <f>LEN(COPIA!$J162)</f>
        <v>6</v>
      </c>
      <c r="L162" s="12" t="str">
        <f>TRIM(COPIA!$J162)</f>
        <v>5 dic</v>
      </c>
      <c r="M162" s="13">
        <f>LEN(COPIA!$L162)</f>
        <v>5</v>
      </c>
    </row>
    <row r="163" spans="1:13" x14ac:dyDescent="0.3">
      <c r="A163" s="14" t="s">
        <v>217</v>
      </c>
      <c r="B163" s="15">
        <v>23391717</v>
      </c>
      <c r="C163" s="15">
        <v>128770371</v>
      </c>
      <c r="D163" s="15">
        <v>12052665</v>
      </c>
      <c r="E163" s="15">
        <f>ROUND(COPIA!$B163/1000000,2)</f>
        <v>23.39</v>
      </c>
      <c r="F163" s="15">
        <f>ROUND(COPIA!$C163/1000000,2)</f>
        <v>128.77000000000001</v>
      </c>
      <c r="G163" s="15">
        <f>ROUND(COPIA!$D163/1000000,2)</f>
        <v>12.05</v>
      </c>
      <c r="H163" s="15">
        <f>SUM(COPIA!$E163:$G163)</f>
        <v>164.21000000000004</v>
      </c>
      <c r="I163" s="15" t="str">
        <f>RIGHT(COPIA!$A163,5)</f>
        <v>GMT-8</v>
      </c>
      <c r="J163" s="15" t="str">
        <f>LEFT(COPIA!$A163,6)</f>
        <v xml:space="preserve">6 dic </v>
      </c>
      <c r="K163" s="16">
        <f>LEN(COPIA!$J163)</f>
        <v>6</v>
      </c>
      <c r="L163" s="16" t="str">
        <f>TRIM(COPIA!$J163)</f>
        <v>6 dic</v>
      </c>
      <c r="M163" s="17">
        <f>LEN(COPIA!$L163)</f>
        <v>5</v>
      </c>
    </row>
    <row r="164" spans="1:13" x14ac:dyDescent="0.3">
      <c r="A164" s="10" t="s">
        <v>218</v>
      </c>
      <c r="B164" s="11">
        <v>23411348</v>
      </c>
      <c r="C164" s="11">
        <v>129230193</v>
      </c>
      <c r="D164" s="11">
        <v>12052665</v>
      </c>
      <c r="E164" s="11">
        <f>ROUND(COPIA!$B164/1000000,2)</f>
        <v>23.41</v>
      </c>
      <c r="F164" s="11">
        <f>ROUND(COPIA!$C164/1000000,2)</f>
        <v>129.22999999999999</v>
      </c>
      <c r="G164" s="11">
        <f>ROUND(COPIA!$D164/1000000,2)</f>
        <v>12.05</v>
      </c>
      <c r="H164" s="11">
        <f>SUM(COPIA!$E164:$G164)</f>
        <v>164.69</v>
      </c>
      <c r="I164" s="11" t="str">
        <f>RIGHT(COPIA!$A164,5)</f>
        <v>GMT-8</v>
      </c>
      <c r="J164" s="11" t="str">
        <f>LEFT(COPIA!$A164,6)</f>
        <v xml:space="preserve">7 dic </v>
      </c>
      <c r="K164" s="12">
        <f>LEN(COPIA!$J164)</f>
        <v>6</v>
      </c>
      <c r="L164" s="12" t="str">
        <f>TRIM(COPIA!$J164)</f>
        <v>7 dic</v>
      </c>
      <c r="M164" s="13">
        <f>LEN(COPIA!$L164)</f>
        <v>5</v>
      </c>
    </row>
    <row r="165" spans="1:13" x14ac:dyDescent="0.3">
      <c r="A165" s="14" t="s">
        <v>219</v>
      </c>
      <c r="B165" s="15">
        <v>23448379</v>
      </c>
      <c r="C165" s="15">
        <v>129699305</v>
      </c>
      <c r="D165" s="15">
        <v>12052665</v>
      </c>
      <c r="E165" s="15">
        <f>ROUND(COPIA!$B165/1000000,2)</f>
        <v>23.45</v>
      </c>
      <c r="F165" s="15">
        <f>ROUND(COPIA!$C165/1000000,2)</f>
        <v>129.69999999999999</v>
      </c>
      <c r="G165" s="15">
        <f>ROUND(COPIA!$D165/1000000,2)</f>
        <v>12.05</v>
      </c>
      <c r="H165" s="15">
        <f>SUM(COPIA!$E165:$G165)</f>
        <v>165.2</v>
      </c>
      <c r="I165" s="15" t="str">
        <f>RIGHT(COPIA!$A165,5)</f>
        <v>GMT-8</v>
      </c>
      <c r="J165" s="15" t="str">
        <f>LEFT(COPIA!$A165,6)</f>
        <v xml:space="preserve">8 dic </v>
      </c>
      <c r="K165" s="16">
        <f>LEN(COPIA!$J165)</f>
        <v>6</v>
      </c>
      <c r="L165" s="16" t="str">
        <f>TRIM(COPIA!$J165)</f>
        <v>8 dic</v>
      </c>
      <c r="M165" s="17">
        <f>LEN(COPIA!$L165)</f>
        <v>5</v>
      </c>
    </row>
    <row r="166" spans="1:13" x14ac:dyDescent="0.3">
      <c r="A166" s="10" t="s">
        <v>220</v>
      </c>
      <c r="B166" s="11">
        <v>23472553</v>
      </c>
      <c r="C166" s="11">
        <v>130161901</v>
      </c>
      <c r="D166" s="11">
        <v>12052646</v>
      </c>
      <c r="E166" s="11">
        <f>ROUND(COPIA!$B166/1000000,2)</f>
        <v>23.47</v>
      </c>
      <c r="F166" s="11">
        <f>ROUND(COPIA!$C166/1000000,2)</f>
        <v>130.16</v>
      </c>
      <c r="G166" s="11">
        <f>ROUND(COPIA!$D166/1000000,2)</f>
        <v>12.05</v>
      </c>
      <c r="H166" s="11">
        <f>SUM(COPIA!$E166:$G166)</f>
        <v>165.68</v>
      </c>
      <c r="I166" s="11" t="str">
        <f>RIGHT(COPIA!$A166,5)</f>
        <v>GMT-8</v>
      </c>
      <c r="J166" s="11" t="str">
        <f>LEFT(COPIA!$A166,6)</f>
        <v xml:space="preserve">9 dic </v>
      </c>
      <c r="K166" s="12">
        <f>LEN(COPIA!$J166)</f>
        <v>6</v>
      </c>
      <c r="L166" s="12" t="str">
        <f>TRIM(COPIA!$J166)</f>
        <v>9 dic</v>
      </c>
      <c r="M166" s="13">
        <f>LEN(COPIA!$L166)</f>
        <v>5</v>
      </c>
    </row>
    <row r="167" spans="1:13" x14ac:dyDescent="0.3">
      <c r="A167" s="14" t="s">
        <v>221</v>
      </c>
      <c r="B167" s="15">
        <v>23496322</v>
      </c>
      <c r="C167" s="15">
        <v>130736130</v>
      </c>
      <c r="D167" s="15">
        <v>12052645</v>
      </c>
      <c r="E167" s="15">
        <f>ROUND(COPIA!$B167/1000000,2)</f>
        <v>23.5</v>
      </c>
      <c r="F167" s="15">
        <f>ROUND(COPIA!$C167/1000000,2)</f>
        <v>130.74</v>
      </c>
      <c r="G167" s="15">
        <f>ROUND(COPIA!$D167/1000000,2)</f>
        <v>12.05</v>
      </c>
      <c r="H167" s="15">
        <f>SUM(COPIA!$E167:$G167)</f>
        <v>166.29000000000002</v>
      </c>
      <c r="I167" s="15" t="str">
        <f>RIGHT(COPIA!$A167,5)</f>
        <v>GMT-8</v>
      </c>
      <c r="J167" s="15" t="str">
        <f>LEFT(COPIA!$A167,6)</f>
        <v>10 dic</v>
      </c>
      <c r="K167" s="16">
        <f>LEN(COPIA!$J167)</f>
        <v>6</v>
      </c>
      <c r="L167" s="16" t="str">
        <f>TRIM(COPIA!$J167)</f>
        <v>10 dic</v>
      </c>
      <c r="M167" s="17">
        <f>LEN(COPIA!$L167)</f>
        <v>6</v>
      </c>
    </row>
    <row r="168" spans="1:13" x14ac:dyDescent="0.3">
      <c r="A168" s="10" t="s">
        <v>222</v>
      </c>
      <c r="B168" s="11">
        <v>23506008</v>
      </c>
      <c r="C168" s="11">
        <v>131040987</v>
      </c>
      <c r="D168" s="11">
        <v>12052645</v>
      </c>
      <c r="E168" s="11">
        <f>ROUND(COPIA!$B168/1000000,2)</f>
        <v>23.51</v>
      </c>
      <c r="F168" s="11">
        <f>ROUND(COPIA!$C168/1000000,2)</f>
        <v>131.04</v>
      </c>
      <c r="G168" s="11">
        <f>ROUND(COPIA!$D168/1000000,2)</f>
        <v>12.05</v>
      </c>
      <c r="H168" s="11">
        <f>SUM(COPIA!$E168:$G168)</f>
        <v>166.6</v>
      </c>
      <c r="I168" s="11" t="str">
        <f>RIGHT(COPIA!$A168,5)</f>
        <v>GMT-8</v>
      </c>
      <c r="J168" s="11" t="str">
        <f>LEFT(COPIA!$A168,6)</f>
        <v>11 dic</v>
      </c>
      <c r="K168" s="12">
        <f>LEN(COPIA!$J168)</f>
        <v>6</v>
      </c>
      <c r="L168" s="12" t="str">
        <f>TRIM(COPIA!$J168)</f>
        <v>11 dic</v>
      </c>
      <c r="M168" s="13">
        <f>LEN(COPIA!$L168)</f>
        <v>6</v>
      </c>
    </row>
    <row r="169" spans="1:13" x14ac:dyDescent="0.3">
      <c r="A169" s="14" t="s">
        <v>223</v>
      </c>
      <c r="B169" s="15">
        <v>23509911</v>
      </c>
      <c r="C169" s="15">
        <v>131192667</v>
      </c>
      <c r="D169" s="15">
        <v>12052645</v>
      </c>
      <c r="E169" s="15">
        <f>ROUND(COPIA!$B169/1000000,2)</f>
        <v>23.51</v>
      </c>
      <c r="F169" s="15">
        <f>ROUND(COPIA!$C169/1000000,2)</f>
        <v>131.19</v>
      </c>
      <c r="G169" s="15">
        <f>ROUND(COPIA!$D169/1000000,2)</f>
        <v>12.05</v>
      </c>
      <c r="H169" s="15">
        <f>SUM(COPIA!$E169:$G169)</f>
        <v>166.75</v>
      </c>
      <c r="I169" s="15" t="str">
        <f>RIGHT(COPIA!$A169,5)</f>
        <v>GMT-8</v>
      </c>
      <c r="J169" s="15" t="str">
        <f>LEFT(COPIA!$A169,6)</f>
        <v>12 dic</v>
      </c>
      <c r="K169" s="16">
        <f>LEN(COPIA!$J169)</f>
        <v>6</v>
      </c>
      <c r="L169" s="16" t="str">
        <f>TRIM(COPIA!$J169)</f>
        <v>12 dic</v>
      </c>
      <c r="M169" s="17">
        <f>LEN(COPIA!$L169)</f>
        <v>6</v>
      </c>
    </row>
    <row r="170" spans="1:13" x14ac:dyDescent="0.3">
      <c r="A170" s="10" t="s">
        <v>224</v>
      </c>
      <c r="B170" s="11">
        <v>23601206</v>
      </c>
      <c r="C170" s="11">
        <v>131517476</v>
      </c>
      <c r="D170" s="11">
        <v>12052645</v>
      </c>
      <c r="E170" s="11">
        <f>ROUND(COPIA!$B170/1000000,2)</f>
        <v>23.6</v>
      </c>
      <c r="F170" s="11">
        <f>ROUND(COPIA!$C170/1000000,2)</f>
        <v>131.52000000000001</v>
      </c>
      <c r="G170" s="11">
        <f>ROUND(COPIA!$D170/1000000,2)</f>
        <v>12.05</v>
      </c>
      <c r="H170" s="11">
        <f>SUM(COPIA!$E170:$G170)</f>
        <v>167.17000000000002</v>
      </c>
      <c r="I170" s="11" t="str">
        <f>RIGHT(COPIA!$A170,5)</f>
        <v>GMT-8</v>
      </c>
      <c r="J170" s="11" t="str">
        <f>LEFT(COPIA!$A170,6)</f>
        <v>13 dic</v>
      </c>
      <c r="K170" s="12">
        <f>LEN(COPIA!$J170)</f>
        <v>6</v>
      </c>
      <c r="L170" s="12" t="str">
        <f>TRIM(COPIA!$J170)</f>
        <v>13 dic</v>
      </c>
      <c r="M170" s="13">
        <f>LEN(COPIA!$L170)</f>
        <v>6</v>
      </c>
    </row>
    <row r="171" spans="1:13" x14ac:dyDescent="0.3">
      <c r="A171" s="14" t="s">
        <v>225</v>
      </c>
      <c r="B171" s="15">
        <v>23622410</v>
      </c>
      <c r="C171" s="15">
        <v>131860584</v>
      </c>
      <c r="D171" s="15">
        <v>12052645</v>
      </c>
      <c r="E171" s="15">
        <f>ROUND(COPIA!$B171/1000000,2)</f>
        <v>23.62</v>
      </c>
      <c r="F171" s="15">
        <f>ROUND(COPIA!$C171/1000000,2)</f>
        <v>131.86000000000001</v>
      </c>
      <c r="G171" s="15">
        <f>ROUND(COPIA!$D171/1000000,2)</f>
        <v>12.05</v>
      </c>
      <c r="H171" s="15">
        <f>SUM(COPIA!$E171:$G171)</f>
        <v>167.53000000000003</v>
      </c>
      <c r="I171" s="15" t="str">
        <f>RIGHT(COPIA!$A171,5)</f>
        <v>GMT-8</v>
      </c>
      <c r="J171" s="15" t="str">
        <f>LEFT(COPIA!$A171,6)</f>
        <v>14 dic</v>
      </c>
      <c r="K171" s="16">
        <f>LEN(COPIA!$J171)</f>
        <v>6</v>
      </c>
      <c r="L171" s="16" t="str">
        <f>TRIM(COPIA!$J171)</f>
        <v>14 dic</v>
      </c>
      <c r="M171" s="17">
        <f>LEN(COPIA!$L171)</f>
        <v>6</v>
      </c>
    </row>
    <row r="172" spans="1:13" x14ac:dyDescent="0.3">
      <c r="A172" s="10" t="s">
        <v>226</v>
      </c>
      <c r="B172" s="11">
        <v>23655684</v>
      </c>
      <c r="C172" s="11">
        <v>132132830</v>
      </c>
      <c r="D172" s="11">
        <v>12052645</v>
      </c>
      <c r="E172" s="11">
        <f>ROUND(COPIA!$B172/1000000,2)</f>
        <v>23.66</v>
      </c>
      <c r="F172" s="11">
        <f>ROUND(COPIA!$C172/1000000,2)</f>
        <v>132.13</v>
      </c>
      <c r="G172" s="11">
        <f>ROUND(COPIA!$D172/1000000,2)</f>
        <v>12.05</v>
      </c>
      <c r="H172" s="11">
        <f>SUM(COPIA!$E172:$G172)</f>
        <v>167.84</v>
      </c>
      <c r="I172" s="11" t="str">
        <f>RIGHT(COPIA!$A172,5)</f>
        <v>GMT-8</v>
      </c>
      <c r="J172" s="11" t="str">
        <f>LEFT(COPIA!$A172,6)</f>
        <v>15 dic</v>
      </c>
      <c r="K172" s="12">
        <f>LEN(COPIA!$J172)</f>
        <v>6</v>
      </c>
      <c r="L172" s="12" t="str">
        <f>TRIM(COPIA!$J172)</f>
        <v>15 dic</v>
      </c>
      <c r="M172" s="13">
        <f>LEN(COPIA!$L172)</f>
        <v>6</v>
      </c>
    </row>
    <row r="173" spans="1:13" x14ac:dyDescent="0.3">
      <c r="A173" s="14" t="s">
        <v>227</v>
      </c>
      <c r="B173" s="15">
        <v>23674075</v>
      </c>
      <c r="C173" s="15">
        <v>132382877</v>
      </c>
      <c r="D173" s="15">
        <v>12052642</v>
      </c>
      <c r="E173" s="15">
        <f>ROUND(COPIA!$B173/1000000,2)</f>
        <v>23.67</v>
      </c>
      <c r="F173" s="15">
        <f>ROUND(COPIA!$C173/1000000,2)</f>
        <v>132.38</v>
      </c>
      <c r="G173" s="15">
        <f>ROUND(COPIA!$D173/1000000,2)</f>
        <v>12.05</v>
      </c>
      <c r="H173" s="15">
        <f>SUM(COPIA!$E173:$G173)</f>
        <v>168.10000000000002</v>
      </c>
      <c r="I173" s="15" t="str">
        <f>RIGHT(COPIA!$A173,5)</f>
        <v>GMT-8</v>
      </c>
      <c r="J173" s="15" t="str">
        <f>LEFT(COPIA!$A173,6)</f>
        <v>16 dic</v>
      </c>
      <c r="K173" s="16">
        <f>LEN(COPIA!$J173)</f>
        <v>6</v>
      </c>
      <c r="L173" s="16" t="str">
        <f>TRIM(COPIA!$J173)</f>
        <v>16 dic</v>
      </c>
      <c r="M173" s="17">
        <f>LEN(COPIA!$L173)</f>
        <v>6</v>
      </c>
    </row>
    <row r="174" spans="1:13" x14ac:dyDescent="0.3">
      <c r="A174" s="10" t="s">
        <v>228</v>
      </c>
      <c r="B174" s="11">
        <v>23697818</v>
      </c>
      <c r="C174" s="11">
        <v>132592253</v>
      </c>
      <c r="D174" s="11">
        <v>12052642</v>
      </c>
      <c r="E174" s="11">
        <f>ROUND(COPIA!$B174/1000000,2)</f>
        <v>23.7</v>
      </c>
      <c r="F174" s="11">
        <f>ROUND(COPIA!$C174/1000000,2)</f>
        <v>132.59</v>
      </c>
      <c r="G174" s="11">
        <f>ROUND(COPIA!$D174/1000000,2)</f>
        <v>12.05</v>
      </c>
      <c r="H174" s="11">
        <f>SUM(COPIA!$E174:$G174)</f>
        <v>168.34</v>
      </c>
      <c r="I174" s="11" t="str">
        <f>RIGHT(COPIA!$A174,5)</f>
        <v>GMT-8</v>
      </c>
      <c r="J174" s="11" t="str">
        <f>LEFT(COPIA!$A174,6)</f>
        <v>17 dic</v>
      </c>
      <c r="K174" s="12">
        <f>LEN(COPIA!$J174)</f>
        <v>6</v>
      </c>
      <c r="L174" s="12" t="str">
        <f>TRIM(COPIA!$J174)</f>
        <v>17 dic</v>
      </c>
      <c r="M174" s="13">
        <f>LEN(COPIA!$L174)</f>
        <v>6</v>
      </c>
    </row>
    <row r="175" spans="1:13" x14ac:dyDescent="0.3">
      <c r="A175" s="14" t="s">
        <v>229</v>
      </c>
      <c r="B175" s="15">
        <v>23705278</v>
      </c>
      <c r="C175" s="15">
        <v>132720260</v>
      </c>
      <c r="D175" s="15">
        <v>12052642</v>
      </c>
      <c r="E175" s="15">
        <f>ROUND(COPIA!$B175/1000000,2)</f>
        <v>23.71</v>
      </c>
      <c r="F175" s="15">
        <f>ROUND(COPIA!$C175/1000000,2)</f>
        <v>132.72</v>
      </c>
      <c r="G175" s="15">
        <f>ROUND(COPIA!$D175/1000000,2)</f>
        <v>12.05</v>
      </c>
      <c r="H175" s="15">
        <f>SUM(COPIA!$E175:$G175)</f>
        <v>168.48000000000002</v>
      </c>
      <c r="I175" s="15" t="str">
        <f>RIGHT(COPIA!$A175,5)</f>
        <v>GMT-8</v>
      </c>
      <c r="J175" s="15" t="str">
        <f>LEFT(COPIA!$A175,6)</f>
        <v>18 dic</v>
      </c>
      <c r="K175" s="16">
        <f>LEN(COPIA!$J175)</f>
        <v>6</v>
      </c>
      <c r="L175" s="16" t="str">
        <f>TRIM(COPIA!$J175)</f>
        <v>18 dic</v>
      </c>
      <c r="M175" s="17">
        <f>LEN(COPIA!$L175)</f>
        <v>6</v>
      </c>
    </row>
    <row r="176" spans="1:13" x14ac:dyDescent="0.3">
      <c r="A176" s="10" t="s">
        <v>230</v>
      </c>
      <c r="B176" s="11">
        <v>23707230</v>
      </c>
      <c r="C176" s="11">
        <v>132750079</v>
      </c>
      <c r="D176" s="11">
        <v>12052642</v>
      </c>
      <c r="E176" s="11">
        <f>ROUND(COPIA!$B176/1000000,2)</f>
        <v>23.71</v>
      </c>
      <c r="F176" s="11">
        <f>ROUND(COPIA!$C176/1000000,2)</f>
        <v>132.75</v>
      </c>
      <c r="G176" s="11">
        <f>ROUND(COPIA!$D176/1000000,2)</f>
        <v>12.05</v>
      </c>
      <c r="H176" s="11">
        <f>SUM(COPIA!$E176:$G176)</f>
        <v>168.51000000000002</v>
      </c>
      <c r="I176" s="11" t="str">
        <f>RIGHT(COPIA!$A176,5)</f>
        <v>GMT-8</v>
      </c>
      <c r="J176" s="11" t="str">
        <f>LEFT(COPIA!$A176,6)</f>
        <v>19 dic</v>
      </c>
      <c r="K176" s="12">
        <f>LEN(COPIA!$J176)</f>
        <v>6</v>
      </c>
      <c r="L176" s="12" t="str">
        <f>TRIM(COPIA!$J176)</f>
        <v>19 dic</v>
      </c>
      <c r="M176" s="13">
        <f>LEN(COPIA!$L176)</f>
        <v>6</v>
      </c>
    </row>
    <row r="177" spans="1:13" x14ac:dyDescent="0.3">
      <c r="A177" s="14" t="s">
        <v>231</v>
      </c>
      <c r="B177" s="15">
        <v>23711361</v>
      </c>
      <c r="C177" s="15">
        <v>132762095</v>
      </c>
      <c r="D177" s="15">
        <v>12052642</v>
      </c>
      <c r="E177" s="15">
        <f>ROUND(COPIA!$B177/1000000,2)</f>
        <v>23.71</v>
      </c>
      <c r="F177" s="15">
        <f>ROUND(COPIA!$C177/1000000,2)</f>
        <v>132.76</v>
      </c>
      <c r="G177" s="15">
        <f>ROUND(COPIA!$D177/1000000,2)</f>
        <v>12.05</v>
      </c>
      <c r="H177" s="15">
        <f>SUM(COPIA!$E177:$G177)</f>
        <v>168.52</v>
      </c>
      <c r="I177" s="15" t="str">
        <f>RIGHT(COPIA!$A177,5)</f>
        <v>GMT-8</v>
      </c>
      <c r="J177" s="15" t="str">
        <f>LEFT(COPIA!$A177,6)</f>
        <v>20 dic</v>
      </c>
      <c r="K177" s="16">
        <f>LEN(COPIA!$J177)</f>
        <v>6</v>
      </c>
      <c r="L177" s="16" t="str">
        <f>TRIM(COPIA!$J177)</f>
        <v>20 dic</v>
      </c>
      <c r="M177" s="17">
        <f>LEN(COPIA!$L177)</f>
        <v>6</v>
      </c>
    </row>
    <row r="178" spans="1:13" x14ac:dyDescent="0.3">
      <c r="A178" s="10" t="s">
        <v>232</v>
      </c>
      <c r="B178" s="11">
        <v>23714875</v>
      </c>
      <c r="C178" s="11">
        <v>132779424</v>
      </c>
      <c r="D178" s="11">
        <v>12052637</v>
      </c>
      <c r="E178" s="11">
        <f>ROUND(COPIA!$B178/1000000,2)</f>
        <v>23.71</v>
      </c>
      <c r="F178" s="11">
        <f>ROUND(COPIA!$C178/1000000,2)</f>
        <v>132.78</v>
      </c>
      <c r="G178" s="11">
        <f>ROUND(COPIA!$D178/1000000,2)</f>
        <v>12.05</v>
      </c>
      <c r="H178" s="11">
        <f>SUM(COPIA!$E178:$G178)</f>
        <v>168.54000000000002</v>
      </c>
      <c r="I178" s="11" t="str">
        <f>RIGHT(COPIA!$A178,5)</f>
        <v>GMT-8</v>
      </c>
      <c r="J178" s="11" t="str">
        <f>LEFT(COPIA!$A178,6)</f>
        <v>21 dic</v>
      </c>
      <c r="K178" s="12">
        <f>LEN(COPIA!$J178)</f>
        <v>6</v>
      </c>
      <c r="L178" s="12" t="str">
        <f>TRIM(COPIA!$J178)</f>
        <v>21 dic</v>
      </c>
      <c r="M178" s="13">
        <f>LEN(COPIA!$L178)</f>
        <v>6</v>
      </c>
    </row>
    <row r="179" spans="1:13" x14ac:dyDescent="0.3">
      <c r="A179" s="14" t="s">
        <v>233</v>
      </c>
      <c r="B179" s="15">
        <v>23716896</v>
      </c>
      <c r="C179" s="15">
        <v>132827406</v>
      </c>
      <c r="D179" s="15">
        <v>12052637</v>
      </c>
      <c r="E179" s="15">
        <f>ROUND(COPIA!$B179/1000000,2)</f>
        <v>23.72</v>
      </c>
      <c r="F179" s="15">
        <f>ROUND(COPIA!$C179/1000000,2)</f>
        <v>132.83000000000001</v>
      </c>
      <c r="G179" s="15">
        <f>ROUND(COPIA!$D179/1000000,2)</f>
        <v>12.05</v>
      </c>
      <c r="H179" s="15">
        <f>SUM(COPIA!$E179:$G179)</f>
        <v>168.60000000000002</v>
      </c>
      <c r="I179" s="15" t="str">
        <f>RIGHT(COPIA!$A179,5)</f>
        <v>GMT-8</v>
      </c>
      <c r="J179" s="15" t="str">
        <f>LEFT(COPIA!$A179,6)</f>
        <v>22 dic</v>
      </c>
      <c r="K179" s="16">
        <f>LEN(COPIA!$J179)</f>
        <v>6</v>
      </c>
      <c r="L179" s="16" t="str">
        <f>TRIM(COPIA!$J179)</f>
        <v>22 dic</v>
      </c>
      <c r="M179" s="17">
        <f>LEN(COPIA!$L179)</f>
        <v>6</v>
      </c>
    </row>
    <row r="180" spans="1:13" x14ac:dyDescent="0.3">
      <c r="A180" s="10" t="s">
        <v>234</v>
      </c>
      <c r="B180" s="11">
        <v>23717720</v>
      </c>
      <c r="C180" s="11">
        <v>132836907</v>
      </c>
      <c r="D180" s="11">
        <v>12052637</v>
      </c>
      <c r="E180" s="11">
        <f>ROUND(COPIA!$B180/1000000,2)</f>
        <v>23.72</v>
      </c>
      <c r="F180" s="11">
        <f>ROUND(COPIA!$C180/1000000,2)</f>
        <v>132.84</v>
      </c>
      <c r="G180" s="11">
        <f>ROUND(COPIA!$D180/1000000,2)</f>
        <v>12.05</v>
      </c>
      <c r="H180" s="11">
        <f>SUM(COPIA!$E180:$G180)</f>
        <v>168.61</v>
      </c>
      <c r="I180" s="11" t="str">
        <f>RIGHT(COPIA!$A180,5)</f>
        <v>GMT-8</v>
      </c>
      <c r="J180" s="11" t="str">
        <f>LEFT(COPIA!$A180,6)</f>
        <v>23 dic</v>
      </c>
      <c r="K180" s="12">
        <f>LEN(COPIA!$J180)</f>
        <v>6</v>
      </c>
      <c r="L180" s="12" t="str">
        <f>TRIM(COPIA!$J180)</f>
        <v>23 dic</v>
      </c>
      <c r="M180" s="13">
        <f>LEN(COPIA!$L180)</f>
        <v>6</v>
      </c>
    </row>
    <row r="181" spans="1:13" x14ac:dyDescent="0.3">
      <c r="A181" s="14" t="s">
        <v>235</v>
      </c>
      <c r="B181" s="15">
        <v>23717723</v>
      </c>
      <c r="C181" s="15">
        <v>132819627</v>
      </c>
      <c r="D181" s="15">
        <v>12052637</v>
      </c>
      <c r="E181" s="15">
        <f>ROUND(COPIA!$B181/1000000,2)</f>
        <v>23.72</v>
      </c>
      <c r="F181" s="15">
        <f>ROUND(COPIA!$C181/1000000,2)</f>
        <v>132.82</v>
      </c>
      <c r="G181" s="15">
        <f>ROUND(COPIA!$D181/1000000,2)</f>
        <v>12.05</v>
      </c>
      <c r="H181" s="15">
        <f>SUM(COPIA!$E181:$G181)</f>
        <v>168.59</v>
      </c>
      <c r="I181" s="15" t="str">
        <f>RIGHT(COPIA!$A181,5)</f>
        <v>GMT-8</v>
      </c>
      <c r="J181" s="15" t="str">
        <f>LEFT(COPIA!$A181,6)</f>
        <v>24 dic</v>
      </c>
      <c r="K181" s="16">
        <f>LEN(COPIA!$J181)</f>
        <v>6</v>
      </c>
      <c r="L181" s="16" t="str">
        <f>TRIM(COPIA!$J181)</f>
        <v>24 dic</v>
      </c>
      <c r="M181" s="17">
        <f>LEN(COPIA!$L181)</f>
        <v>6</v>
      </c>
    </row>
    <row r="182" spans="1:13" x14ac:dyDescent="0.3">
      <c r="A182" s="18" t="s">
        <v>236</v>
      </c>
      <c r="B182" s="4">
        <v>23717618</v>
      </c>
      <c r="C182" s="4">
        <v>132797262</v>
      </c>
      <c r="D182" s="4">
        <v>12052637</v>
      </c>
      <c r="E182" s="4">
        <f>ROUND(COPIA!$B182/1000000,2)</f>
        <v>23.72</v>
      </c>
      <c r="F182" s="4">
        <f>ROUND(COPIA!$C182/1000000,2)</f>
        <v>132.80000000000001</v>
      </c>
      <c r="G182" s="4">
        <f>ROUND(COPIA!$D182/1000000,2)</f>
        <v>12.05</v>
      </c>
      <c r="H182" s="4">
        <f>SUM(COPIA!$E182:$G182)</f>
        <v>168.57000000000002</v>
      </c>
      <c r="I182" s="4" t="str">
        <f>RIGHT(COPIA!$A182,5)</f>
        <v>GMT-8</v>
      </c>
      <c r="J182" s="4" t="str">
        <f>LEFT(COPIA!$A182,6)</f>
        <v>25 dic</v>
      </c>
      <c r="K182" s="19">
        <f>LEN(COPIA!$J182)</f>
        <v>6</v>
      </c>
      <c r="L182" s="19" t="str">
        <f>TRIM(COPIA!$J182)</f>
        <v>25 dic</v>
      </c>
      <c r="M182" s="20">
        <f>LEN(COPIA!$L182)</f>
        <v>6</v>
      </c>
    </row>
  </sheetData>
  <pageMargins left="0.7" right="0.7" top="0.75" bottom="0.75" header="0.3" footer="0.3"/>
  <pageSetup scale="80" fitToHeight="0" orientation="landscape" r:id="rId1"/>
  <headerFooter>
    <oddHeader>&amp;C&amp;"Allan,Negrita"&amp;12Nombre de empresa&amp;R&amp;T</oddHeader>
    <oddFooter>&amp;C&amp;P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8342F-0150-4E85-979C-E20EF36BDFBD}">
  <dimension ref="A1:N94"/>
  <sheetViews>
    <sheetView workbookViewId="0">
      <selection activeCell="C4" sqref="C4"/>
    </sheetView>
  </sheetViews>
  <sheetFormatPr baseColWidth="10" defaultRowHeight="14.4" x14ac:dyDescent="0.3"/>
  <cols>
    <col min="8" max="8" width="16.77734375" bestFit="1" customWidth="1"/>
    <col min="9" max="9" width="16.33203125" bestFit="1" customWidth="1"/>
    <col min="12" max="12" width="14" bestFit="1" customWidth="1"/>
    <col min="13" max="13" width="19.218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244</v>
      </c>
      <c r="G1" s="1" t="s">
        <v>259</v>
      </c>
      <c r="H1" s="1" t="s">
        <v>260</v>
      </c>
      <c r="I1" s="1" t="s">
        <v>261</v>
      </c>
      <c r="J1" s="1" t="s">
        <v>264</v>
      </c>
      <c r="K1" s="1" t="s">
        <v>262</v>
      </c>
      <c r="L1" s="1" t="s">
        <v>245</v>
      </c>
      <c r="M1" s="1"/>
    </row>
    <row r="2" spans="1:14" x14ac:dyDescent="0.3">
      <c r="A2" s="2" t="s">
        <v>5</v>
      </c>
      <c r="B2" t="s">
        <v>6</v>
      </c>
      <c r="C2">
        <v>1504</v>
      </c>
      <c r="D2" t="s">
        <v>7</v>
      </c>
      <c r="E2">
        <v>5</v>
      </c>
      <c r="F2" t="str">
        <f>IF(B2="Efectivo","Es efectivo","No es efectivo")</f>
        <v>Es efectivo</v>
      </c>
      <c r="G2">
        <f>IF(B2="Efectivo",C2*1.08,C2)</f>
        <v>1624.3200000000002</v>
      </c>
      <c r="I2">
        <f>COUNTIF($B$2:$B$94,I1)</f>
        <v>21</v>
      </c>
      <c r="J2">
        <f t="shared" ref="J2:K2" si="0">COUNTIF($B$2:$B$94,J1)</f>
        <v>6</v>
      </c>
      <c r="K2">
        <f t="shared" si="0"/>
        <v>13</v>
      </c>
      <c r="L2" t="s">
        <v>246</v>
      </c>
      <c r="M2" s="5" t="s">
        <v>248</v>
      </c>
    </row>
    <row r="3" spans="1:14" x14ac:dyDescent="0.3">
      <c r="A3" s="2" t="s">
        <v>8</v>
      </c>
      <c r="B3" t="s">
        <v>6</v>
      </c>
      <c r="C3">
        <v>1449</v>
      </c>
      <c r="D3" t="s">
        <v>7</v>
      </c>
      <c r="E3">
        <v>6</v>
      </c>
      <c r="F3" t="str">
        <f t="shared" ref="F3:F66" si="1">IF(B3="Efectivo","Es efectivo","No es efectivo")</f>
        <v>Es efectivo</v>
      </c>
      <c r="G3">
        <f t="shared" ref="G3:G66" si="2">IF(B3="Efectivo",C3*1.08,C3)</f>
        <v>1564.92</v>
      </c>
      <c r="H3" s="6" t="s">
        <v>263</v>
      </c>
      <c r="I3">
        <f>SUMIF($B$2:$B$94,I1,$C$2:$C$94)</f>
        <v>22352</v>
      </c>
      <c r="J3">
        <f t="shared" ref="J3:K3" si="3">SUMIF($B$2:$B$94,J1,$C$2:$C$94)</f>
        <v>-3382</v>
      </c>
      <c r="K3">
        <f t="shared" si="3"/>
        <v>2309</v>
      </c>
      <c r="L3" t="s">
        <v>247</v>
      </c>
      <c r="M3" t="s">
        <v>249</v>
      </c>
      <c r="N3" t="s">
        <v>252</v>
      </c>
    </row>
    <row r="4" spans="1:14" x14ac:dyDescent="0.3">
      <c r="A4" s="2" t="s">
        <v>9</v>
      </c>
      <c r="B4" t="s">
        <v>6</v>
      </c>
      <c r="C4">
        <v>1846</v>
      </c>
      <c r="D4" t="s">
        <v>7</v>
      </c>
      <c r="E4">
        <v>7</v>
      </c>
      <c r="F4" t="str">
        <f t="shared" si="1"/>
        <v>Es efectivo</v>
      </c>
      <c r="G4">
        <f t="shared" si="2"/>
        <v>1993.68</v>
      </c>
      <c r="M4" t="s">
        <v>250</v>
      </c>
      <c r="N4" t="s">
        <v>253</v>
      </c>
    </row>
    <row r="5" spans="1:14" x14ac:dyDescent="0.3">
      <c r="A5" s="2" t="s">
        <v>10</v>
      </c>
      <c r="B5" t="s">
        <v>11</v>
      </c>
      <c r="C5">
        <v>-474.99</v>
      </c>
      <c r="D5" t="s">
        <v>7</v>
      </c>
      <c r="E5">
        <v>8</v>
      </c>
      <c r="F5" t="str">
        <f t="shared" si="1"/>
        <v>No es efectivo</v>
      </c>
      <c r="G5">
        <f t="shared" si="2"/>
        <v>-474.99</v>
      </c>
      <c r="M5" t="s">
        <v>251</v>
      </c>
      <c r="N5" s="5" t="s">
        <v>254</v>
      </c>
    </row>
    <row r="6" spans="1:14" x14ac:dyDescent="0.3">
      <c r="A6" s="2" t="s">
        <v>10</v>
      </c>
      <c r="B6" t="s">
        <v>11</v>
      </c>
      <c r="C6">
        <v>-250</v>
      </c>
      <c r="D6" t="s">
        <v>7</v>
      </c>
      <c r="E6">
        <v>8</v>
      </c>
      <c r="F6" t="str">
        <f t="shared" si="1"/>
        <v>No es efectivo</v>
      </c>
      <c r="G6">
        <f t="shared" si="2"/>
        <v>-250</v>
      </c>
      <c r="M6" t="s">
        <v>255</v>
      </c>
      <c r="N6" t="s">
        <v>257</v>
      </c>
    </row>
    <row r="7" spans="1:14" x14ac:dyDescent="0.3">
      <c r="A7" s="2" t="s">
        <v>10</v>
      </c>
      <c r="B7" t="s">
        <v>11</v>
      </c>
      <c r="C7">
        <v>-237.5</v>
      </c>
      <c r="D7" t="s">
        <v>7</v>
      </c>
      <c r="E7">
        <v>8</v>
      </c>
      <c r="F7" t="str">
        <f t="shared" si="1"/>
        <v>No es efectivo</v>
      </c>
      <c r="G7">
        <f t="shared" si="2"/>
        <v>-237.5</v>
      </c>
      <c r="M7" t="s">
        <v>256</v>
      </c>
      <c r="N7" t="s">
        <v>258</v>
      </c>
    </row>
    <row r="8" spans="1:14" x14ac:dyDescent="0.3">
      <c r="A8" s="2" t="s">
        <v>10</v>
      </c>
      <c r="B8" t="s">
        <v>11</v>
      </c>
      <c r="C8">
        <v>-135</v>
      </c>
      <c r="D8" t="s">
        <v>7</v>
      </c>
      <c r="E8">
        <v>8</v>
      </c>
      <c r="F8" t="str">
        <f t="shared" si="1"/>
        <v>No es efectivo</v>
      </c>
      <c r="G8">
        <f t="shared" si="2"/>
        <v>-135</v>
      </c>
    </row>
    <row r="9" spans="1:14" x14ac:dyDescent="0.3">
      <c r="A9" s="2" t="s">
        <v>10</v>
      </c>
      <c r="B9" t="s">
        <v>12</v>
      </c>
      <c r="C9">
        <v>-28</v>
      </c>
      <c r="D9" t="s">
        <v>7</v>
      </c>
      <c r="E9">
        <v>8</v>
      </c>
      <c r="F9" t="str">
        <f t="shared" si="1"/>
        <v>No es efectivo</v>
      </c>
      <c r="G9">
        <f t="shared" si="2"/>
        <v>-28</v>
      </c>
    </row>
    <row r="10" spans="1:14" x14ac:dyDescent="0.3">
      <c r="A10" s="2" t="s">
        <v>10</v>
      </c>
      <c r="B10" t="s">
        <v>13</v>
      </c>
      <c r="C10">
        <v>-144</v>
      </c>
      <c r="D10" t="s">
        <v>7</v>
      </c>
      <c r="E10">
        <v>8</v>
      </c>
      <c r="F10" t="str">
        <f t="shared" si="1"/>
        <v>No es efectivo</v>
      </c>
      <c r="G10">
        <f t="shared" si="2"/>
        <v>-144</v>
      </c>
    </row>
    <row r="11" spans="1:14" x14ac:dyDescent="0.3">
      <c r="A11" s="2" t="s">
        <v>10</v>
      </c>
      <c r="B11" t="s">
        <v>13</v>
      </c>
      <c r="C11">
        <v>-48</v>
      </c>
      <c r="D11" t="s">
        <v>7</v>
      </c>
      <c r="E11">
        <v>8</v>
      </c>
      <c r="F11" t="str">
        <f t="shared" si="1"/>
        <v>No es efectivo</v>
      </c>
      <c r="G11">
        <f t="shared" si="2"/>
        <v>-48</v>
      </c>
    </row>
    <row r="12" spans="1:14" x14ac:dyDescent="0.3">
      <c r="A12" s="2" t="s">
        <v>10</v>
      </c>
      <c r="B12" t="s">
        <v>13</v>
      </c>
      <c r="C12">
        <v>-48</v>
      </c>
      <c r="D12" t="s">
        <v>7</v>
      </c>
      <c r="E12">
        <v>8</v>
      </c>
      <c r="F12" t="str">
        <f t="shared" si="1"/>
        <v>No es efectivo</v>
      </c>
      <c r="G12">
        <f t="shared" si="2"/>
        <v>-48</v>
      </c>
    </row>
    <row r="13" spans="1:14" x14ac:dyDescent="0.3">
      <c r="A13" s="2" t="s">
        <v>14</v>
      </c>
      <c r="B13" t="s">
        <v>11</v>
      </c>
      <c r="C13">
        <v>-49</v>
      </c>
      <c r="D13" t="s">
        <v>7</v>
      </c>
      <c r="E13">
        <v>9</v>
      </c>
      <c r="F13" t="str">
        <f t="shared" si="1"/>
        <v>No es efectivo</v>
      </c>
      <c r="G13">
        <f t="shared" si="2"/>
        <v>-49</v>
      </c>
    </row>
    <row r="14" spans="1:14" x14ac:dyDescent="0.3">
      <c r="A14" s="2" t="s">
        <v>14</v>
      </c>
      <c r="B14" t="s">
        <v>11</v>
      </c>
      <c r="C14">
        <v>-285</v>
      </c>
      <c r="D14" t="s">
        <v>7</v>
      </c>
      <c r="E14">
        <v>9</v>
      </c>
      <c r="F14" t="str">
        <f t="shared" si="1"/>
        <v>No es efectivo</v>
      </c>
      <c r="G14">
        <f t="shared" si="2"/>
        <v>-285</v>
      </c>
    </row>
    <row r="15" spans="1:14" x14ac:dyDescent="0.3">
      <c r="A15" s="2" t="s">
        <v>14</v>
      </c>
      <c r="B15" t="s">
        <v>11</v>
      </c>
      <c r="C15">
        <v>-66.5</v>
      </c>
      <c r="D15" t="s">
        <v>7</v>
      </c>
      <c r="E15">
        <v>9</v>
      </c>
      <c r="F15" t="str">
        <f t="shared" si="1"/>
        <v>No es efectivo</v>
      </c>
      <c r="G15">
        <f t="shared" si="2"/>
        <v>-66.5</v>
      </c>
    </row>
    <row r="16" spans="1:14" x14ac:dyDescent="0.3">
      <c r="A16" s="2" t="s">
        <v>14</v>
      </c>
      <c r="B16" t="s">
        <v>11</v>
      </c>
      <c r="C16">
        <v>-34</v>
      </c>
      <c r="D16" t="s">
        <v>7</v>
      </c>
      <c r="E16">
        <v>9</v>
      </c>
      <c r="F16" t="str">
        <f t="shared" si="1"/>
        <v>No es efectivo</v>
      </c>
      <c r="G16">
        <f t="shared" si="2"/>
        <v>-34</v>
      </c>
    </row>
    <row r="17" spans="1:7" x14ac:dyDescent="0.3">
      <c r="A17" s="2" t="s">
        <v>14</v>
      </c>
      <c r="B17" t="s">
        <v>15</v>
      </c>
      <c r="C17">
        <v>-300</v>
      </c>
      <c r="D17" t="s">
        <v>7</v>
      </c>
      <c r="E17">
        <v>9</v>
      </c>
      <c r="F17" t="str">
        <f t="shared" si="1"/>
        <v>No es efectivo</v>
      </c>
      <c r="G17">
        <f t="shared" si="2"/>
        <v>-300</v>
      </c>
    </row>
    <row r="18" spans="1:7" x14ac:dyDescent="0.3">
      <c r="A18" s="2" t="s">
        <v>14</v>
      </c>
      <c r="B18" t="s">
        <v>15</v>
      </c>
      <c r="C18">
        <v>-440</v>
      </c>
      <c r="D18" t="s">
        <v>7</v>
      </c>
      <c r="E18">
        <v>9</v>
      </c>
      <c r="F18" t="str">
        <f t="shared" si="1"/>
        <v>No es efectivo</v>
      </c>
      <c r="G18">
        <f t="shared" si="2"/>
        <v>-440</v>
      </c>
    </row>
    <row r="19" spans="1:7" x14ac:dyDescent="0.3">
      <c r="A19" s="2" t="s">
        <v>16</v>
      </c>
      <c r="B19" t="s">
        <v>6</v>
      </c>
      <c r="C19">
        <v>293</v>
      </c>
      <c r="D19" t="s">
        <v>7</v>
      </c>
      <c r="E19">
        <v>10</v>
      </c>
      <c r="F19" t="str">
        <f t="shared" si="1"/>
        <v>Es efectivo</v>
      </c>
      <c r="G19">
        <f t="shared" si="2"/>
        <v>316.44</v>
      </c>
    </row>
    <row r="20" spans="1:7" x14ac:dyDescent="0.3">
      <c r="A20" s="2" t="s">
        <v>17</v>
      </c>
      <c r="B20" t="s">
        <v>6</v>
      </c>
      <c r="C20">
        <v>2592</v>
      </c>
      <c r="D20" t="s">
        <v>7</v>
      </c>
      <c r="E20">
        <v>11</v>
      </c>
      <c r="F20" t="str">
        <f t="shared" si="1"/>
        <v>Es efectivo</v>
      </c>
      <c r="G20">
        <f t="shared" si="2"/>
        <v>2799.36</v>
      </c>
    </row>
    <row r="21" spans="1:7" x14ac:dyDescent="0.3">
      <c r="A21" s="2" t="s">
        <v>17</v>
      </c>
      <c r="B21" t="s">
        <v>11</v>
      </c>
      <c r="C21">
        <v>-222</v>
      </c>
      <c r="D21" t="s">
        <v>7</v>
      </c>
      <c r="E21">
        <v>11</v>
      </c>
      <c r="F21" t="str">
        <f t="shared" si="1"/>
        <v>No es efectivo</v>
      </c>
      <c r="G21">
        <f t="shared" si="2"/>
        <v>-222</v>
      </c>
    </row>
    <row r="22" spans="1:7" x14ac:dyDescent="0.3">
      <c r="A22" s="2" t="s">
        <v>17</v>
      </c>
      <c r="B22" t="s">
        <v>11</v>
      </c>
      <c r="C22">
        <v>-20</v>
      </c>
      <c r="D22" t="s">
        <v>7</v>
      </c>
      <c r="E22">
        <v>11</v>
      </c>
      <c r="F22" t="str">
        <f t="shared" si="1"/>
        <v>No es efectivo</v>
      </c>
      <c r="G22">
        <f t="shared" si="2"/>
        <v>-20</v>
      </c>
    </row>
    <row r="23" spans="1:7" x14ac:dyDescent="0.3">
      <c r="A23" s="2" t="s">
        <v>17</v>
      </c>
      <c r="B23" t="s">
        <v>11</v>
      </c>
      <c r="C23">
        <v>-33</v>
      </c>
      <c r="D23" t="s">
        <v>7</v>
      </c>
      <c r="E23">
        <v>11</v>
      </c>
      <c r="F23" t="str">
        <f t="shared" si="1"/>
        <v>No es efectivo</v>
      </c>
      <c r="G23">
        <f t="shared" si="2"/>
        <v>-33</v>
      </c>
    </row>
    <row r="24" spans="1:7" x14ac:dyDescent="0.3">
      <c r="A24" s="2" t="s">
        <v>17</v>
      </c>
      <c r="B24" t="s">
        <v>13</v>
      </c>
      <c r="C24">
        <v>-373</v>
      </c>
      <c r="D24" t="s">
        <v>7</v>
      </c>
      <c r="E24">
        <v>11</v>
      </c>
      <c r="F24" t="str">
        <f t="shared" si="1"/>
        <v>No es efectivo</v>
      </c>
      <c r="G24">
        <f t="shared" si="2"/>
        <v>-373</v>
      </c>
    </row>
    <row r="25" spans="1:7" x14ac:dyDescent="0.3">
      <c r="A25" s="2" t="s">
        <v>18</v>
      </c>
      <c r="B25" t="s">
        <v>6</v>
      </c>
      <c r="C25">
        <v>1697</v>
      </c>
      <c r="D25" t="s">
        <v>7</v>
      </c>
      <c r="E25">
        <v>12</v>
      </c>
      <c r="F25" t="str">
        <f t="shared" si="1"/>
        <v>Es efectivo</v>
      </c>
      <c r="G25">
        <f t="shared" si="2"/>
        <v>1832.7600000000002</v>
      </c>
    </row>
    <row r="26" spans="1:7" x14ac:dyDescent="0.3">
      <c r="A26" s="2" t="s">
        <v>18</v>
      </c>
      <c r="B26" t="s">
        <v>11</v>
      </c>
      <c r="C26">
        <v>-140</v>
      </c>
      <c r="D26" t="s">
        <v>7</v>
      </c>
      <c r="E26">
        <v>12</v>
      </c>
      <c r="F26" t="str">
        <f t="shared" si="1"/>
        <v>No es efectivo</v>
      </c>
      <c r="G26">
        <f t="shared" si="2"/>
        <v>-140</v>
      </c>
    </row>
    <row r="27" spans="1:7" x14ac:dyDescent="0.3">
      <c r="A27" s="2" t="s">
        <v>18</v>
      </c>
      <c r="B27" t="s">
        <v>13</v>
      </c>
      <c r="C27">
        <v>-185</v>
      </c>
      <c r="D27" t="s">
        <v>7</v>
      </c>
      <c r="E27">
        <v>12</v>
      </c>
      <c r="F27" t="str">
        <f t="shared" si="1"/>
        <v>No es efectivo</v>
      </c>
      <c r="G27">
        <f t="shared" si="2"/>
        <v>-185</v>
      </c>
    </row>
    <row r="28" spans="1:7" x14ac:dyDescent="0.3">
      <c r="A28" s="2" t="s">
        <v>18</v>
      </c>
      <c r="B28" t="s">
        <v>19</v>
      </c>
      <c r="C28">
        <v>-200</v>
      </c>
      <c r="D28" t="s">
        <v>7</v>
      </c>
      <c r="E28">
        <v>12</v>
      </c>
      <c r="F28" t="str">
        <f t="shared" si="1"/>
        <v>No es efectivo</v>
      </c>
      <c r="G28">
        <f t="shared" si="2"/>
        <v>-200</v>
      </c>
    </row>
    <row r="29" spans="1:7" x14ac:dyDescent="0.3">
      <c r="A29" s="2" t="s">
        <v>18</v>
      </c>
      <c r="B29" t="s">
        <v>12</v>
      </c>
      <c r="C29">
        <v>-299</v>
      </c>
      <c r="D29" t="s">
        <v>7</v>
      </c>
      <c r="E29">
        <v>12</v>
      </c>
      <c r="F29" t="str">
        <f t="shared" si="1"/>
        <v>No es efectivo</v>
      </c>
      <c r="G29">
        <f t="shared" si="2"/>
        <v>-299</v>
      </c>
    </row>
    <row r="30" spans="1:7" x14ac:dyDescent="0.3">
      <c r="A30" s="2" t="s">
        <v>18</v>
      </c>
      <c r="B30" t="s">
        <v>11</v>
      </c>
      <c r="C30">
        <v>-152</v>
      </c>
      <c r="D30" t="s">
        <v>7</v>
      </c>
      <c r="E30">
        <v>12</v>
      </c>
      <c r="F30" t="str">
        <f t="shared" si="1"/>
        <v>No es efectivo</v>
      </c>
      <c r="G30">
        <f t="shared" si="2"/>
        <v>-152</v>
      </c>
    </row>
    <row r="31" spans="1:7" x14ac:dyDescent="0.3">
      <c r="A31" s="2" t="s">
        <v>18</v>
      </c>
      <c r="B31" t="s">
        <v>11</v>
      </c>
      <c r="C31">
        <v>-336</v>
      </c>
      <c r="D31" t="s">
        <v>7</v>
      </c>
      <c r="E31">
        <v>12</v>
      </c>
      <c r="F31" t="str">
        <f t="shared" si="1"/>
        <v>No es efectivo</v>
      </c>
      <c r="G31">
        <f t="shared" si="2"/>
        <v>-336</v>
      </c>
    </row>
    <row r="32" spans="1:7" x14ac:dyDescent="0.3">
      <c r="A32" s="2" t="s">
        <v>18</v>
      </c>
      <c r="B32" t="s">
        <v>13</v>
      </c>
      <c r="C32">
        <v>-327.39999999999998</v>
      </c>
      <c r="D32" t="s">
        <v>7</v>
      </c>
      <c r="E32">
        <v>12</v>
      </c>
      <c r="F32" t="str">
        <f t="shared" si="1"/>
        <v>No es efectivo</v>
      </c>
      <c r="G32">
        <f t="shared" si="2"/>
        <v>-327.39999999999998</v>
      </c>
    </row>
    <row r="33" spans="1:7" x14ac:dyDescent="0.3">
      <c r="A33" s="2" t="s">
        <v>20</v>
      </c>
      <c r="B33" t="s">
        <v>6</v>
      </c>
      <c r="C33">
        <v>1488</v>
      </c>
      <c r="D33" t="s">
        <v>7</v>
      </c>
      <c r="E33">
        <v>13</v>
      </c>
      <c r="F33" t="str">
        <f t="shared" si="1"/>
        <v>Es efectivo</v>
      </c>
      <c r="G33">
        <f t="shared" si="2"/>
        <v>1607.0400000000002</v>
      </c>
    </row>
    <row r="34" spans="1:7" x14ac:dyDescent="0.3">
      <c r="A34" s="2" t="s">
        <v>20</v>
      </c>
      <c r="B34" t="s">
        <v>11</v>
      </c>
      <c r="C34">
        <v>-116</v>
      </c>
      <c r="D34" t="s">
        <v>7</v>
      </c>
      <c r="E34">
        <v>13</v>
      </c>
      <c r="F34" t="str">
        <f t="shared" si="1"/>
        <v>No es efectivo</v>
      </c>
      <c r="G34">
        <f t="shared" si="2"/>
        <v>-116</v>
      </c>
    </row>
    <row r="35" spans="1:7" x14ac:dyDescent="0.3">
      <c r="A35" s="2" t="s">
        <v>20</v>
      </c>
      <c r="B35" t="s">
        <v>11</v>
      </c>
      <c r="C35">
        <v>-103.31</v>
      </c>
      <c r="D35" t="s">
        <v>7</v>
      </c>
      <c r="E35">
        <v>13</v>
      </c>
      <c r="F35" t="str">
        <f t="shared" si="1"/>
        <v>No es efectivo</v>
      </c>
      <c r="G35">
        <f t="shared" si="2"/>
        <v>-103.31</v>
      </c>
    </row>
    <row r="36" spans="1:7" x14ac:dyDescent="0.3">
      <c r="A36" s="2" t="s">
        <v>20</v>
      </c>
      <c r="B36" t="s">
        <v>11</v>
      </c>
      <c r="C36">
        <v>-122</v>
      </c>
      <c r="D36" t="s">
        <v>7</v>
      </c>
      <c r="E36">
        <v>13</v>
      </c>
      <c r="F36" t="str">
        <f t="shared" si="1"/>
        <v>No es efectivo</v>
      </c>
      <c r="G36">
        <f t="shared" si="2"/>
        <v>-122</v>
      </c>
    </row>
    <row r="37" spans="1:7" x14ac:dyDescent="0.3">
      <c r="A37" s="2" t="s">
        <v>21</v>
      </c>
      <c r="B37" t="s">
        <v>6</v>
      </c>
      <c r="C37">
        <v>844</v>
      </c>
      <c r="D37" t="s">
        <v>7</v>
      </c>
      <c r="E37">
        <v>14</v>
      </c>
      <c r="F37" t="str">
        <f t="shared" si="1"/>
        <v>Es efectivo</v>
      </c>
      <c r="G37">
        <f t="shared" si="2"/>
        <v>911.5200000000001</v>
      </c>
    </row>
    <row r="38" spans="1:7" x14ac:dyDescent="0.3">
      <c r="A38" s="2" t="s">
        <v>21</v>
      </c>
      <c r="B38" t="s">
        <v>22</v>
      </c>
      <c r="C38">
        <v>-700</v>
      </c>
      <c r="D38" t="s">
        <v>7</v>
      </c>
      <c r="E38">
        <v>14</v>
      </c>
      <c r="F38" t="str">
        <f t="shared" si="1"/>
        <v>No es efectivo</v>
      </c>
      <c r="G38">
        <f t="shared" si="2"/>
        <v>-700</v>
      </c>
    </row>
    <row r="39" spans="1:7" x14ac:dyDescent="0.3">
      <c r="A39" s="2" t="s">
        <v>21</v>
      </c>
      <c r="B39" t="s">
        <v>11</v>
      </c>
      <c r="C39">
        <v>-14</v>
      </c>
      <c r="D39" t="s">
        <v>7</v>
      </c>
      <c r="E39">
        <v>14</v>
      </c>
      <c r="F39" t="str">
        <f t="shared" si="1"/>
        <v>No es efectivo</v>
      </c>
      <c r="G39">
        <f t="shared" si="2"/>
        <v>-14</v>
      </c>
    </row>
    <row r="40" spans="1:7" x14ac:dyDescent="0.3">
      <c r="A40" s="2" t="s">
        <v>21</v>
      </c>
      <c r="B40" t="s">
        <v>11</v>
      </c>
      <c r="C40">
        <v>-379</v>
      </c>
      <c r="D40" t="s">
        <v>7</v>
      </c>
      <c r="E40">
        <v>14</v>
      </c>
      <c r="F40" t="str">
        <f t="shared" si="1"/>
        <v>No es efectivo</v>
      </c>
      <c r="G40">
        <f t="shared" si="2"/>
        <v>-379</v>
      </c>
    </row>
    <row r="41" spans="1:7" x14ac:dyDescent="0.3">
      <c r="A41" s="2" t="s">
        <v>23</v>
      </c>
      <c r="B41" t="s">
        <v>24</v>
      </c>
      <c r="C41">
        <v>-1600</v>
      </c>
      <c r="D41" t="s">
        <v>7</v>
      </c>
      <c r="E41">
        <v>15</v>
      </c>
      <c r="F41" t="str">
        <f t="shared" si="1"/>
        <v>No es efectivo</v>
      </c>
      <c r="G41">
        <f t="shared" si="2"/>
        <v>-1600</v>
      </c>
    </row>
    <row r="42" spans="1:7" x14ac:dyDescent="0.3">
      <c r="A42" s="2" t="s">
        <v>23</v>
      </c>
      <c r="B42" t="s">
        <v>24</v>
      </c>
      <c r="C42">
        <v>-35</v>
      </c>
      <c r="D42" t="s">
        <v>7</v>
      </c>
      <c r="E42">
        <v>15</v>
      </c>
      <c r="F42" t="str">
        <f t="shared" si="1"/>
        <v>No es efectivo</v>
      </c>
      <c r="G42">
        <f t="shared" si="2"/>
        <v>-35</v>
      </c>
    </row>
    <row r="43" spans="1:7" x14ac:dyDescent="0.3">
      <c r="A43" s="2" t="s">
        <v>25</v>
      </c>
      <c r="B43" t="s">
        <v>6</v>
      </c>
      <c r="C43">
        <v>149</v>
      </c>
      <c r="D43" t="s">
        <v>7</v>
      </c>
      <c r="E43">
        <v>16</v>
      </c>
      <c r="F43" t="str">
        <f t="shared" si="1"/>
        <v>Es efectivo</v>
      </c>
      <c r="G43">
        <f t="shared" si="2"/>
        <v>160.92000000000002</v>
      </c>
    </row>
    <row r="44" spans="1:7" x14ac:dyDescent="0.3">
      <c r="A44" s="2" t="s">
        <v>25</v>
      </c>
      <c r="B44" t="s">
        <v>19</v>
      </c>
      <c r="C44">
        <v>-1100</v>
      </c>
      <c r="D44" t="s">
        <v>7</v>
      </c>
      <c r="E44">
        <v>16</v>
      </c>
      <c r="F44" t="str">
        <f t="shared" si="1"/>
        <v>No es efectivo</v>
      </c>
      <c r="G44">
        <f t="shared" si="2"/>
        <v>-1100</v>
      </c>
    </row>
    <row r="45" spans="1:7" x14ac:dyDescent="0.3">
      <c r="A45" s="2" t="s">
        <v>25</v>
      </c>
      <c r="B45" t="s">
        <v>13</v>
      </c>
      <c r="C45">
        <v>-146.88999999999999</v>
      </c>
      <c r="D45" t="s">
        <v>7</v>
      </c>
      <c r="E45">
        <v>16</v>
      </c>
      <c r="F45" t="str">
        <f t="shared" si="1"/>
        <v>No es efectivo</v>
      </c>
      <c r="G45">
        <f t="shared" si="2"/>
        <v>-146.88999999999999</v>
      </c>
    </row>
    <row r="46" spans="1:7" x14ac:dyDescent="0.3">
      <c r="A46" s="2" t="s">
        <v>25</v>
      </c>
      <c r="B46" t="s">
        <v>15</v>
      </c>
      <c r="C46">
        <v>-1250</v>
      </c>
      <c r="D46" t="s">
        <v>7</v>
      </c>
      <c r="E46">
        <v>16</v>
      </c>
      <c r="F46" t="str">
        <f t="shared" si="1"/>
        <v>No es efectivo</v>
      </c>
      <c r="G46">
        <f t="shared" si="2"/>
        <v>-1250</v>
      </c>
    </row>
    <row r="47" spans="1:7" x14ac:dyDescent="0.3">
      <c r="A47" s="2" t="s">
        <v>25</v>
      </c>
      <c r="B47" t="s">
        <v>15</v>
      </c>
      <c r="C47">
        <v>-392</v>
      </c>
      <c r="D47" t="s">
        <v>7</v>
      </c>
      <c r="E47">
        <v>16</v>
      </c>
      <c r="F47" t="str">
        <f t="shared" si="1"/>
        <v>No es efectivo</v>
      </c>
      <c r="G47">
        <f t="shared" si="2"/>
        <v>-392</v>
      </c>
    </row>
    <row r="48" spans="1:7" x14ac:dyDescent="0.3">
      <c r="A48" s="2" t="s">
        <v>26</v>
      </c>
      <c r="B48" t="s">
        <v>6</v>
      </c>
      <c r="C48">
        <v>1211</v>
      </c>
      <c r="D48" t="s">
        <v>7</v>
      </c>
      <c r="E48">
        <v>17</v>
      </c>
      <c r="F48" t="str">
        <f t="shared" si="1"/>
        <v>Es efectivo</v>
      </c>
      <c r="G48">
        <f t="shared" si="2"/>
        <v>1307.8800000000001</v>
      </c>
    </row>
    <row r="49" spans="1:7" x14ac:dyDescent="0.3">
      <c r="A49" s="2" t="s">
        <v>27</v>
      </c>
      <c r="B49" t="s">
        <v>6</v>
      </c>
      <c r="C49">
        <v>437</v>
      </c>
      <c r="D49" t="s">
        <v>7</v>
      </c>
      <c r="E49">
        <v>18</v>
      </c>
      <c r="F49" t="str">
        <f t="shared" si="1"/>
        <v>Es efectivo</v>
      </c>
      <c r="G49">
        <f t="shared" si="2"/>
        <v>471.96000000000004</v>
      </c>
    </row>
    <row r="50" spans="1:7" x14ac:dyDescent="0.3">
      <c r="A50" s="2" t="s">
        <v>28</v>
      </c>
      <c r="B50" t="s">
        <v>6</v>
      </c>
      <c r="C50">
        <v>888</v>
      </c>
      <c r="D50" t="s">
        <v>7</v>
      </c>
      <c r="E50">
        <v>19</v>
      </c>
      <c r="F50" t="str">
        <f t="shared" si="1"/>
        <v>Es efectivo</v>
      </c>
      <c r="G50">
        <f t="shared" si="2"/>
        <v>959.04000000000008</v>
      </c>
    </row>
    <row r="51" spans="1:7" x14ac:dyDescent="0.3">
      <c r="A51" s="2" t="s">
        <v>28</v>
      </c>
      <c r="B51" t="s">
        <v>11</v>
      </c>
      <c r="C51">
        <v>-29</v>
      </c>
      <c r="D51" t="s">
        <v>7</v>
      </c>
      <c r="E51">
        <v>19</v>
      </c>
      <c r="F51" t="str">
        <f t="shared" si="1"/>
        <v>No es efectivo</v>
      </c>
      <c r="G51">
        <f t="shared" si="2"/>
        <v>-29</v>
      </c>
    </row>
    <row r="52" spans="1:7" x14ac:dyDescent="0.3">
      <c r="A52" s="2" t="s">
        <v>29</v>
      </c>
      <c r="B52" t="s">
        <v>6</v>
      </c>
      <c r="C52">
        <v>279</v>
      </c>
      <c r="D52" t="s">
        <v>7</v>
      </c>
      <c r="E52">
        <v>20</v>
      </c>
      <c r="F52" t="str">
        <f t="shared" si="1"/>
        <v>Es efectivo</v>
      </c>
      <c r="G52">
        <f t="shared" si="2"/>
        <v>301.32</v>
      </c>
    </row>
    <row r="53" spans="1:7" x14ac:dyDescent="0.3">
      <c r="A53" s="2" t="s">
        <v>29</v>
      </c>
      <c r="B53" t="s">
        <v>11</v>
      </c>
      <c r="C53">
        <v>-76.38</v>
      </c>
      <c r="D53" t="s">
        <v>7</v>
      </c>
      <c r="E53">
        <v>20</v>
      </c>
      <c r="F53" t="str">
        <f t="shared" si="1"/>
        <v>No es efectivo</v>
      </c>
      <c r="G53">
        <f t="shared" si="2"/>
        <v>-76.38</v>
      </c>
    </row>
    <row r="54" spans="1:7" x14ac:dyDescent="0.3">
      <c r="A54" s="2" t="s">
        <v>29</v>
      </c>
      <c r="B54" t="s">
        <v>12</v>
      </c>
      <c r="C54">
        <v>-332.5</v>
      </c>
      <c r="D54" t="s">
        <v>7</v>
      </c>
      <c r="E54">
        <v>20</v>
      </c>
      <c r="F54" t="str">
        <f t="shared" si="1"/>
        <v>No es efectivo</v>
      </c>
      <c r="G54">
        <f t="shared" si="2"/>
        <v>-332.5</v>
      </c>
    </row>
    <row r="55" spans="1:7" x14ac:dyDescent="0.3">
      <c r="A55" s="2" t="s">
        <v>30</v>
      </c>
      <c r="B55" t="s">
        <v>6</v>
      </c>
      <c r="C55">
        <v>466</v>
      </c>
      <c r="D55" t="s">
        <v>7</v>
      </c>
      <c r="E55">
        <v>21</v>
      </c>
      <c r="F55" t="str">
        <f t="shared" si="1"/>
        <v>Es efectivo</v>
      </c>
      <c r="G55">
        <f t="shared" si="2"/>
        <v>503.28000000000003</v>
      </c>
    </row>
    <row r="56" spans="1:7" x14ac:dyDescent="0.3">
      <c r="A56" s="2" t="s">
        <v>30</v>
      </c>
      <c r="B56" t="s">
        <v>22</v>
      </c>
      <c r="C56">
        <v>-100</v>
      </c>
      <c r="D56" t="s">
        <v>7</v>
      </c>
      <c r="E56">
        <v>21</v>
      </c>
      <c r="F56" t="str">
        <f t="shared" si="1"/>
        <v>No es efectivo</v>
      </c>
      <c r="G56">
        <f t="shared" si="2"/>
        <v>-100</v>
      </c>
    </row>
    <row r="57" spans="1:7" x14ac:dyDescent="0.3">
      <c r="A57" s="2" t="s">
        <v>31</v>
      </c>
      <c r="B57" t="s">
        <v>24</v>
      </c>
      <c r="C57">
        <v>-50</v>
      </c>
      <c r="D57" t="s">
        <v>7</v>
      </c>
      <c r="E57">
        <v>23</v>
      </c>
      <c r="F57" t="str">
        <f t="shared" si="1"/>
        <v>No es efectivo</v>
      </c>
      <c r="G57">
        <f t="shared" si="2"/>
        <v>-50</v>
      </c>
    </row>
    <row r="58" spans="1:7" x14ac:dyDescent="0.3">
      <c r="A58" s="2" t="s">
        <v>32</v>
      </c>
      <c r="B58" t="s">
        <v>6</v>
      </c>
      <c r="C58">
        <v>1171</v>
      </c>
      <c r="D58" t="s">
        <v>7</v>
      </c>
      <c r="E58">
        <v>24</v>
      </c>
      <c r="F58" t="str">
        <f t="shared" si="1"/>
        <v>Es efectivo</v>
      </c>
      <c r="G58">
        <f t="shared" si="2"/>
        <v>1264.68</v>
      </c>
    </row>
    <row r="59" spans="1:7" x14ac:dyDescent="0.3">
      <c r="A59" s="2" t="s">
        <v>32</v>
      </c>
      <c r="B59" t="s">
        <v>11</v>
      </c>
      <c r="C59">
        <v>-56</v>
      </c>
      <c r="D59" t="s">
        <v>7</v>
      </c>
      <c r="E59">
        <v>24</v>
      </c>
      <c r="F59" t="str">
        <f t="shared" si="1"/>
        <v>No es efectivo</v>
      </c>
      <c r="G59">
        <f t="shared" si="2"/>
        <v>-56</v>
      </c>
    </row>
    <row r="60" spans="1:7" x14ac:dyDescent="0.3">
      <c r="A60" s="2" t="s">
        <v>32</v>
      </c>
      <c r="B60" t="s">
        <v>15</v>
      </c>
      <c r="C60">
        <v>-500</v>
      </c>
      <c r="D60" t="s">
        <v>7</v>
      </c>
      <c r="E60">
        <v>24</v>
      </c>
      <c r="F60" t="str">
        <f t="shared" si="1"/>
        <v>No es efectivo</v>
      </c>
      <c r="G60">
        <f t="shared" si="2"/>
        <v>-500</v>
      </c>
    </row>
    <row r="61" spans="1:7" x14ac:dyDescent="0.3">
      <c r="A61" s="2" t="s">
        <v>33</v>
      </c>
      <c r="B61" t="s">
        <v>6</v>
      </c>
      <c r="C61">
        <v>794</v>
      </c>
      <c r="D61" t="s">
        <v>7</v>
      </c>
      <c r="E61">
        <v>25</v>
      </c>
      <c r="F61" t="str">
        <f t="shared" si="1"/>
        <v>Es efectivo</v>
      </c>
      <c r="G61">
        <f t="shared" si="2"/>
        <v>857.5200000000001</v>
      </c>
    </row>
    <row r="62" spans="1:7" x14ac:dyDescent="0.3">
      <c r="A62" s="2" t="s">
        <v>33</v>
      </c>
      <c r="B62" t="s">
        <v>11</v>
      </c>
      <c r="C62">
        <v>-975</v>
      </c>
      <c r="D62" t="s">
        <v>7</v>
      </c>
      <c r="E62">
        <v>25</v>
      </c>
      <c r="F62" t="str">
        <f t="shared" si="1"/>
        <v>No es efectivo</v>
      </c>
      <c r="G62">
        <f t="shared" si="2"/>
        <v>-975</v>
      </c>
    </row>
    <row r="63" spans="1:7" x14ac:dyDescent="0.3">
      <c r="A63" s="2" t="s">
        <v>33</v>
      </c>
      <c r="B63" t="s">
        <v>15</v>
      </c>
      <c r="C63">
        <v>-500</v>
      </c>
      <c r="D63" t="s">
        <v>7</v>
      </c>
      <c r="E63">
        <v>25</v>
      </c>
      <c r="F63" t="str">
        <f t="shared" si="1"/>
        <v>No es efectivo</v>
      </c>
      <c r="G63">
        <f t="shared" si="2"/>
        <v>-500</v>
      </c>
    </row>
    <row r="64" spans="1:7" x14ac:dyDescent="0.3">
      <c r="A64" s="2" t="s">
        <v>34</v>
      </c>
      <c r="B64" t="s">
        <v>6</v>
      </c>
      <c r="C64">
        <v>1619</v>
      </c>
      <c r="D64" t="s">
        <v>7</v>
      </c>
      <c r="E64">
        <v>26</v>
      </c>
      <c r="F64" t="str">
        <f t="shared" si="1"/>
        <v>Es efectivo</v>
      </c>
      <c r="G64">
        <f t="shared" si="2"/>
        <v>1748.5200000000002</v>
      </c>
    </row>
    <row r="65" spans="1:7" x14ac:dyDescent="0.3">
      <c r="A65" s="2" t="s">
        <v>34</v>
      </c>
      <c r="B65" t="s">
        <v>11</v>
      </c>
      <c r="C65">
        <v>-427.13</v>
      </c>
      <c r="D65" t="s">
        <v>7</v>
      </c>
      <c r="E65">
        <v>26</v>
      </c>
      <c r="F65" t="str">
        <f t="shared" si="1"/>
        <v>No es efectivo</v>
      </c>
      <c r="G65">
        <f t="shared" si="2"/>
        <v>-427.13</v>
      </c>
    </row>
    <row r="66" spans="1:7" x14ac:dyDescent="0.3">
      <c r="A66" s="2" t="s">
        <v>34</v>
      </c>
      <c r="B66" t="s">
        <v>11</v>
      </c>
      <c r="C66">
        <v>-29</v>
      </c>
      <c r="D66" t="s">
        <v>7</v>
      </c>
      <c r="E66">
        <v>26</v>
      </c>
      <c r="F66" t="str">
        <f t="shared" si="1"/>
        <v>No es efectivo</v>
      </c>
      <c r="G66">
        <f t="shared" si="2"/>
        <v>-29</v>
      </c>
    </row>
    <row r="67" spans="1:7" x14ac:dyDescent="0.3">
      <c r="A67" s="2" t="s">
        <v>34</v>
      </c>
      <c r="B67" t="s">
        <v>11</v>
      </c>
      <c r="C67">
        <v>-336</v>
      </c>
      <c r="D67" t="s">
        <v>7</v>
      </c>
      <c r="E67">
        <v>26</v>
      </c>
      <c r="F67" t="str">
        <f t="shared" ref="F67:F94" si="4">IF(B67="Efectivo","Es efectivo","No es efectivo")</f>
        <v>No es efectivo</v>
      </c>
      <c r="G67">
        <f t="shared" ref="G67:G94" si="5">IF(B67="Efectivo",C67*1.08,C67)</f>
        <v>-336</v>
      </c>
    </row>
    <row r="68" spans="1:7" x14ac:dyDescent="0.3">
      <c r="A68" s="2" t="s">
        <v>35</v>
      </c>
      <c r="B68" t="s">
        <v>6</v>
      </c>
      <c r="C68">
        <v>2085</v>
      </c>
      <c r="D68" t="s">
        <v>7</v>
      </c>
      <c r="E68">
        <v>27</v>
      </c>
      <c r="F68" t="str">
        <f t="shared" si="4"/>
        <v>Es efectivo</v>
      </c>
      <c r="G68">
        <f t="shared" si="5"/>
        <v>2251.8000000000002</v>
      </c>
    </row>
    <row r="69" spans="1:7" x14ac:dyDescent="0.3">
      <c r="A69" s="2" t="s">
        <v>35</v>
      </c>
      <c r="B69" t="s">
        <v>36</v>
      </c>
      <c r="C69">
        <v>99</v>
      </c>
      <c r="D69" t="s">
        <v>7</v>
      </c>
      <c r="E69">
        <v>27</v>
      </c>
      <c r="F69" t="str">
        <f t="shared" si="4"/>
        <v>No es efectivo</v>
      </c>
      <c r="G69">
        <f t="shared" si="5"/>
        <v>99</v>
      </c>
    </row>
    <row r="70" spans="1:7" x14ac:dyDescent="0.3">
      <c r="A70" s="2" t="s">
        <v>35</v>
      </c>
      <c r="B70" t="s">
        <v>36</v>
      </c>
      <c r="C70">
        <v>298</v>
      </c>
      <c r="D70" t="s">
        <v>7</v>
      </c>
      <c r="E70">
        <v>27</v>
      </c>
      <c r="F70" t="str">
        <f t="shared" si="4"/>
        <v>No es efectivo</v>
      </c>
      <c r="G70">
        <f t="shared" si="5"/>
        <v>298</v>
      </c>
    </row>
    <row r="71" spans="1:7" x14ac:dyDescent="0.3">
      <c r="A71" s="2" t="s">
        <v>35</v>
      </c>
      <c r="B71" t="s">
        <v>36</v>
      </c>
      <c r="C71">
        <v>149</v>
      </c>
      <c r="D71" t="s">
        <v>7</v>
      </c>
      <c r="E71">
        <v>27</v>
      </c>
      <c r="F71" t="str">
        <f t="shared" si="4"/>
        <v>No es efectivo</v>
      </c>
      <c r="G71">
        <f t="shared" si="5"/>
        <v>149</v>
      </c>
    </row>
    <row r="72" spans="1:7" x14ac:dyDescent="0.3">
      <c r="A72" s="2" t="s">
        <v>35</v>
      </c>
      <c r="B72" t="s">
        <v>11</v>
      </c>
      <c r="C72">
        <v>-83</v>
      </c>
      <c r="D72" t="s">
        <v>7</v>
      </c>
      <c r="E72">
        <v>27</v>
      </c>
      <c r="F72" t="str">
        <f t="shared" si="4"/>
        <v>No es efectivo</v>
      </c>
      <c r="G72">
        <f t="shared" si="5"/>
        <v>-83</v>
      </c>
    </row>
    <row r="73" spans="1:7" x14ac:dyDescent="0.3">
      <c r="A73" s="2" t="s">
        <v>35</v>
      </c>
      <c r="B73" t="s">
        <v>11</v>
      </c>
      <c r="C73">
        <v>-204</v>
      </c>
      <c r="D73" t="s">
        <v>7</v>
      </c>
      <c r="E73">
        <v>27</v>
      </c>
      <c r="F73" t="str">
        <f t="shared" si="4"/>
        <v>No es efectivo</v>
      </c>
      <c r="G73">
        <f t="shared" si="5"/>
        <v>-204</v>
      </c>
    </row>
    <row r="74" spans="1:7" x14ac:dyDescent="0.3">
      <c r="A74" s="2" t="s">
        <v>37</v>
      </c>
      <c r="B74" t="s">
        <v>6</v>
      </c>
      <c r="C74">
        <v>298</v>
      </c>
      <c r="D74" t="s">
        <v>7</v>
      </c>
      <c r="E74">
        <v>28</v>
      </c>
      <c r="F74" t="str">
        <f t="shared" si="4"/>
        <v>Es efectivo</v>
      </c>
      <c r="G74">
        <f t="shared" si="5"/>
        <v>321.84000000000003</v>
      </c>
    </row>
    <row r="75" spans="1:7" x14ac:dyDescent="0.3">
      <c r="A75" s="2" t="s">
        <v>37</v>
      </c>
      <c r="B75" t="s">
        <v>36</v>
      </c>
      <c r="C75">
        <v>99</v>
      </c>
      <c r="D75" t="s">
        <v>7</v>
      </c>
      <c r="E75">
        <v>28</v>
      </c>
      <c r="F75" t="str">
        <f t="shared" si="4"/>
        <v>No es efectivo</v>
      </c>
      <c r="G75">
        <f t="shared" si="5"/>
        <v>99</v>
      </c>
    </row>
    <row r="76" spans="1:7" x14ac:dyDescent="0.3">
      <c r="A76" s="2" t="s">
        <v>37</v>
      </c>
      <c r="B76" t="s">
        <v>36</v>
      </c>
      <c r="C76">
        <v>198</v>
      </c>
      <c r="D76" t="s">
        <v>7</v>
      </c>
      <c r="E76">
        <v>28</v>
      </c>
      <c r="F76" t="str">
        <f t="shared" si="4"/>
        <v>No es efectivo</v>
      </c>
      <c r="G76">
        <f t="shared" si="5"/>
        <v>198</v>
      </c>
    </row>
    <row r="77" spans="1:7" x14ac:dyDescent="0.3">
      <c r="A77" s="2" t="s">
        <v>37</v>
      </c>
      <c r="B77" t="s">
        <v>36</v>
      </c>
      <c r="C77">
        <v>198</v>
      </c>
      <c r="D77" t="s">
        <v>7</v>
      </c>
      <c r="E77">
        <v>28</v>
      </c>
      <c r="F77" t="str">
        <f t="shared" si="4"/>
        <v>No es efectivo</v>
      </c>
      <c r="G77">
        <f t="shared" si="5"/>
        <v>198</v>
      </c>
    </row>
    <row r="78" spans="1:7" x14ac:dyDescent="0.3">
      <c r="A78" s="2" t="s">
        <v>37</v>
      </c>
      <c r="B78" t="s">
        <v>36</v>
      </c>
      <c r="C78">
        <v>99</v>
      </c>
      <c r="D78" t="s">
        <v>7</v>
      </c>
      <c r="E78">
        <v>28</v>
      </c>
      <c r="F78" t="str">
        <f t="shared" si="4"/>
        <v>No es efectivo</v>
      </c>
      <c r="G78">
        <f t="shared" si="5"/>
        <v>99</v>
      </c>
    </row>
    <row r="79" spans="1:7" x14ac:dyDescent="0.3">
      <c r="A79" s="2" t="s">
        <v>37</v>
      </c>
      <c r="B79" t="s">
        <v>36</v>
      </c>
      <c r="C79">
        <v>396</v>
      </c>
      <c r="D79" t="s">
        <v>7</v>
      </c>
      <c r="E79">
        <v>28</v>
      </c>
      <c r="F79" t="str">
        <f t="shared" si="4"/>
        <v>No es efectivo</v>
      </c>
      <c r="G79">
        <f t="shared" si="5"/>
        <v>396</v>
      </c>
    </row>
    <row r="80" spans="1:7" x14ac:dyDescent="0.3">
      <c r="A80" s="2" t="s">
        <v>37</v>
      </c>
      <c r="B80" t="s">
        <v>11</v>
      </c>
      <c r="C80">
        <v>-630.6</v>
      </c>
      <c r="D80" t="s">
        <v>7</v>
      </c>
      <c r="E80">
        <v>28</v>
      </c>
      <c r="F80" t="str">
        <f t="shared" si="4"/>
        <v>No es efectivo</v>
      </c>
      <c r="G80">
        <f t="shared" si="5"/>
        <v>-630.6</v>
      </c>
    </row>
    <row r="81" spans="1:7" x14ac:dyDescent="0.3">
      <c r="A81" s="2" t="s">
        <v>37</v>
      </c>
      <c r="B81" t="s">
        <v>22</v>
      </c>
      <c r="C81">
        <v>-100</v>
      </c>
      <c r="D81" t="s">
        <v>7</v>
      </c>
      <c r="E81">
        <v>28</v>
      </c>
      <c r="F81" t="str">
        <f t="shared" si="4"/>
        <v>No es efectivo</v>
      </c>
      <c r="G81">
        <f t="shared" si="5"/>
        <v>-100</v>
      </c>
    </row>
    <row r="82" spans="1:7" x14ac:dyDescent="0.3">
      <c r="A82" s="2" t="s">
        <v>37</v>
      </c>
      <c r="B82" t="s">
        <v>11</v>
      </c>
      <c r="C82">
        <v>-65</v>
      </c>
      <c r="D82" t="s">
        <v>7</v>
      </c>
      <c r="E82">
        <v>28</v>
      </c>
      <c r="F82" t="str">
        <f t="shared" si="4"/>
        <v>No es efectivo</v>
      </c>
      <c r="G82">
        <f t="shared" si="5"/>
        <v>-65</v>
      </c>
    </row>
    <row r="83" spans="1:7" x14ac:dyDescent="0.3">
      <c r="A83" s="2" t="s">
        <v>38</v>
      </c>
      <c r="B83" t="s">
        <v>36</v>
      </c>
      <c r="C83">
        <v>149</v>
      </c>
      <c r="D83" t="s">
        <v>7</v>
      </c>
      <c r="E83">
        <v>29</v>
      </c>
      <c r="F83" t="str">
        <f t="shared" si="4"/>
        <v>No es efectivo</v>
      </c>
      <c r="G83">
        <f t="shared" si="5"/>
        <v>149</v>
      </c>
    </row>
    <row r="84" spans="1:7" x14ac:dyDescent="0.3">
      <c r="A84" s="2" t="s">
        <v>38</v>
      </c>
      <c r="B84" t="s">
        <v>11</v>
      </c>
      <c r="C84">
        <v>-135.5</v>
      </c>
      <c r="D84" t="s">
        <v>7</v>
      </c>
      <c r="E84">
        <v>29</v>
      </c>
      <c r="F84" t="str">
        <f t="shared" si="4"/>
        <v>No es efectivo</v>
      </c>
      <c r="G84">
        <f t="shared" si="5"/>
        <v>-135.5</v>
      </c>
    </row>
    <row r="85" spans="1:7" x14ac:dyDescent="0.3">
      <c r="A85" s="2" t="s">
        <v>39</v>
      </c>
      <c r="B85" t="s">
        <v>6</v>
      </c>
      <c r="C85">
        <v>487</v>
      </c>
      <c r="D85" t="s">
        <v>7</v>
      </c>
      <c r="E85">
        <v>30</v>
      </c>
      <c r="F85" t="str">
        <f t="shared" si="4"/>
        <v>Es efectivo</v>
      </c>
      <c r="G85">
        <f t="shared" si="5"/>
        <v>525.96</v>
      </c>
    </row>
    <row r="86" spans="1:7" x14ac:dyDescent="0.3">
      <c r="A86" s="2" t="s">
        <v>39</v>
      </c>
      <c r="B86" t="s">
        <v>36</v>
      </c>
      <c r="C86">
        <v>99</v>
      </c>
      <c r="D86" t="s">
        <v>7</v>
      </c>
      <c r="E86">
        <v>30</v>
      </c>
      <c r="F86" t="str">
        <f t="shared" si="4"/>
        <v>No es efectivo</v>
      </c>
      <c r="G86">
        <f t="shared" si="5"/>
        <v>99</v>
      </c>
    </row>
    <row r="87" spans="1:7" x14ac:dyDescent="0.3">
      <c r="A87" s="2" t="s">
        <v>39</v>
      </c>
      <c r="B87" t="s">
        <v>36</v>
      </c>
      <c r="C87">
        <v>278</v>
      </c>
      <c r="D87" t="s">
        <v>7</v>
      </c>
      <c r="E87">
        <v>30</v>
      </c>
      <c r="F87" t="str">
        <f t="shared" si="4"/>
        <v>No es efectivo</v>
      </c>
      <c r="G87">
        <f t="shared" si="5"/>
        <v>278</v>
      </c>
    </row>
    <row r="88" spans="1:7" x14ac:dyDescent="0.3">
      <c r="A88" s="2" t="s">
        <v>39</v>
      </c>
      <c r="B88" t="s">
        <v>36</v>
      </c>
      <c r="C88">
        <v>148</v>
      </c>
      <c r="D88" t="s">
        <v>7</v>
      </c>
      <c r="E88">
        <v>30</v>
      </c>
      <c r="F88" t="str">
        <f t="shared" si="4"/>
        <v>No es efectivo</v>
      </c>
      <c r="G88">
        <f t="shared" si="5"/>
        <v>148</v>
      </c>
    </row>
    <row r="89" spans="1:7" x14ac:dyDescent="0.3">
      <c r="A89" s="2" t="s">
        <v>39</v>
      </c>
      <c r="B89" t="s">
        <v>11</v>
      </c>
      <c r="C89">
        <v>-250</v>
      </c>
      <c r="D89" t="s">
        <v>7</v>
      </c>
      <c r="E89">
        <v>30</v>
      </c>
      <c r="F89" t="str">
        <f t="shared" si="4"/>
        <v>No es efectivo</v>
      </c>
      <c r="G89">
        <f t="shared" si="5"/>
        <v>-250</v>
      </c>
    </row>
    <row r="90" spans="1:7" x14ac:dyDescent="0.3">
      <c r="A90" s="2" t="s">
        <v>39</v>
      </c>
      <c r="B90" t="s">
        <v>11</v>
      </c>
      <c r="C90">
        <v>-336</v>
      </c>
      <c r="D90" t="s">
        <v>7</v>
      </c>
      <c r="E90">
        <v>30</v>
      </c>
      <c r="F90" t="str">
        <f t="shared" si="4"/>
        <v>No es efectivo</v>
      </c>
      <c r="G90">
        <f t="shared" si="5"/>
        <v>-336</v>
      </c>
    </row>
    <row r="91" spans="1:7" x14ac:dyDescent="0.3">
      <c r="A91" s="2" t="s">
        <v>39</v>
      </c>
      <c r="B91" t="s">
        <v>40</v>
      </c>
      <c r="C91">
        <v>-6000</v>
      </c>
      <c r="D91" t="s">
        <v>7</v>
      </c>
      <c r="E91">
        <v>30</v>
      </c>
      <c r="F91" t="str">
        <f t="shared" si="4"/>
        <v>No es efectivo</v>
      </c>
      <c r="G91">
        <f t="shared" si="5"/>
        <v>-6000</v>
      </c>
    </row>
    <row r="92" spans="1:7" x14ac:dyDescent="0.3">
      <c r="A92" s="2" t="s">
        <v>41</v>
      </c>
      <c r="B92" t="s">
        <v>6</v>
      </c>
      <c r="C92">
        <v>755</v>
      </c>
      <c r="D92" t="s">
        <v>7</v>
      </c>
      <c r="E92">
        <v>31</v>
      </c>
      <c r="F92" t="str">
        <f t="shared" si="4"/>
        <v>Es efectivo</v>
      </c>
      <c r="G92">
        <f t="shared" si="5"/>
        <v>815.40000000000009</v>
      </c>
    </row>
    <row r="93" spans="1:7" x14ac:dyDescent="0.3">
      <c r="A93" s="2" t="s">
        <v>41</v>
      </c>
      <c r="B93" t="s">
        <v>36</v>
      </c>
      <c r="C93">
        <v>99</v>
      </c>
      <c r="D93" t="s">
        <v>7</v>
      </c>
      <c r="E93">
        <v>31</v>
      </c>
      <c r="F93" t="str">
        <f t="shared" si="4"/>
        <v>No es efectivo</v>
      </c>
      <c r="G93">
        <f t="shared" si="5"/>
        <v>99</v>
      </c>
    </row>
    <row r="94" spans="1:7" x14ac:dyDescent="0.3">
      <c r="A94" s="2" t="s">
        <v>41</v>
      </c>
      <c r="B94" t="s">
        <v>42</v>
      </c>
      <c r="C94">
        <v>-39.79</v>
      </c>
      <c r="D94" t="s">
        <v>7</v>
      </c>
      <c r="E94">
        <v>31</v>
      </c>
      <c r="F94" t="str">
        <f t="shared" si="4"/>
        <v>No es efectivo</v>
      </c>
      <c r="G94">
        <f t="shared" si="5"/>
        <v>-39.79</v>
      </c>
    </row>
  </sheetData>
  <sheetProtection algorithmName="SHA-512" hashValue="SzcFbxYjTBko19RU3jjaEzDl163t4KHSYLRjPv19Y0zD0Dm46epnTKxCVo2UpMCj9cFHNlmLDp3ff7MW7e4jJg==" saltValue="SIUNNjgx9kSnZRbt/J2DVA==" spinCount="100000" sheet="1" objects="1" scenarios="1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23DAA-1905-43E3-A166-A2A907F40040}">
  <dimension ref="A1:E55"/>
  <sheetViews>
    <sheetView topLeftCell="A2" workbookViewId="0">
      <selection activeCell="G2" sqref="G2"/>
    </sheetView>
  </sheetViews>
  <sheetFormatPr baseColWidth="10"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 t="s">
        <v>43</v>
      </c>
      <c r="B2" t="s">
        <v>6</v>
      </c>
      <c r="C2">
        <v>347</v>
      </c>
      <c r="D2" t="s">
        <v>44</v>
      </c>
      <c r="E2">
        <v>1</v>
      </c>
    </row>
    <row r="3" spans="1:5" x14ac:dyDescent="0.3">
      <c r="A3" s="2" t="s">
        <v>43</v>
      </c>
      <c r="B3" t="s">
        <v>36</v>
      </c>
      <c r="C3">
        <v>149</v>
      </c>
      <c r="D3" t="s">
        <v>44</v>
      </c>
      <c r="E3">
        <v>1</v>
      </c>
    </row>
    <row r="4" spans="1:5" x14ac:dyDescent="0.3">
      <c r="A4" s="2" t="s">
        <v>43</v>
      </c>
      <c r="B4" t="s">
        <v>11</v>
      </c>
      <c r="C4">
        <v>-354.5</v>
      </c>
      <c r="D4" t="s">
        <v>44</v>
      </c>
      <c r="E4">
        <v>1</v>
      </c>
    </row>
    <row r="5" spans="1:5" x14ac:dyDescent="0.3">
      <c r="A5" s="2" t="s">
        <v>43</v>
      </c>
      <c r="B5" t="s">
        <v>11</v>
      </c>
      <c r="C5">
        <v>-700</v>
      </c>
      <c r="D5" t="s">
        <v>44</v>
      </c>
      <c r="E5">
        <v>1</v>
      </c>
    </row>
    <row r="6" spans="1:5" x14ac:dyDescent="0.3">
      <c r="A6" s="2" t="s">
        <v>43</v>
      </c>
      <c r="B6" t="s">
        <v>12</v>
      </c>
      <c r="C6">
        <v>-138</v>
      </c>
      <c r="D6" t="s">
        <v>44</v>
      </c>
      <c r="E6">
        <v>1</v>
      </c>
    </row>
    <row r="7" spans="1:5" x14ac:dyDescent="0.3">
      <c r="A7" s="2" t="s">
        <v>43</v>
      </c>
      <c r="B7" t="s">
        <v>15</v>
      </c>
      <c r="C7">
        <v>-400</v>
      </c>
      <c r="D7" t="s">
        <v>44</v>
      </c>
      <c r="E7">
        <v>1</v>
      </c>
    </row>
    <row r="8" spans="1:5" x14ac:dyDescent="0.3">
      <c r="A8" s="2" t="s">
        <v>43</v>
      </c>
      <c r="B8" t="s">
        <v>11</v>
      </c>
      <c r="C8">
        <v>-18</v>
      </c>
      <c r="D8" t="s">
        <v>44</v>
      </c>
      <c r="E8">
        <v>1</v>
      </c>
    </row>
    <row r="9" spans="1:5" x14ac:dyDescent="0.3">
      <c r="A9" s="2" t="s">
        <v>43</v>
      </c>
      <c r="B9" t="s">
        <v>11</v>
      </c>
      <c r="C9">
        <v>-36.72</v>
      </c>
      <c r="D9" t="s">
        <v>44</v>
      </c>
      <c r="E9">
        <v>1</v>
      </c>
    </row>
    <row r="10" spans="1:5" x14ac:dyDescent="0.3">
      <c r="A10" s="2" t="s">
        <v>45</v>
      </c>
      <c r="B10" t="s">
        <v>6</v>
      </c>
      <c r="C10">
        <v>1252</v>
      </c>
      <c r="D10" t="s">
        <v>44</v>
      </c>
      <c r="E10">
        <v>2</v>
      </c>
    </row>
    <row r="11" spans="1:5" x14ac:dyDescent="0.3">
      <c r="A11" s="2" t="s">
        <v>45</v>
      </c>
      <c r="B11" t="s">
        <v>46</v>
      </c>
      <c r="C11">
        <v>715</v>
      </c>
      <c r="D11" t="s">
        <v>44</v>
      </c>
      <c r="E11">
        <v>2</v>
      </c>
    </row>
    <row r="12" spans="1:5" x14ac:dyDescent="0.3">
      <c r="A12" s="2" t="s">
        <v>45</v>
      </c>
      <c r="B12" t="s">
        <v>11</v>
      </c>
      <c r="C12">
        <v>-331.5</v>
      </c>
      <c r="D12" t="s">
        <v>44</v>
      </c>
      <c r="E12">
        <v>2</v>
      </c>
    </row>
    <row r="13" spans="1:5" x14ac:dyDescent="0.3">
      <c r="A13" s="2" t="s">
        <v>45</v>
      </c>
      <c r="B13" t="s">
        <v>11</v>
      </c>
      <c r="C13">
        <v>-108.5</v>
      </c>
      <c r="D13" t="s">
        <v>44</v>
      </c>
      <c r="E13">
        <v>2</v>
      </c>
    </row>
    <row r="14" spans="1:5" x14ac:dyDescent="0.3">
      <c r="A14" s="2" t="s">
        <v>47</v>
      </c>
      <c r="B14" t="s">
        <v>6</v>
      </c>
      <c r="C14">
        <v>2502</v>
      </c>
      <c r="D14" t="s">
        <v>44</v>
      </c>
      <c r="E14">
        <v>3</v>
      </c>
    </row>
    <row r="15" spans="1:5" x14ac:dyDescent="0.3">
      <c r="A15" s="2" t="s">
        <v>47</v>
      </c>
      <c r="B15" t="s">
        <v>36</v>
      </c>
      <c r="C15">
        <v>258</v>
      </c>
      <c r="D15" t="s">
        <v>44</v>
      </c>
      <c r="E15">
        <v>3</v>
      </c>
    </row>
    <row r="16" spans="1:5" x14ac:dyDescent="0.3">
      <c r="A16" s="2" t="s">
        <v>47</v>
      </c>
      <c r="B16" t="s">
        <v>36</v>
      </c>
      <c r="C16">
        <v>198</v>
      </c>
      <c r="D16" t="s">
        <v>44</v>
      </c>
      <c r="E16">
        <v>3</v>
      </c>
    </row>
    <row r="17" spans="1:5" x14ac:dyDescent="0.3">
      <c r="A17" s="2" t="s">
        <v>47</v>
      </c>
      <c r="B17" t="s">
        <v>36</v>
      </c>
      <c r="C17">
        <v>119</v>
      </c>
      <c r="D17" t="s">
        <v>44</v>
      </c>
      <c r="E17">
        <v>3</v>
      </c>
    </row>
    <row r="18" spans="1:5" x14ac:dyDescent="0.3">
      <c r="A18" s="2" t="s">
        <v>47</v>
      </c>
      <c r="B18" t="s">
        <v>22</v>
      </c>
      <c r="C18">
        <v>-878.1</v>
      </c>
      <c r="D18" t="s">
        <v>44</v>
      </c>
      <c r="E18">
        <v>3</v>
      </c>
    </row>
    <row r="19" spans="1:5" x14ac:dyDescent="0.3">
      <c r="A19" s="2" t="s">
        <v>48</v>
      </c>
      <c r="B19" t="s">
        <v>6</v>
      </c>
      <c r="C19">
        <v>945</v>
      </c>
      <c r="D19" t="s">
        <v>44</v>
      </c>
      <c r="E19">
        <v>4</v>
      </c>
    </row>
    <row r="20" spans="1:5" x14ac:dyDescent="0.3">
      <c r="A20" s="2" t="s">
        <v>48</v>
      </c>
      <c r="B20" t="s">
        <v>36</v>
      </c>
      <c r="C20">
        <v>297</v>
      </c>
      <c r="D20" t="s">
        <v>44</v>
      </c>
      <c r="E20">
        <v>4</v>
      </c>
    </row>
    <row r="21" spans="1:5" x14ac:dyDescent="0.3">
      <c r="A21" s="2" t="s">
        <v>48</v>
      </c>
      <c r="B21" t="s">
        <v>36</v>
      </c>
      <c r="C21">
        <v>412</v>
      </c>
      <c r="D21" t="s">
        <v>44</v>
      </c>
      <c r="E21">
        <v>4</v>
      </c>
    </row>
    <row r="22" spans="1:5" x14ac:dyDescent="0.3">
      <c r="A22" s="2" t="s">
        <v>48</v>
      </c>
      <c r="B22" t="s">
        <v>15</v>
      </c>
      <c r="C22">
        <v>-433</v>
      </c>
      <c r="D22" t="s">
        <v>44</v>
      </c>
      <c r="E22">
        <v>4</v>
      </c>
    </row>
    <row r="23" spans="1:5" x14ac:dyDescent="0.3">
      <c r="A23" s="2" t="s">
        <v>48</v>
      </c>
      <c r="B23" t="s">
        <v>11</v>
      </c>
      <c r="C23">
        <v>-322</v>
      </c>
      <c r="D23" t="s">
        <v>44</v>
      </c>
      <c r="E23">
        <v>4</v>
      </c>
    </row>
    <row r="24" spans="1:5" x14ac:dyDescent="0.3">
      <c r="A24" s="2" t="s">
        <v>48</v>
      </c>
      <c r="B24" t="s">
        <v>11</v>
      </c>
      <c r="C24">
        <v>-18</v>
      </c>
      <c r="D24" t="s">
        <v>44</v>
      </c>
      <c r="E24">
        <v>4</v>
      </c>
    </row>
    <row r="25" spans="1:5" x14ac:dyDescent="0.3">
      <c r="A25" s="2" t="s">
        <v>48</v>
      </c>
      <c r="B25" t="s">
        <v>11</v>
      </c>
      <c r="C25">
        <v>-18.899999999999999</v>
      </c>
      <c r="D25" t="s">
        <v>44</v>
      </c>
      <c r="E25">
        <v>4</v>
      </c>
    </row>
    <row r="26" spans="1:5" x14ac:dyDescent="0.3">
      <c r="A26" s="2" t="s">
        <v>48</v>
      </c>
      <c r="B26" t="s">
        <v>11</v>
      </c>
      <c r="C26">
        <v>-44</v>
      </c>
      <c r="D26" t="s">
        <v>44</v>
      </c>
      <c r="E26">
        <v>4</v>
      </c>
    </row>
    <row r="27" spans="1:5" x14ac:dyDescent="0.3">
      <c r="A27" s="2" t="s">
        <v>49</v>
      </c>
      <c r="B27" t="s">
        <v>6</v>
      </c>
      <c r="C27">
        <v>496</v>
      </c>
      <c r="D27" t="s">
        <v>44</v>
      </c>
      <c r="E27">
        <v>6</v>
      </c>
    </row>
    <row r="28" spans="1:5" x14ac:dyDescent="0.3">
      <c r="A28" s="2" t="s">
        <v>49</v>
      </c>
      <c r="B28" t="s">
        <v>11</v>
      </c>
      <c r="C28">
        <v>-11</v>
      </c>
      <c r="D28" t="s">
        <v>44</v>
      </c>
      <c r="E28">
        <v>6</v>
      </c>
    </row>
    <row r="29" spans="1:5" x14ac:dyDescent="0.3">
      <c r="A29" s="2" t="s">
        <v>49</v>
      </c>
      <c r="B29" t="s">
        <v>11</v>
      </c>
      <c r="C29">
        <v>-12</v>
      </c>
      <c r="D29" t="s">
        <v>44</v>
      </c>
      <c r="E29">
        <v>6</v>
      </c>
    </row>
    <row r="30" spans="1:5" x14ac:dyDescent="0.3">
      <c r="A30" s="2" t="s">
        <v>49</v>
      </c>
      <c r="B30" t="s">
        <v>11</v>
      </c>
      <c r="C30">
        <v>-245.82</v>
      </c>
      <c r="D30" t="s">
        <v>44</v>
      </c>
      <c r="E30">
        <v>6</v>
      </c>
    </row>
    <row r="31" spans="1:5" x14ac:dyDescent="0.3">
      <c r="A31" s="2" t="s">
        <v>49</v>
      </c>
      <c r="B31" t="s">
        <v>15</v>
      </c>
      <c r="C31">
        <v>-1000</v>
      </c>
      <c r="D31" t="s">
        <v>44</v>
      </c>
      <c r="E31">
        <v>6</v>
      </c>
    </row>
    <row r="32" spans="1:5" x14ac:dyDescent="0.3">
      <c r="A32" s="2" t="s">
        <v>50</v>
      </c>
      <c r="B32" t="s">
        <v>6</v>
      </c>
      <c r="C32">
        <v>794</v>
      </c>
      <c r="D32" t="s">
        <v>44</v>
      </c>
      <c r="E32">
        <v>7</v>
      </c>
    </row>
    <row r="33" spans="1:5" x14ac:dyDescent="0.3">
      <c r="A33" s="2" t="s">
        <v>50</v>
      </c>
      <c r="B33" t="s">
        <v>11</v>
      </c>
      <c r="C33">
        <v>-119</v>
      </c>
      <c r="D33" t="s">
        <v>44</v>
      </c>
      <c r="E33">
        <v>7</v>
      </c>
    </row>
    <row r="34" spans="1:5" x14ac:dyDescent="0.3">
      <c r="A34" s="2" t="s">
        <v>50</v>
      </c>
      <c r="B34" t="s">
        <v>19</v>
      </c>
      <c r="C34">
        <v>-199</v>
      </c>
      <c r="D34" t="s">
        <v>44</v>
      </c>
      <c r="E34">
        <v>7</v>
      </c>
    </row>
    <row r="35" spans="1:5" x14ac:dyDescent="0.3">
      <c r="A35" s="2" t="s">
        <v>51</v>
      </c>
      <c r="B35" t="s">
        <v>6</v>
      </c>
      <c r="C35">
        <v>1151</v>
      </c>
      <c r="D35" t="s">
        <v>44</v>
      </c>
      <c r="E35">
        <v>8</v>
      </c>
    </row>
    <row r="36" spans="1:5" x14ac:dyDescent="0.3">
      <c r="A36" s="2" t="s">
        <v>51</v>
      </c>
      <c r="B36" t="s">
        <v>46</v>
      </c>
      <c r="C36">
        <v>635</v>
      </c>
      <c r="D36" t="s">
        <v>44</v>
      </c>
      <c r="E36">
        <v>8</v>
      </c>
    </row>
    <row r="37" spans="1:5" x14ac:dyDescent="0.3">
      <c r="A37" s="2" t="s">
        <v>51</v>
      </c>
      <c r="B37" t="s">
        <v>36</v>
      </c>
      <c r="C37">
        <v>526</v>
      </c>
      <c r="D37" t="s">
        <v>44</v>
      </c>
      <c r="E37">
        <v>8</v>
      </c>
    </row>
    <row r="38" spans="1:5" x14ac:dyDescent="0.3">
      <c r="A38" s="2" t="s">
        <v>51</v>
      </c>
      <c r="B38" t="s">
        <v>11</v>
      </c>
      <c r="C38">
        <v>-700</v>
      </c>
      <c r="D38" t="s">
        <v>44</v>
      </c>
      <c r="E38">
        <v>8</v>
      </c>
    </row>
    <row r="39" spans="1:5" x14ac:dyDescent="0.3">
      <c r="A39" s="2" t="s">
        <v>51</v>
      </c>
      <c r="B39" t="s">
        <v>11</v>
      </c>
      <c r="C39">
        <v>-975</v>
      </c>
      <c r="D39" t="s">
        <v>44</v>
      </c>
      <c r="E39">
        <v>8</v>
      </c>
    </row>
    <row r="40" spans="1:5" x14ac:dyDescent="0.3">
      <c r="A40" s="2" t="s">
        <v>51</v>
      </c>
      <c r="B40" t="s">
        <v>11</v>
      </c>
      <c r="C40">
        <v>-250</v>
      </c>
      <c r="D40" t="s">
        <v>44</v>
      </c>
      <c r="E40">
        <v>8</v>
      </c>
    </row>
    <row r="41" spans="1:5" x14ac:dyDescent="0.3">
      <c r="A41" s="2" t="s">
        <v>51</v>
      </c>
      <c r="B41" t="s">
        <v>11</v>
      </c>
      <c r="C41">
        <v>-150</v>
      </c>
      <c r="D41" t="s">
        <v>44</v>
      </c>
      <c r="E41">
        <v>8</v>
      </c>
    </row>
    <row r="42" spans="1:5" x14ac:dyDescent="0.3">
      <c r="A42" s="2" t="s">
        <v>51</v>
      </c>
      <c r="B42" t="s">
        <v>11</v>
      </c>
      <c r="C42">
        <v>-400</v>
      </c>
      <c r="D42" t="s">
        <v>44</v>
      </c>
      <c r="E42">
        <v>8</v>
      </c>
    </row>
    <row r="43" spans="1:5" x14ac:dyDescent="0.3">
      <c r="A43" s="2" t="s">
        <v>52</v>
      </c>
      <c r="B43" t="s">
        <v>36</v>
      </c>
      <c r="C43">
        <v>248</v>
      </c>
      <c r="D43" t="s">
        <v>44</v>
      </c>
      <c r="E43">
        <v>9</v>
      </c>
    </row>
    <row r="44" spans="1:5" x14ac:dyDescent="0.3">
      <c r="A44" s="2" t="s">
        <v>52</v>
      </c>
      <c r="B44" t="s">
        <v>6</v>
      </c>
      <c r="C44">
        <v>1435</v>
      </c>
      <c r="D44" t="s">
        <v>44</v>
      </c>
      <c r="E44">
        <v>9</v>
      </c>
    </row>
    <row r="45" spans="1:5" x14ac:dyDescent="0.3">
      <c r="A45" s="2" t="s">
        <v>52</v>
      </c>
      <c r="B45" t="s">
        <v>11</v>
      </c>
      <c r="C45">
        <v>-193</v>
      </c>
      <c r="D45" t="s">
        <v>44</v>
      </c>
      <c r="E45">
        <v>9</v>
      </c>
    </row>
    <row r="46" spans="1:5" x14ac:dyDescent="0.3">
      <c r="A46" s="2" t="s">
        <v>53</v>
      </c>
      <c r="B46" t="s">
        <v>6</v>
      </c>
      <c r="C46">
        <v>1579</v>
      </c>
      <c r="D46" t="s">
        <v>44</v>
      </c>
      <c r="E46">
        <v>10</v>
      </c>
    </row>
    <row r="47" spans="1:5" x14ac:dyDescent="0.3">
      <c r="A47" s="2" t="s">
        <v>53</v>
      </c>
      <c r="B47" t="s">
        <v>36</v>
      </c>
      <c r="C47">
        <v>318</v>
      </c>
      <c r="D47" t="s">
        <v>44</v>
      </c>
      <c r="E47">
        <v>10</v>
      </c>
    </row>
    <row r="48" spans="1:5" x14ac:dyDescent="0.3">
      <c r="A48" s="2" t="s">
        <v>53</v>
      </c>
      <c r="B48" t="s">
        <v>11</v>
      </c>
      <c r="C48">
        <v>-155</v>
      </c>
      <c r="D48" t="s">
        <v>44</v>
      </c>
      <c r="E48">
        <v>10</v>
      </c>
    </row>
    <row r="49" spans="1:5" x14ac:dyDescent="0.3">
      <c r="A49" s="2" t="s">
        <v>54</v>
      </c>
      <c r="B49" t="s">
        <v>36</v>
      </c>
      <c r="C49">
        <v>809</v>
      </c>
      <c r="D49" t="s">
        <v>44</v>
      </c>
      <c r="E49">
        <v>11</v>
      </c>
    </row>
    <row r="50" spans="1:5" x14ac:dyDescent="0.3">
      <c r="A50" s="2" t="s">
        <v>54</v>
      </c>
      <c r="B50" t="s">
        <v>6</v>
      </c>
      <c r="C50">
        <v>903</v>
      </c>
      <c r="D50" t="s">
        <v>44</v>
      </c>
      <c r="E50">
        <v>11</v>
      </c>
    </row>
    <row r="51" spans="1:5" x14ac:dyDescent="0.3">
      <c r="A51" s="2" t="s">
        <v>54</v>
      </c>
      <c r="B51" t="s">
        <v>11</v>
      </c>
      <c r="C51">
        <v>-293.5</v>
      </c>
      <c r="D51" t="s">
        <v>44</v>
      </c>
      <c r="E51">
        <v>11</v>
      </c>
    </row>
    <row r="52" spans="1:5" x14ac:dyDescent="0.3">
      <c r="A52" s="2" t="s">
        <v>54</v>
      </c>
      <c r="B52" t="s">
        <v>11</v>
      </c>
      <c r="C52">
        <v>-17</v>
      </c>
      <c r="D52" t="s">
        <v>44</v>
      </c>
      <c r="E52">
        <v>11</v>
      </c>
    </row>
    <row r="53" spans="1:5" x14ac:dyDescent="0.3">
      <c r="A53" s="2" t="s">
        <v>54</v>
      </c>
      <c r="B53" t="s">
        <v>11</v>
      </c>
      <c r="C53">
        <v>-288</v>
      </c>
      <c r="D53" t="s">
        <v>44</v>
      </c>
      <c r="E53">
        <v>11</v>
      </c>
    </row>
    <row r="54" spans="1:5" x14ac:dyDescent="0.3">
      <c r="A54" s="2" t="s">
        <v>55</v>
      </c>
      <c r="B54" t="s">
        <v>22</v>
      </c>
      <c r="C54">
        <v>-21</v>
      </c>
      <c r="D54" t="s">
        <v>44</v>
      </c>
      <c r="E54">
        <v>13</v>
      </c>
    </row>
    <row r="55" spans="1:5" x14ac:dyDescent="0.3">
      <c r="A55" s="2" t="s">
        <v>55</v>
      </c>
      <c r="B55" t="s">
        <v>15</v>
      </c>
      <c r="C55">
        <v>-1000</v>
      </c>
      <c r="D55" t="s">
        <v>44</v>
      </c>
      <c r="E55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4B2D-0531-46C9-A08E-EBECC73394CD}">
  <sheetPr>
    <pageSetUpPr fitToPage="1"/>
  </sheetPr>
  <dimension ref="A1:M182"/>
  <sheetViews>
    <sheetView workbookViewId="0"/>
  </sheetViews>
  <sheetFormatPr baseColWidth="10" defaultRowHeight="14.4" x14ac:dyDescent="0.3"/>
  <cols>
    <col min="1" max="1" width="25.5546875" style="2" bestFit="1" customWidth="1"/>
    <col min="2" max="2" width="9" bestFit="1" customWidth="1"/>
    <col min="3" max="3" width="10" bestFit="1" customWidth="1"/>
    <col min="4" max="4" width="9" bestFit="1" customWidth="1"/>
    <col min="5" max="5" width="10.21875" bestFit="1" customWidth="1"/>
    <col min="6" max="6" width="9.77734375" bestFit="1" customWidth="1"/>
    <col min="7" max="7" width="10" bestFit="1" customWidth="1"/>
  </cols>
  <sheetData>
    <row r="1" spans="1:13" x14ac:dyDescent="0.3">
      <c r="A1" t="s">
        <v>0</v>
      </c>
      <c r="B1" t="s">
        <v>237</v>
      </c>
      <c r="C1" t="s">
        <v>238</v>
      </c>
      <c r="D1" t="s">
        <v>239</v>
      </c>
      <c r="E1" t="s">
        <v>265</v>
      </c>
      <c r="F1" t="s">
        <v>266</v>
      </c>
      <c r="G1" t="s">
        <v>267</v>
      </c>
      <c r="H1" t="s">
        <v>268</v>
      </c>
      <c r="I1" t="s">
        <v>240</v>
      </c>
      <c r="J1" t="s">
        <v>241</v>
      </c>
      <c r="K1" t="s">
        <v>242</v>
      </c>
      <c r="L1" t="s">
        <v>269</v>
      </c>
      <c r="M1" t="s">
        <v>243</v>
      </c>
    </row>
    <row r="2" spans="1:13" x14ac:dyDescent="0.3">
      <c r="A2" s="2" t="s">
        <v>56</v>
      </c>
      <c r="B2">
        <v>29327043</v>
      </c>
      <c r="C2">
        <v>112645334</v>
      </c>
      <c r="D2">
        <v>11354391</v>
      </c>
      <c r="E2">
        <f>ROUND(Delimitado__2[[#This Row],[Gmail]]/1000000,2)</f>
        <v>29.33</v>
      </c>
      <c r="F2">
        <f>ROUND(Delimitado__2[[#This Row],[Drive]]/1000000,2)</f>
        <v>112.65</v>
      </c>
      <c r="G2">
        <f>ROUND(Delimitado__2[[#This Row],[Fotos]]/1000000,2)</f>
        <v>11.35</v>
      </c>
      <c r="H2">
        <f>SUM(Delimitado__2[[#This Row],[Gmail M]:[Fotos M]])</f>
        <v>153.33000000000001</v>
      </c>
      <c r="I2" t="str">
        <f>RIGHT(Delimitado__2[[#This Row],[Fecha]],5)</f>
        <v>GMT-7</v>
      </c>
      <c r="J2" t="str">
        <f>LEFT(Delimitado__2[[#This Row],[Fecha]],6)</f>
        <v>28 jun</v>
      </c>
      <c r="K2" s="3">
        <f>LEN(Delimitado__2[[#This Row],[IZQUIERDA]])</f>
        <v>6</v>
      </c>
      <c r="L2" s="3" t="str">
        <f>TRIM(Delimitado__2[[#This Row],[IZQUIERDA]])</f>
        <v>28 jun</v>
      </c>
      <c r="M2" s="3">
        <f>LEN(Delimitado__2[[#This Row],[ESPACIOS]])</f>
        <v>6</v>
      </c>
    </row>
    <row r="3" spans="1:13" x14ac:dyDescent="0.3">
      <c r="A3" s="2" t="s">
        <v>57</v>
      </c>
      <c r="B3">
        <v>29341670</v>
      </c>
      <c r="C3">
        <v>112687861</v>
      </c>
      <c r="D3">
        <v>11411560</v>
      </c>
      <c r="E3">
        <f>ROUND(Delimitado__2[[#This Row],[Gmail]]/1000000,2)</f>
        <v>29.34</v>
      </c>
      <c r="F3">
        <f>ROUND(Delimitado__2[[#This Row],[Drive]]/1000000,2)</f>
        <v>112.69</v>
      </c>
      <c r="G3">
        <f>ROUND(Delimitado__2[[#This Row],[Fotos]]/1000000,2)</f>
        <v>11.41</v>
      </c>
      <c r="H3">
        <f>SUM(Delimitado__2[[#This Row],[Gmail M]:[Fotos M]])</f>
        <v>153.44</v>
      </c>
      <c r="I3" t="str">
        <f>RIGHT(Delimitado__2[[#This Row],[Fecha]],5)</f>
        <v>GMT-7</v>
      </c>
      <c r="J3" t="str">
        <f>LEFT(Delimitado__2[[#This Row],[Fecha]],6)</f>
        <v>29 jun</v>
      </c>
      <c r="K3" s="3">
        <f>LEN(Delimitado__2[[#This Row],[IZQUIERDA]])</f>
        <v>6</v>
      </c>
      <c r="L3" s="3" t="str">
        <f>TRIM(Delimitado__2[[#This Row],[IZQUIERDA]])</f>
        <v>29 jun</v>
      </c>
      <c r="M3" s="3">
        <f>LEN(Delimitado__2[[#This Row],[ESPACIOS]])</f>
        <v>6</v>
      </c>
    </row>
    <row r="4" spans="1:13" x14ac:dyDescent="0.3">
      <c r="A4" s="2" t="s">
        <v>58</v>
      </c>
      <c r="B4">
        <v>29355579</v>
      </c>
      <c r="C4">
        <v>112740056</v>
      </c>
      <c r="D4">
        <v>11451656</v>
      </c>
      <c r="E4">
        <f>ROUND(Delimitado__2[[#This Row],[Gmail]]/1000000,2)</f>
        <v>29.36</v>
      </c>
      <c r="F4">
        <f>ROUND(Delimitado__2[[#This Row],[Drive]]/1000000,2)</f>
        <v>112.74</v>
      </c>
      <c r="G4">
        <f>ROUND(Delimitado__2[[#This Row],[Fotos]]/1000000,2)</f>
        <v>11.45</v>
      </c>
      <c r="H4">
        <f>SUM(Delimitado__2[[#This Row],[Gmail M]:[Fotos M]])</f>
        <v>153.54999999999998</v>
      </c>
      <c r="I4" t="str">
        <f>RIGHT(Delimitado__2[[#This Row],[Fecha]],5)</f>
        <v>GMT-7</v>
      </c>
      <c r="J4" t="str">
        <f>LEFT(Delimitado__2[[#This Row],[Fecha]],6)</f>
        <v>30 jun</v>
      </c>
      <c r="K4" s="3">
        <f>LEN(Delimitado__2[[#This Row],[IZQUIERDA]])</f>
        <v>6</v>
      </c>
      <c r="L4" s="3" t="str">
        <f>TRIM(Delimitado__2[[#This Row],[IZQUIERDA]])</f>
        <v>30 jun</v>
      </c>
      <c r="M4" s="3">
        <f>LEN(Delimitado__2[[#This Row],[ESPACIOS]])</f>
        <v>6</v>
      </c>
    </row>
    <row r="5" spans="1:13" x14ac:dyDescent="0.3">
      <c r="A5" s="2" t="s">
        <v>59</v>
      </c>
      <c r="B5">
        <v>29368708</v>
      </c>
      <c r="C5">
        <v>112783090</v>
      </c>
      <c r="D5">
        <v>11509452</v>
      </c>
      <c r="E5">
        <f>ROUND(Delimitado__2[[#This Row],[Gmail]]/1000000,2)</f>
        <v>29.37</v>
      </c>
      <c r="F5">
        <f>ROUND(Delimitado__2[[#This Row],[Drive]]/1000000,2)</f>
        <v>112.78</v>
      </c>
      <c r="G5">
        <f>ROUND(Delimitado__2[[#This Row],[Fotos]]/1000000,2)</f>
        <v>11.51</v>
      </c>
      <c r="H5">
        <f>SUM(Delimitado__2[[#This Row],[Gmail M]:[Fotos M]])</f>
        <v>153.66</v>
      </c>
      <c r="I5" t="str">
        <f>RIGHT(Delimitado__2[[#This Row],[Fecha]],5)</f>
        <v>GMT-7</v>
      </c>
      <c r="J5" t="str">
        <f>LEFT(Delimitado__2[[#This Row],[Fecha]],6)</f>
        <v xml:space="preserve">1 jul </v>
      </c>
      <c r="K5" s="3">
        <f>LEN(Delimitado__2[[#This Row],[IZQUIERDA]])</f>
        <v>6</v>
      </c>
      <c r="L5" s="3" t="str">
        <f>TRIM(Delimitado__2[[#This Row],[IZQUIERDA]])</f>
        <v>1 jul</v>
      </c>
      <c r="M5" s="3">
        <f>LEN(Delimitado__2[[#This Row],[ESPACIOS]])</f>
        <v>5</v>
      </c>
    </row>
    <row r="6" spans="1:13" x14ac:dyDescent="0.3">
      <c r="A6" s="2" t="s">
        <v>60</v>
      </c>
      <c r="B6">
        <v>29383741</v>
      </c>
      <c r="C6">
        <v>112847414</v>
      </c>
      <c r="D6">
        <v>11559159</v>
      </c>
      <c r="E6">
        <f>ROUND(Delimitado__2[[#This Row],[Gmail]]/1000000,2)</f>
        <v>29.38</v>
      </c>
      <c r="F6">
        <f>ROUND(Delimitado__2[[#This Row],[Drive]]/1000000,2)</f>
        <v>112.85</v>
      </c>
      <c r="G6">
        <f>ROUND(Delimitado__2[[#This Row],[Fotos]]/1000000,2)</f>
        <v>11.56</v>
      </c>
      <c r="H6">
        <f>SUM(Delimitado__2[[#This Row],[Gmail M]:[Fotos M]])</f>
        <v>153.79</v>
      </c>
      <c r="I6" t="str">
        <f>RIGHT(Delimitado__2[[#This Row],[Fecha]],5)</f>
        <v>GMT-7</v>
      </c>
      <c r="J6" t="str">
        <f>LEFT(Delimitado__2[[#This Row],[Fecha]],6)</f>
        <v xml:space="preserve">2 jul </v>
      </c>
      <c r="K6" s="3">
        <f>LEN(Delimitado__2[[#This Row],[IZQUIERDA]])</f>
        <v>6</v>
      </c>
      <c r="L6" s="3" t="str">
        <f>TRIM(Delimitado__2[[#This Row],[IZQUIERDA]])</f>
        <v>2 jul</v>
      </c>
      <c r="M6" s="3">
        <f>LEN(Delimitado__2[[#This Row],[ESPACIOS]])</f>
        <v>5</v>
      </c>
    </row>
    <row r="7" spans="1:13" x14ac:dyDescent="0.3">
      <c r="A7" s="2" t="s">
        <v>61</v>
      </c>
      <c r="B7">
        <v>29389349</v>
      </c>
      <c r="C7">
        <v>112886463</v>
      </c>
      <c r="D7">
        <v>11619491</v>
      </c>
      <c r="E7">
        <f>ROUND(Delimitado__2[[#This Row],[Gmail]]/1000000,2)</f>
        <v>29.39</v>
      </c>
      <c r="F7">
        <f>ROUND(Delimitado__2[[#This Row],[Drive]]/1000000,2)</f>
        <v>112.89</v>
      </c>
      <c r="G7">
        <f>ROUND(Delimitado__2[[#This Row],[Fotos]]/1000000,2)</f>
        <v>11.62</v>
      </c>
      <c r="H7">
        <f>SUM(Delimitado__2[[#This Row],[Gmail M]:[Fotos M]])</f>
        <v>153.9</v>
      </c>
      <c r="I7" t="str">
        <f>RIGHT(Delimitado__2[[#This Row],[Fecha]],5)</f>
        <v>GMT-7</v>
      </c>
      <c r="J7" t="str">
        <f>LEFT(Delimitado__2[[#This Row],[Fecha]],6)</f>
        <v xml:space="preserve">3 jul </v>
      </c>
      <c r="K7" s="3">
        <f>LEN(Delimitado__2[[#This Row],[IZQUIERDA]])</f>
        <v>6</v>
      </c>
      <c r="L7" s="3" t="str">
        <f>TRIM(Delimitado__2[[#This Row],[IZQUIERDA]])</f>
        <v>3 jul</v>
      </c>
      <c r="M7" s="3">
        <f>LEN(Delimitado__2[[#This Row],[ESPACIOS]])</f>
        <v>5</v>
      </c>
    </row>
    <row r="8" spans="1:13" x14ac:dyDescent="0.3">
      <c r="A8" s="2" t="s">
        <v>62</v>
      </c>
      <c r="B8">
        <v>29397891</v>
      </c>
      <c r="C8">
        <v>112891794</v>
      </c>
      <c r="D8">
        <v>11655606</v>
      </c>
      <c r="E8">
        <f>ROUND(Delimitado__2[[#This Row],[Gmail]]/1000000,2)</f>
        <v>29.4</v>
      </c>
      <c r="F8">
        <f>ROUND(Delimitado__2[[#This Row],[Drive]]/1000000,2)</f>
        <v>112.89</v>
      </c>
      <c r="G8">
        <f>ROUND(Delimitado__2[[#This Row],[Fotos]]/1000000,2)</f>
        <v>11.66</v>
      </c>
      <c r="H8">
        <f>SUM(Delimitado__2[[#This Row],[Gmail M]:[Fotos M]])</f>
        <v>153.94999999999999</v>
      </c>
      <c r="I8" t="str">
        <f>RIGHT(Delimitado__2[[#This Row],[Fecha]],5)</f>
        <v>GMT-7</v>
      </c>
      <c r="J8" t="str">
        <f>LEFT(Delimitado__2[[#This Row],[Fecha]],6)</f>
        <v xml:space="preserve">4 jul </v>
      </c>
      <c r="K8" s="3">
        <f>LEN(Delimitado__2[[#This Row],[IZQUIERDA]])</f>
        <v>6</v>
      </c>
      <c r="L8" s="3" t="str">
        <f>TRIM(Delimitado__2[[#This Row],[IZQUIERDA]])</f>
        <v>4 jul</v>
      </c>
      <c r="M8" s="3">
        <f>LEN(Delimitado__2[[#This Row],[ESPACIOS]])</f>
        <v>5</v>
      </c>
    </row>
    <row r="9" spans="1:13" x14ac:dyDescent="0.3">
      <c r="A9" s="2" t="s">
        <v>63</v>
      </c>
      <c r="B9">
        <v>29412065</v>
      </c>
      <c r="C9">
        <v>112954490</v>
      </c>
      <c r="D9">
        <v>11709266</v>
      </c>
      <c r="E9">
        <f>ROUND(Delimitado__2[[#This Row],[Gmail]]/1000000,2)</f>
        <v>29.41</v>
      </c>
      <c r="F9">
        <f>ROUND(Delimitado__2[[#This Row],[Drive]]/1000000,2)</f>
        <v>112.95</v>
      </c>
      <c r="G9">
        <f>ROUND(Delimitado__2[[#This Row],[Fotos]]/1000000,2)</f>
        <v>11.71</v>
      </c>
      <c r="H9">
        <f>SUM(Delimitado__2[[#This Row],[Gmail M]:[Fotos M]])</f>
        <v>154.07000000000002</v>
      </c>
      <c r="I9" t="str">
        <f>RIGHT(Delimitado__2[[#This Row],[Fecha]],5)</f>
        <v>GMT-7</v>
      </c>
      <c r="J9" t="str">
        <f>LEFT(Delimitado__2[[#This Row],[Fecha]],6)</f>
        <v xml:space="preserve">5 jul </v>
      </c>
      <c r="K9" s="3">
        <f>LEN(Delimitado__2[[#This Row],[IZQUIERDA]])</f>
        <v>6</v>
      </c>
      <c r="L9" s="3" t="str">
        <f>TRIM(Delimitado__2[[#This Row],[IZQUIERDA]])</f>
        <v>5 jul</v>
      </c>
      <c r="M9" s="3">
        <f>LEN(Delimitado__2[[#This Row],[ESPACIOS]])</f>
        <v>5</v>
      </c>
    </row>
    <row r="10" spans="1:13" x14ac:dyDescent="0.3">
      <c r="A10" s="2" t="s">
        <v>64</v>
      </c>
      <c r="B10">
        <v>29438060</v>
      </c>
      <c r="C10">
        <v>113031113</v>
      </c>
      <c r="D10">
        <v>11758744</v>
      </c>
      <c r="E10">
        <f>ROUND(Delimitado__2[[#This Row],[Gmail]]/1000000,2)</f>
        <v>29.44</v>
      </c>
      <c r="F10">
        <f>ROUND(Delimitado__2[[#This Row],[Drive]]/1000000,2)</f>
        <v>113.03</v>
      </c>
      <c r="G10">
        <f>ROUND(Delimitado__2[[#This Row],[Fotos]]/1000000,2)</f>
        <v>11.76</v>
      </c>
      <c r="H10">
        <f>SUM(Delimitado__2[[#This Row],[Gmail M]:[Fotos M]])</f>
        <v>154.22999999999999</v>
      </c>
      <c r="I10" t="str">
        <f>RIGHT(Delimitado__2[[#This Row],[Fecha]],5)</f>
        <v>GMT-7</v>
      </c>
      <c r="J10" t="str">
        <f>LEFT(Delimitado__2[[#This Row],[Fecha]],6)</f>
        <v xml:space="preserve">6 jul </v>
      </c>
      <c r="K10" s="3">
        <f>LEN(Delimitado__2[[#This Row],[IZQUIERDA]])</f>
        <v>6</v>
      </c>
      <c r="L10" s="3" t="str">
        <f>TRIM(Delimitado__2[[#This Row],[IZQUIERDA]])</f>
        <v>6 jul</v>
      </c>
      <c r="M10" s="3">
        <f>LEN(Delimitado__2[[#This Row],[ESPACIOS]])</f>
        <v>5</v>
      </c>
    </row>
    <row r="11" spans="1:13" x14ac:dyDescent="0.3">
      <c r="A11" s="2" t="s">
        <v>65</v>
      </c>
      <c r="B11">
        <v>29462785</v>
      </c>
      <c r="C11">
        <v>113101540</v>
      </c>
      <c r="D11">
        <v>11799472</v>
      </c>
      <c r="E11">
        <f>ROUND(Delimitado__2[[#This Row],[Gmail]]/1000000,2)</f>
        <v>29.46</v>
      </c>
      <c r="F11">
        <f>ROUND(Delimitado__2[[#This Row],[Drive]]/1000000,2)</f>
        <v>113.1</v>
      </c>
      <c r="G11">
        <f>ROUND(Delimitado__2[[#This Row],[Fotos]]/1000000,2)</f>
        <v>11.8</v>
      </c>
      <c r="H11">
        <f>SUM(Delimitado__2[[#This Row],[Gmail M]:[Fotos M]])</f>
        <v>154.36000000000001</v>
      </c>
      <c r="I11" t="str">
        <f>RIGHT(Delimitado__2[[#This Row],[Fecha]],5)</f>
        <v>GMT-7</v>
      </c>
      <c r="J11" t="str">
        <f>LEFT(Delimitado__2[[#This Row],[Fecha]],6)</f>
        <v xml:space="preserve">7 jul </v>
      </c>
      <c r="K11" s="3">
        <f>LEN(Delimitado__2[[#This Row],[IZQUIERDA]])</f>
        <v>6</v>
      </c>
      <c r="L11" s="3" t="str">
        <f>TRIM(Delimitado__2[[#This Row],[IZQUIERDA]])</f>
        <v>7 jul</v>
      </c>
      <c r="M11" s="3">
        <f>LEN(Delimitado__2[[#This Row],[ESPACIOS]])</f>
        <v>5</v>
      </c>
    </row>
    <row r="12" spans="1:13" x14ac:dyDescent="0.3">
      <c r="A12" s="2" t="s">
        <v>66</v>
      </c>
      <c r="B12">
        <v>29498463</v>
      </c>
      <c r="C12">
        <v>113152397</v>
      </c>
      <c r="D12">
        <v>11843163</v>
      </c>
      <c r="E12">
        <f>ROUND(Delimitado__2[[#This Row],[Gmail]]/1000000,2)</f>
        <v>29.5</v>
      </c>
      <c r="F12">
        <f>ROUND(Delimitado__2[[#This Row],[Drive]]/1000000,2)</f>
        <v>113.15</v>
      </c>
      <c r="G12">
        <f>ROUND(Delimitado__2[[#This Row],[Fotos]]/1000000,2)</f>
        <v>11.84</v>
      </c>
      <c r="H12">
        <f>SUM(Delimitado__2[[#This Row],[Gmail M]:[Fotos M]])</f>
        <v>154.49</v>
      </c>
      <c r="I12" t="str">
        <f>RIGHT(Delimitado__2[[#This Row],[Fecha]],5)</f>
        <v>GMT-7</v>
      </c>
      <c r="J12" t="str">
        <f>LEFT(Delimitado__2[[#This Row],[Fecha]],6)</f>
        <v xml:space="preserve">8 jul </v>
      </c>
      <c r="K12" s="3">
        <f>LEN(Delimitado__2[[#This Row],[IZQUIERDA]])</f>
        <v>6</v>
      </c>
      <c r="L12" s="3" t="str">
        <f>TRIM(Delimitado__2[[#This Row],[IZQUIERDA]])</f>
        <v>8 jul</v>
      </c>
      <c r="M12" s="3">
        <f>LEN(Delimitado__2[[#This Row],[ESPACIOS]])</f>
        <v>5</v>
      </c>
    </row>
    <row r="13" spans="1:13" x14ac:dyDescent="0.3">
      <c r="A13" s="2" t="s">
        <v>67</v>
      </c>
      <c r="B13">
        <v>29517806</v>
      </c>
      <c r="C13">
        <v>113221070</v>
      </c>
      <c r="D13">
        <v>11902373</v>
      </c>
      <c r="E13">
        <f>ROUND(Delimitado__2[[#This Row],[Gmail]]/1000000,2)</f>
        <v>29.52</v>
      </c>
      <c r="F13">
        <f>ROUND(Delimitado__2[[#This Row],[Drive]]/1000000,2)</f>
        <v>113.22</v>
      </c>
      <c r="G13">
        <f>ROUND(Delimitado__2[[#This Row],[Fotos]]/1000000,2)</f>
        <v>11.9</v>
      </c>
      <c r="H13">
        <f>SUM(Delimitado__2[[#This Row],[Gmail M]:[Fotos M]])</f>
        <v>154.64000000000001</v>
      </c>
      <c r="I13" t="str">
        <f>RIGHT(Delimitado__2[[#This Row],[Fecha]],5)</f>
        <v>GMT-7</v>
      </c>
      <c r="J13" t="str">
        <f>LEFT(Delimitado__2[[#This Row],[Fecha]],6)</f>
        <v xml:space="preserve">9 jul </v>
      </c>
      <c r="K13" s="3">
        <f>LEN(Delimitado__2[[#This Row],[IZQUIERDA]])</f>
        <v>6</v>
      </c>
      <c r="L13" s="3" t="str">
        <f>TRIM(Delimitado__2[[#This Row],[IZQUIERDA]])</f>
        <v>9 jul</v>
      </c>
      <c r="M13" s="3">
        <f>LEN(Delimitado__2[[#This Row],[ESPACIOS]])</f>
        <v>5</v>
      </c>
    </row>
    <row r="14" spans="1:13" x14ac:dyDescent="0.3">
      <c r="A14" s="2" t="s">
        <v>68</v>
      </c>
      <c r="B14">
        <v>29526834</v>
      </c>
      <c r="C14">
        <v>113203738</v>
      </c>
      <c r="D14">
        <v>11949728</v>
      </c>
      <c r="E14">
        <f>ROUND(Delimitado__2[[#This Row],[Gmail]]/1000000,2)</f>
        <v>29.53</v>
      </c>
      <c r="F14">
        <f>ROUND(Delimitado__2[[#This Row],[Drive]]/1000000,2)</f>
        <v>113.2</v>
      </c>
      <c r="G14">
        <f>ROUND(Delimitado__2[[#This Row],[Fotos]]/1000000,2)</f>
        <v>11.95</v>
      </c>
      <c r="H14">
        <f>SUM(Delimitado__2[[#This Row],[Gmail M]:[Fotos M]])</f>
        <v>154.68</v>
      </c>
      <c r="I14" t="str">
        <f>RIGHT(Delimitado__2[[#This Row],[Fecha]],5)</f>
        <v>GMT-7</v>
      </c>
      <c r="J14" t="str">
        <f>LEFT(Delimitado__2[[#This Row],[Fecha]],6)</f>
        <v>10 jul</v>
      </c>
      <c r="K14" s="3">
        <f>LEN(Delimitado__2[[#This Row],[IZQUIERDA]])</f>
        <v>6</v>
      </c>
      <c r="L14" s="3" t="str">
        <f>TRIM(Delimitado__2[[#This Row],[IZQUIERDA]])</f>
        <v>10 jul</v>
      </c>
      <c r="M14" s="3">
        <f>LEN(Delimitado__2[[#This Row],[ESPACIOS]])</f>
        <v>6</v>
      </c>
    </row>
    <row r="15" spans="1:13" x14ac:dyDescent="0.3">
      <c r="A15" s="2" t="s">
        <v>69</v>
      </c>
      <c r="B15">
        <v>29527768</v>
      </c>
      <c r="C15">
        <v>113196761</v>
      </c>
      <c r="D15">
        <v>12003261</v>
      </c>
      <c r="E15">
        <f>ROUND(Delimitado__2[[#This Row],[Gmail]]/1000000,2)</f>
        <v>29.53</v>
      </c>
      <c r="F15">
        <f>ROUND(Delimitado__2[[#This Row],[Drive]]/1000000,2)</f>
        <v>113.2</v>
      </c>
      <c r="G15">
        <f>ROUND(Delimitado__2[[#This Row],[Fotos]]/1000000,2)</f>
        <v>12</v>
      </c>
      <c r="H15">
        <f>SUM(Delimitado__2[[#This Row],[Gmail M]:[Fotos M]])</f>
        <v>154.73000000000002</v>
      </c>
      <c r="I15" t="str">
        <f>RIGHT(Delimitado__2[[#This Row],[Fecha]],5)</f>
        <v>GMT-7</v>
      </c>
      <c r="J15" t="str">
        <f>LEFT(Delimitado__2[[#This Row],[Fecha]],6)</f>
        <v>11 jul</v>
      </c>
      <c r="K15" s="3">
        <f>LEN(Delimitado__2[[#This Row],[IZQUIERDA]])</f>
        <v>6</v>
      </c>
      <c r="L15" s="3" t="str">
        <f>TRIM(Delimitado__2[[#This Row],[IZQUIERDA]])</f>
        <v>11 jul</v>
      </c>
      <c r="M15" s="3">
        <f>LEN(Delimitado__2[[#This Row],[ESPACIOS]])</f>
        <v>6</v>
      </c>
    </row>
    <row r="16" spans="1:13" x14ac:dyDescent="0.3">
      <c r="A16" s="2" t="s">
        <v>70</v>
      </c>
      <c r="B16">
        <v>29534898</v>
      </c>
      <c r="C16">
        <v>113198426</v>
      </c>
      <c r="D16">
        <v>12052806</v>
      </c>
      <c r="E16">
        <f>ROUND(Delimitado__2[[#This Row],[Gmail]]/1000000,2)</f>
        <v>29.53</v>
      </c>
      <c r="F16">
        <f>ROUND(Delimitado__2[[#This Row],[Drive]]/1000000,2)</f>
        <v>113.2</v>
      </c>
      <c r="G16">
        <f>ROUND(Delimitado__2[[#This Row],[Fotos]]/1000000,2)</f>
        <v>12.05</v>
      </c>
      <c r="H16">
        <f>SUM(Delimitado__2[[#This Row],[Gmail M]:[Fotos M]])</f>
        <v>154.78000000000003</v>
      </c>
      <c r="I16" t="str">
        <f>RIGHT(Delimitado__2[[#This Row],[Fecha]],5)</f>
        <v>GMT-7</v>
      </c>
      <c r="J16" t="str">
        <f>LEFT(Delimitado__2[[#This Row],[Fecha]],6)</f>
        <v>12 jul</v>
      </c>
      <c r="K16" s="3">
        <f>LEN(Delimitado__2[[#This Row],[IZQUIERDA]])</f>
        <v>6</v>
      </c>
      <c r="L16" s="3" t="str">
        <f>TRIM(Delimitado__2[[#This Row],[IZQUIERDA]])</f>
        <v>12 jul</v>
      </c>
      <c r="M16" s="3">
        <f>LEN(Delimitado__2[[#This Row],[ESPACIOS]])</f>
        <v>6</v>
      </c>
    </row>
    <row r="17" spans="1:13" x14ac:dyDescent="0.3">
      <c r="A17" s="2" t="s">
        <v>71</v>
      </c>
      <c r="B17">
        <v>29543688</v>
      </c>
      <c r="C17">
        <v>113221864</v>
      </c>
      <c r="D17">
        <v>12112838</v>
      </c>
      <c r="E17">
        <f>ROUND(Delimitado__2[[#This Row],[Gmail]]/1000000,2)</f>
        <v>29.54</v>
      </c>
      <c r="F17">
        <f>ROUND(Delimitado__2[[#This Row],[Drive]]/1000000,2)</f>
        <v>113.22</v>
      </c>
      <c r="G17">
        <f>ROUND(Delimitado__2[[#This Row],[Fotos]]/1000000,2)</f>
        <v>12.11</v>
      </c>
      <c r="H17">
        <f>SUM(Delimitado__2[[#This Row],[Gmail M]:[Fotos M]])</f>
        <v>154.87</v>
      </c>
      <c r="I17" t="str">
        <f>RIGHT(Delimitado__2[[#This Row],[Fecha]],5)</f>
        <v>GMT-7</v>
      </c>
      <c r="J17" t="str">
        <f>LEFT(Delimitado__2[[#This Row],[Fecha]],6)</f>
        <v>13 jul</v>
      </c>
      <c r="K17" s="3">
        <f>LEN(Delimitado__2[[#This Row],[IZQUIERDA]])</f>
        <v>6</v>
      </c>
      <c r="L17" s="3" t="str">
        <f>TRIM(Delimitado__2[[#This Row],[IZQUIERDA]])</f>
        <v>13 jul</v>
      </c>
      <c r="M17" s="3">
        <f>LEN(Delimitado__2[[#This Row],[ESPACIOS]])</f>
        <v>6</v>
      </c>
    </row>
    <row r="18" spans="1:13" x14ac:dyDescent="0.3">
      <c r="A18" s="2" t="s">
        <v>72</v>
      </c>
      <c r="B18">
        <v>29552349</v>
      </c>
      <c r="C18">
        <v>113244156</v>
      </c>
      <c r="D18">
        <v>12205252</v>
      </c>
      <c r="E18">
        <f>ROUND(Delimitado__2[[#This Row],[Gmail]]/1000000,2)</f>
        <v>29.55</v>
      </c>
      <c r="F18">
        <f>ROUND(Delimitado__2[[#This Row],[Drive]]/1000000,2)</f>
        <v>113.24</v>
      </c>
      <c r="G18">
        <f>ROUND(Delimitado__2[[#This Row],[Fotos]]/1000000,2)</f>
        <v>12.21</v>
      </c>
      <c r="H18">
        <f>SUM(Delimitado__2[[#This Row],[Gmail M]:[Fotos M]])</f>
        <v>155</v>
      </c>
      <c r="I18" t="str">
        <f>RIGHT(Delimitado__2[[#This Row],[Fecha]],5)</f>
        <v>GMT-7</v>
      </c>
      <c r="J18" t="str">
        <f>LEFT(Delimitado__2[[#This Row],[Fecha]],6)</f>
        <v>14 jul</v>
      </c>
      <c r="K18" s="3">
        <f>LEN(Delimitado__2[[#This Row],[IZQUIERDA]])</f>
        <v>6</v>
      </c>
      <c r="L18" s="3" t="str">
        <f>TRIM(Delimitado__2[[#This Row],[IZQUIERDA]])</f>
        <v>14 jul</v>
      </c>
      <c r="M18" s="3">
        <f>LEN(Delimitado__2[[#This Row],[ESPACIOS]])</f>
        <v>6</v>
      </c>
    </row>
    <row r="19" spans="1:13" x14ac:dyDescent="0.3">
      <c r="A19" s="2" t="s">
        <v>73</v>
      </c>
      <c r="B19">
        <v>29557675</v>
      </c>
      <c r="C19">
        <v>113257051</v>
      </c>
      <c r="D19">
        <v>12246784</v>
      </c>
      <c r="E19">
        <f>ROUND(Delimitado__2[[#This Row],[Gmail]]/1000000,2)</f>
        <v>29.56</v>
      </c>
      <c r="F19">
        <f>ROUND(Delimitado__2[[#This Row],[Drive]]/1000000,2)</f>
        <v>113.26</v>
      </c>
      <c r="G19">
        <f>ROUND(Delimitado__2[[#This Row],[Fotos]]/1000000,2)</f>
        <v>12.25</v>
      </c>
      <c r="H19">
        <f>SUM(Delimitado__2[[#This Row],[Gmail M]:[Fotos M]])</f>
        <v>155.07</v>
      </c>
      <c r="I19" t="str">
        <f>RIGHT(Delimitado__2[[#This Row],[Fecha]],5)</f>
        <v>GMT-7</v>
      </c>
      <c r="J19" t="str">
        <f>LEFT(Delimitado__2[[#This Row],[Fecha]],6)</f>
        <v>15 jul</v>
      </c>
      <c r="K19" s="3">
        <f>LEN(Delimitado__2[[#This Row],[IZQUIERDA]])</f>
        <v>6</v>
      </c>
      <c r="L19" s="3" t="str">
        <f>TRIM(Delimitado__2[[#This Row],[IZQUIERDA]])</f>
        <v>15 jul</v>
      </c>
      <c r="M19" s="3">
        <f>LEN(Delimitado__2[[#This Row],[ESPACIOS]])</f>
        <v>6</v>
      </c>
    </row>
    <row r="20" spans="1:13" x14ac:dyDescent="0.3">
      <c r="A20" s="2" t="s">
        <v>74</v>
      </c>
      <c r="B20">
        <v>29556844</v>
      </c>
      <c r="C20">
        <v>113266775</v>
      </c>
      <c r="D20">
        <v>12312164</v>
      </c>
      <c r="E20">
        <f>ROUND(Delimitado__2[[#This Row],[Gmail]]/1000000,2)</f>
        <v>29.56</v>
      </c>
      <c r="F20">
        <f>ROUND(Delimitado__2[[#This Row],[Drive]]/1000000,2)</f>
        <v>113.27</v>
      </c>
      <c r="G20">
        <f>ROUND(Delimitado__2[[#This Row],[Fotos]]/1000000,2)</f>
        <v>12.31</v>
      </c>
      <c r="H20">
        <f>SUM(Delimitado__2[[#This Row],[Gmail M]:[Fotos M]])</f>
        <v>155.13999999999999</v>
      </c>
      <c r="I20" t="str">
        <f>RIGHT(Delimitado__2[[#This Row],[Fecha]],5)</f>
        <v>GMT-7</v>
      </c>
      <c r="J20" t="str">
        <f>LEFT(Delimitado__2[[#This Row],[Fecha]],6)</f>
        <v>16 jul</v>
      </c>
      <c r="K20" s="3">
        <f>LEN(Delimitado__2[[#This Row],[IZQUIERDA]])</f>
        <v>6</v>
      </c>
      <c r="L20" s="3" t="str">
        <f>TRIM(Delimitado__2[[#This Row],[IZQUIERDA]])</f>
        <v>16 jul</v>
      </c>
      <c r="M20" s="3">
        <f>LEN(Delimitado__2[[#This Row],[ESPACIOS]])</f>
        <v>6</v>
      </c>
    </row>
    <row r="21" spans="1:13" x14ac:dyDescent="0.3">
      <c r="A21" s="2" t="s">
        <v>75</v>
      </c>
      <c r="B21">
        <v>29555918</v>
      </c>
      <c r="C21">
        <v>113268891</v>
      </c>
      <c r="D21">
        <v>12348300</v>
      </c>
      <c r="E21">
        <f>ROUND(Delimitado__2[[#This Row],[Gmail]]/1000000,2)</f>
        <v>29.56</v>
      </c>
      <c r="F21">
        <f>ROUND(Delimitado__2[[#This Row],[Drive]]/1000000,2)</f>
        <v>113.27</v>
      </c>
      <c r="G21">
        <f>ROUND(Delimitado__2[[#This Row],[Fotos]]/1000000,2)</f>
        <v>12.35</v>
      </c>
      <c r="H21">
        <f>SUM(Delimitado__2[[#This Row],[Gmail M]:[Fotos M]])</f>
        <v>155.17999999999998</v>
      </c>
      <c r="I21" t="str">
        <f>RIGHT(Delimitado__2[[#This Row],[Fecha]],5)</f>
        <v>GMT-7</v>
      </c>
      <c r="J21" t="str">
        <f>LEFT(Delimitado__2[[#This Row],[Fecha]],6)</f>
        <v>17 jul</v>
      </c>
      <c r="K21" s="3">
        <f>LEN(Delimitado__2[[#This Row],[IZQUIERDA]])</f>
        <v>6</v>
      </c>
      <c r="L21" s="3" t="str">
        <f>TRIM(Delimitado__2[[#This Row],[IZQUIERDA]])</f>
        <v>17 jul</v>
      </c>
      <c r="M21" s="3">
        <f>LEN(Delimitado__2[[#This Row],[ESPACIOS]])</f>
        <v>6</v>
      </c>
    </row>
    <row r="22" spans="1:13" x14ac:dyDescent="0.3">
      <c r="A22" s="2" t="s">
        <v>76</v>
      </c>
      <c r="B22">
        <v>29557137</v>
      </c>
      <c r="C22">
        <v>113270557</v>
      </c>
      <c r="D22">
        <v>12387093</v>
      </c>
      <c r="E22">
        <f>ROUND(Delimitado__2[[#This Row],[Gmail]]/1000000,2)</f>
        <v>29.56</v>
      </c>
      <c r="F22">
        <f>ROUND(Delimitado__2[[#This Row],[Drive]]/1000000,2)</f>
        <v>113.27</v>
      </c>
      <c r="G22">
        <f>ROUND(Delimitado__2[[#This Row],[Fotos]]/1000000,2)</f>
        <v>12.39</v>
      </c>
      <c r="H22">
        <f>SUM(Delimitado__2[[#This Row],[Gmail M]:[Fotos M]])</f>
        <v>155.21999999999997</v>
      </c>
      <c r="I22" t="str">
        <f>RIGHT(Delimitado__2[[#This Row],[Fecha]],5)</f>
        <v>GMT-7</v>
      </c>
      <c r="J22" t="str">
        <f>LEFT(Delimitado__2[[#This Row],[Fecha]],6)</f>
        <v>18 jul</v>
      </c>
      <c r="K22" s="3">
        <f>LEN(Delimitado__2[[#This Row],[IZQUIERDA]])</f>
        <v>6</v>
      </c>
      <c r="L22" s="3" t="str">
        <f>TRIM(Delimitado__2[[#This Row],[IZQUIERDA]])</f>
        <v>18 jul</v>
      </c>
      <c r="M22" s="3">
        <f>LEN(Delimitado__2[[#This Row],[ESPACIOS]])</f>
        <v>6</v>
      </c>
    </row>
    <row r="23" spans="1:13" x14ac:dyDescent="0.3">
      <c r="A23" s="2" t="s">
        <v>77</v>
      </c>
      <c r="B23">
        <v>29562193</v>
      </c>
      <c r="C23">
        <v>113288088</v>
      </c>
      <c r="D23">
        <v>12431127</v>
      </c>
      <c r="E23">
        <f>ROUND(Delimitado__2[[#This Row],[Gmail]]/1000000,2)</f>
        <v>29.56</v>
      </c>
      <c r="F23">
        <f>ROUND(Delimitado__2[[#This Row],[Drive]]/1000000,2)</f>
        <v>113.29</v>
      </c>
      <c r="G23">
        <f>ROUND(Delimitado__2[[#This Row],[Fotos]]/1000000,2)</f>
        <v>12.43</v>
      </c>
      <c r="H23">
        <f>SUM(Delimitado__2[[#This Row],[Gmail M]:[Fotos M]])</f>
        <v>155.28</v>
      </c>
      <c r="I23" t="str">
        <f>RIGHT(Delimitado__2[[#This Row],[Fecha]],5)</f>
        <v>GMT-7</v>
      </c>
      <c r="J23" t="str">
        <f>LEFT(Delimitado__2[[#This Row],[Fecha]],6)</f>
        <v>19 jul</v>
      </c>
      <c r="K23" s="3">
        <f>LEN(Delimitado__2[[#This Row],[IZQUIERDA]])</f>
        <v>6</v>
      </c>
      <c r="L23" s="3" t="str">
        <f>TRIM(Delimitado__2[[#This Row],[IZQUIERDA]])</f>
        <v>19 jul</v>
      </c>
      <c r="M23" s="3">
        <f>LEN(Delimitado__2[[#This Row],[ESPACIOS]])</f>
        <v>6</v>
      </c>
    </row>
    <row r="24" spans="1:13" x14ac:dyDescent="0.3">
      <c r="A24" s="2" t="s">
        <v>78</v>
      </c>
      <c r="B24">
        <v>29566191</v>
      </c>
      <c r="C24">
        <v>113294997</v>
      </c>
      <c r="D24">
        <v>12472040</v>
      </c>
      <c r="E24">
        <f>ROUND(Delimitado__2[[#This Row],[Gmail]]/1000000,2)</f>
        <v>29.57</v>
      </c>
      <c r="F24">
        <f>ROUND(Delimitado__2[[#This Row],[Drive]]/1000000,2)</f>
        <v>113.29</v>
      </c>
      <c r="G24">
        <f>ROUND(Delimitado__2[[#This Row],[Fotos]]/1000000,2)</f>
        <v>12.47</v>
      </c>
      <c r="H24">
        <f>SUM(Delimitado__2[[#This Row],[Gmail M]:[Fotos M]])</f>
        <v>155.33000000000001</v>
      </c>
      <c r="I24" t="str">
        <f>RIGHT(Delimitado__2[[#This Row],[Fecha]],5)</f>
        <v>GMT-7</v>
      </c>
      <c r="J24" t="str">
        <f>LEFT(Delimitado__2[[#This Row],[Fecha]],6)</f>
        <v>20 jul</v>
      </c>
      <c r="K24" s="3">
        <f>LEN(Delimitado__2[[#This Row],[IZQUIERDA]])</f>
        <v>6</v>
      </c>
      <c r="L24" s="3" t="str">
        <f>TRIM(Delimitado__2[[#This Row],[IZQUIERDA]])</f>
        <v>20 jul</v>
      </c>
      <c r="M24" s="3">
        <f>LEN(Delimitado__2[[#This Row],[ESPACIOS]])</f>
        <v>6</v>
      </c>
    </row>
    <row r="25" spans="1:13" x14ac:dyDescent="0.3">
      <c r="A25" s="2" t="s">
        <v>79</v>
      </c>
      <c r="B25">
        <v>29572644</v>
      </c>
      <c r="C25">
        <v>113305629</v>
      </c>
      <c r="D25">
        <v>12526843</v>
      </c>
      <c r="E25">
        <f>ROUND(Delimitado__2[[#This Row],[Gmail]]/1000000,2)</f>
        <v>29.57</v>
      </c>
      <c r="F25">
        <f>ROUND(Delimitado__2[[#This Row],[Drive]]/1000000,2)</f>
        <v>113.31</v>
      </c>
      <c r="G25">
        <f>ROUND(Delimitado__2[[#This Row],[Fotos]]/1000000,2)</f>
        <v>12.53</v>
      </c>
      <c r="H25">
        <f>SUM(Delimitado__2[[#This Row],[Gmail M]:[Fotos M]])</f>
        <v>155.41</v>
      </c>
      <c r="I25" t="str">
        <f>RIGHT(Delimitado__2[[#This Row],[Fecha]],5)</f>
        <v>GMT-7</v>
      </c>
      <c r="J25" t="str">
        <f>LEFT(Delimitado__2[[#This Row],[Fecha]],6)</f>
        <v>21 jul</v>
      </c>
      <c r="K25" s="3">
        <f>LEN(Delimitado__2[[#This Row],[IZQUIERDA]])</f>
        <v>6</v>
      </c>
      <c r="L25" s="3" t="str">
        <f>TRIM(Delimitado__2[[#This Row],[IZQUIERDA]])</f>
        <v>21 jul</v>
      </c>
      <c r="M25" s="3">
        <f>LEN(Delimitado__2[[#This Row],[ESPACIOS]])</f>
        <v>6</v>
      </c>
    </row>
    <row r="26" spans="1:13" x14ac:dyDescent="0.3">
      <c r="A26" s="2" t="s">
        <v>80</v>
      </c>
      <c r="B26">
        <v>29577292</v>
      </c>
      <c r="C26">
        <v>113305657</v>
      </c>
      <c r="D26">
        <v>12568535</v>
      </c>
      <c r="E26">
        <f>ROUND(Delimitado__2[[#This Row],[Gmail]]/1000000,2)</f>
        <v>29.58</v>
      </c>
      <c r="F26">
        <f>ROUND(Delimitado__2[[#This Row],[Drive]]/1000000,2)</f>
        <v>113.31</v>
      </c>
      <c r="G26">
        <f>ROUND(Delimitado__2[[#This Row],[Fotos]]/1000000,2)</f>
        <v>12.57</v>
      </c>
      <c r="H26">
        <f>SUM(Delimitado__2[[#This Row],[Gmail M]:[Fotos M]])</f>
        <v>155.45999999999998</v>
      </c>
      <c r="I26" t="str">
        <f>RIGHT(Delimitado__2[[#This Row],[Fecha]],5)</f>
        <v>GMT-7</v>
      </c>
      <c r="J26" t="str">
        <f>LEFT(Delimitado__2[[#This Row],[Fecha]],6)</f>
        <v>22 jul</v>
      </c>
      <c r="K26" s="3">
        <f>LEN(Delimitado__2[[#This Row],[IZQUIERDA]])</f>
        <v>6</v>
      </c>
      <c r="L26" s="3" t="str">
        <f>TRIM(Delimitado__2[[#This Row],[IZQUIERDA]])</f>
        <v>22 jul</v>
      </c>
      <c r="M26" s="3">
        <f>LEN(Delimitado__2[[#This Row],[ESPACIOS]])</f>
        <v>6</v>
      </c>
    </row>
    <row r="27" spans="1:13" x14ac:dyDescent="0.3">
      <c r="A27" s="2" t="s">
        <v>81</v>
      </c>
      <c r="B27">
        <v>29578123</v>
      </c>
      <c r="C27">
        <v>113318255</v>
      </c>
      <c r="D27">
        <v>12612936</v>
      </c>
      <c r="E27">
        <f>ROUND(Delimitado__2[[#This Row],[Gmail]]/1000000,2)</f>
        <v>29.58</v>
      </c>
      <c r="F27">
        <f>ROUND(Delimitado__2[[#This Row],[Drive]]/1000000,2)</f>
        <v>113.32</v>
      </c>
      <c r="G27">
        <f>ROUND(Delimitado__2[[#This Row],[Fotos]]/1000000,2)</f>
        <v>12.61</v>
      </c>
      <c r="H27">
        <f>SUM(Delimitado__2[[#This Row],[Gmail M]:[Fotos M]])</f>
        <v>155.51</v>
      </c>
      <c r="I27" t="str">
        <f>RIGHT(Delimitado__2[[#This Row],[Fecha]],5)</f>
        <v>GMT-7</v>
      </c>
      <c r="J27" t="str">
        <f>LEFT(Delimitado__2[[#This Row],[Fecha]],6)</f>
        <v>23 jul</v>
      </c>
      <c r="K27" s="3">
        <f>LEN(Delimitado__2[[#This Row],[IZQUIERDA]])</f>
        <v>6</v>
      </c>
      <c r="L27" s="3" t="str">
        <f>TRIM(Delimitado__2[[#This Row],[IZQUIERDA]])</f>
        <v>23 jul</v>
      </c>
      <c r="M27" s="3">
        <f>LEN(Delimitado__2[[#This Row],[ESPACIOS]])</f>
        <v>6</v>
      </c>
    </row>
    <row r="28" spans="1:13" x14ac:dyDescent="0.3">
      <c r="A28" s="2" t="s">
        <v>82</v>
      </c>
      <c r="B28">
        <v>29577986</v>
      </c>
      <c r="C28">
        <v>113312018</v>
      </c>
      <c r="D28">
        <v>12650353</v>
      </c>
      <c r="E28">
        <f>ROUND(Delimitado__2[[#This Row],[Gmail]]/1000000,2)</f>
        <v>29.58</v>
      </c>
      <c r="F28">
        <f>ROUND(Delimitado__2[[#This Row],[Drive]]/1000000,2)</f>
        <v>113.31</v>
      </c>
      <c r="G28">
        <f>ROUND(Delimitado__2[[#This Row],[Fotos]]/1000000,2)</f>
        <v>12.65</v>
      </c>
      <c r="H28">
        <f>SUM(Delimitado__2[[#This Row],[Gmail M]:[Fotos M]])</f>
        <v>155.54</v>
      </c>
      <c r="I28" t="str">
        <f>RIGHT(Delimitado__2[[#This Row],[Fecha]],5)</f>
        <v>GMT-7</v>
      </c>
      <c r="J28" t="str">
        <f>LEFT(Delimitado__2[[#This Row],[Fecha]],6)</f>
        <v>24 jul</v>
      </c>
      <c r="K28" s="3">
        <f>LEN(Delimitado__2[[#This Row],[IZQUIERDA]])</f>
        <v>6</v>
      </c>
      <c r="L28" s="3" t="str">
        <f>TRIM(Delimitado__2[[#This Row],[IZQUIERDA]])</f>
        <v>24 jul</v>
      </c>
      <c r="M28" s="3">
        <f>LEN(Delimitado__2[[#This Row],[ESPACIOS]])</f>
        <v>6</v>
      </c>
    </row>
    <row r="29" spans="1:13" x14ac:dyDescent="0.3">
      <c r="A29" s="2" t="s">
        <v>83</v>
      </c>
      <c r="B29">
        <v>29578818</v>
      </c>
      <c r="C29">
        <v>113312596</v>
      </c>
      <c r="D29">
        <v>12704435</v>
      </c>
      <c r="E29">
        <f>ROUND(Delimitado__2[[#This Row],[Gmail]]/1000000,2)</f>
        <v>29.58</v>
      </c>
      <c r="F29">
        <f>ROUND(Delimitado__2[[#This Row],[Drive]]/1000000,2)</f>
        <v>113.31</v>
      </c>
      <c r="G29">
        <f>ROUND(Delimitado__2[[#This Row],[Fotos]]/1000000,2)</f>
        <v>12.7</v>
      </c>
      <c r="H29">
        <f>SUM(Delimitado__2[[#This Row],[Gmail M]:[Fotos M]])</f>
        <v>155.58999999999997</v>
      </c>
      <c r="I29" t="str">
        <f>RIGHT(Delimitado__2[[#This Row],[Fecha]],5)</f>
        <v>GMT-7</v>
      </c>
      <c r="J29" t="str">
        <f>LEFT(Delimitado__2[[#This Row],[Fecha]],6)</f>
        <v>25 jul</v>
      </c>
      <c r="K29" s="3">
        <f>LEN(Delimitado__2[[#This Row],[IZQUIERDA]])</f>
        <v>6</v>
      </c>
      <c r="L29" s="3" t="str">
        <f>TRIM(Delimitado__2[[#This Row],[IZQUIERDA]])</f>
        <v>25 jul</v>
      </c>
      <c r="M29" s="3">
        <f>LEN(Delimitado__2[[#This Row],[ESPACIOS]])</f>
        <v>6</v>
      </c>
    </row>
    <row r="30" spans="1:13" x14ac:dyDescent="0.3">
      <c r="A30" s="2" t="s">
        <v>84</v>
      </c>
      <c r="B30">
        <v>29581106</v>
      </c>
      <c r="C30">
        <v>113299111</v>
      </c>
      <c r="D30">
        <v>12763403</v>
      </c>
      <c r="E30">
        <f>ROUND(Delimitado__2[[#This Row],[Gmail]]/1000000,2)</f>
        <v>29.58</v>
      </c>
      <c r="F30">
        <f>ROUND(Delimitado__2[[#This Row],[Drive]]/1000000,2)</f>
        <v>113.3</v>
      </c>
      <c r="G30">
        <f>ROUND(Delimitado__2[[#This Row],[Fotos]]/1000000,2)</f>
        <v>12.76</v>
      </c>
      <c r="H30">
        <f>SUM(Delimitado__2[[#This Row],[Gmail M]:[Fotos M]])</f>
        <v>155.63999999999999</v>
      </c>
      <c r="I30" t="str">
        <f>RIGHT(Delimitado__2[[#This Row],[Fecha]],5)</f>
        <v>GMT-7</v>
      </c>
      <c r="J30" t="str">
        <f>LEFT(Delimitado__2[[#This Row],[Fecha]],6)</f>
        <v>26 jul</v>
      </c>
      <c r="K30" s="3">
        <f>LEN(Delimitado__2[[#This Row],[IZQUIERDA]])</f>
        <v>6</v>
      </c>
      <c r="L30" s="3" t="str">
        <f>TRIM(Delimitado__2[[#This Row],[IZQUIERDA]])</f>
        <v>26 jul</v>
      </c>
      <c r="M30" s="3">
        <f>LEN(Delimitado__2[[#This Row],[ESPACIOS]])</f>
        <v>6</v>
      </c>
    </row>
    <row r="31" spans="1:13" x14ac:dyDescent="0.3">
      <c r="A31" s="2" t="s">
        <v>85</v>
      </c>
      <c r="B31">
        <v>29588717</v>
      </c>
      <c r="C31">
        <v>113287291</v>
      </c>
      <c r="D31">
        <v>12821545</v>
      </c>
      <c r="E31">
        <f>ROUND(Delimitado__2[[#This Row],[Gmail]]/1000000,2)</f>
        <v>29.59</v>
      </c>
      <c r="F31">
        <f>ROUND(Delimitado__2[[#This Row],[Drive]]/1000000,2)</f>
        <v>113.29</v>
      </c>
      <c r="G31">
        <f>ROUND(Delimitado__2[[#This Row],[Fotos]]/1000000,2)</f>
        <v>12.82</v>
      </c>
      <c r="H31">
        <f>SUM(Delimitado__2[[#This Row],[Gmail M]:[Fotos M]])</f>
        <v>155.69999999999999</v>
      </c>
      <c r="I31" t="str">
        <f>RIGHT(Delimitado__2[[#This Row],[Fecha]],5)</f>
        <v>GMT-7</v>
      </c>
      <c r="J31" t="str">
        <f>LEFT(Delimitado__2[[#This Row],[Fecha]],6)</f>
        <v>27 jul</v>
      </c>
      <c r="K31" s="3">
        <f>LEN(Delimitado__2[[#This Row],[IZQUIERDA]])</f>
        <v>6</v>
      </c>
      <c r="L31" s="3" t="str">
        <f>TRIM(Delimitado__2[[#This Row],[IZQUIERDA]])</f>
        <v>27 jul</v>
      </c>
      <c r="M31" s="3">
        <f>LEN(Delimitado__2[[#This Row],[ESPACIOS]])</f>
        <v>6</v>
      </c>
    </row>
    <row r="32" spans="1:13" x14ac:dyDescent="0.3">
      <c r="A32" s="2" t="s">
        <v>86</v>
      </c>
      <c r="B32">
        <v>29592703</v>
      </c>
      <c r="C32">
        <v>113275083</v>
      </c>
      <c r="D32">
        <v>12863296</v>
      </c>
      <c r="E32">
        <f>ROUND(Delimitado__2[[#This Row],[Gmail]]/1000000,2)</f>
        <v>29.59</v>
      </c>
      <c r="F32">
        <f>ROUND(Delimitado__2[[#This Row],[Drive]]/1000000,2)</f>
        <v>113.28</v>
      </c>
      <c r="G32">
        <f>ROUND(Delimitado__2[[#This Row],[Fotos]]/1000000,2)</f>
        <v>12.86</v>
      </c>
      <c r="H32">
        <f>SUM(Delimitado__2[[#This Row],[Gmail M]:[Fotos M]])</f>
        <v>155.73000000000002</v>
      </c>
      <c r="I32" t="str">
        <f>RIGHT(Delimitado__2[[#This Row],[Fecha]],5)</f>
        <v>GMT-7</v>
      </c>
      <c r="J32" t="str">
        <f>LEFT(Delimitado__2[[#This Row],[Fecha]],6)</f>
        <v>28 jul</v>
      </c>
      <c r="K32" s="3">
        <f>LEN(Delimitado__2[[#This Row],[IZQUIERDA]])</f>
        <v>6</v>
      </c>
      <c r="L32" s="3" t="str">
        <f>TRIM(Delimitado__2[[#This Row],[IZQUIERDA]])</f>
        <v>28 jul</v>
      </c>
      <c r="M32" s="3">
        <f>LEN(Delimitado__2[[#This Row],[ESPACIOS]])</f>
        <v>6</v>
      </c>
    </row>
    <row r="33" spans="1:13" x14ac:dyDescent="0.3">
      <c r="A33" s="2" t="s">
        <v>87</v>
      </c>
      <c r="B33">
        <v>29594334</v>
      </c>
      <c r="C33">
        <v>113276363</v>
      </c>
      <c r="D33">
        <v>12940839</v>
      </c>
      <c r="E33">
        <f>ROUND(Delimitado__2[[#This Row],[Gmail]]/1000000,2)</f>
        <v>29.59</v>
      </c>
      <c r="F33">
        <f>ROUND(Delimitado__2[[#This Row],[Drive]]/1000000,2)</f>
        <v>113.28</v>
      </c>
      <c r="G33">
        <f>ROUND(Delimitado__2[[#This Row],[Fotos]]/1000000,2)</f>
        <v>12.94</v>
      </c>
      <c r="H33">
        <f>SUM(Delimitado__2[[#This Row],[Gmail M]:[Fotos M]])</f>
        <v>155.81</v>
      </c>
      <c r="I33" t="str">
        <f>RIGHT(Delimitado__2[[#This Row],[Fecha]],5)</f>
        <v>GMT-7</v>
      </c>
      <c r="J33" t="str">
        <f>LEFT(Delimitado__2[[#This Row],[Fecha]],6)</f>
        <v>29 jul</v>
      </c>
      <c r="K33" s="3">
        <f>LEN(Delimitado__2[[#This Row],[IZQUIERDA]])</f>
        <v>6</v>
      </c>
      <c r="L33" s="3" t="str">
        <f>TRIM(Delimitado__2[[#This Row],[IZQUIERDA]])</f>
        <v>29 jul</v>
      </c>
      <c r="M33" s="3">
        <f>LEN(Delimitado__2[[#This Row],[ESPACIOS]])</f>
        <v>6</v>
      </c>
    </row>
    <row r="34" spans="1:13" x14ac:dyDescent="0.3">
      <c r="A34" s="2" t="s">
        <v>88</v>
      </c>
      <c r="B34">
        <v>29599033</v>
      </c>
      <c r="C34">
        <v>113251847</v>
      </c>
      <c r="D34">
        <v>12991432</v>
      </c>
      <c r="E34">
        <f>ROUND(Delimitado__2[[#This Row],[Gmail]]/1000000,2)</f>
        <v>29.6</v>
      </c>
      <c r="F34">
        <f>ROUND(Delimitado__2[[#This Row],[Drive]]/1000000,2)</f>
        <v>113.25</v>
      </c>
      <c r="G34">
        <f>ROUND(Delimitado__2[[#This Row],[Fotos]]/1000000,2)</f>
        <v>12.99</v>
      </c>
      <c r="H34">
        <f>SUM(Delimitado__2[[#This Row],[Gmail M]:[Fotos M]])</f>
        <v>155.84</v>
      </c>
      <c r="I34" t="str">
        <f>RIGHT(Delimitado__2[[#This Row],[Fecha]],5)</f>
        <v>GMT-7</v>
      </c>
      <c r="J34" t="str">
        <f>LEFT(Delimitado__2[[#This Row],[Fecha]],6)</f>
        <v>30 jul</v>
      </c>
      <c r="K34" s="3">
        <f>LEN(Delimitado__2[[#This Row],[IZQUIERDA]])</f>
        <v>6</v>
      </c>
      <c r="L34" s="3" t="str">
        <f>TRIM(Delimitado__2[[#This Row],[IZQUIERDA]])</f>
        <v>30 jul</v>
      </c>
      <c r="M34" s="3">
        <f>LEN(Delimitado__2[[#This Row],[ESPACIOS]])</f>
        <v>6</v>
      </c>
    </row>
    <row r="35" spans="1:13" x14ac:dyDescent="0.3">
      <c r="A35" s="2" t="s">
        <v>89</v>
      </c>
      <c r="B35">
        <v>29569440</v>
      </c>
      <c r="C35">
        <v>113226418</v>
      </c>
      <c r="D35">
        <v>13046526</v>
      </c>
      <c r="E35">
        <f>ROUND(Delimitado__2[[#This Row],[Gmail]]/1000000,2)</f>
        <v>29.57</v>
      </c>
      <c r="F35">
        <f>ROUND(Delimitado__2[[#This Row],[Drive]]/1000000,2)</f>
        <v>113.23</v>
      </c>
      <c r="G35">
        <f>ROUND(Delimitado__2[[#This Row],[Fotos]]/1000000,2)</f>
        <v>13.05</v>
      </c>
      <c r="H35">
        <f>SUM(Delimitado__2[[#This Row],[Gmail M]:[Fotos M]])</f>
        <v>155.85000000000002</v>
      </c>
      <c r="I35" t="str">
        <f>RIGHT(Delimitado__2[[#This Row],[Fecha]],5)</f>
        <v>GMT-7</v>
      </c>
      <c r="J35" t="str">
        <f>LEFT(Delimitado__2[[#This Row],[Fecha]],6)</f>
        <v>31 jul</v>
      </c>
      <c r="K35" s="3">
        <f>LEN(Delimitado__2[[#This Row],[IZQUIERDA]])</f>
        <v>6</v>
      </c>
      <c r="L35" s="3" t="str">
        <f>TRIM(Delimitado__2[[#This Row],[IZQUIERDA]])</f>
        <v>31 jul</v>
      </c>
      <c r="M35" s="3">
        <f>LEN(Delimitado__2[[#This Row],[ESPACIOS]])</f>
        <v>6</v>
      </c>
    </row>
    <row r="36" spans="1:13" x14ac:dyDescent="0.3">
      <c r="A36" s="2" t="s">
        <v>90</v>
      </c>
      <c r="B36">
        <v>29570410</v>
      </c>
      <c r="C36">
        <v>113215367</v>
      </c>
      <c r="D36">
        <v>13096771</v>
      </c>
      <c r="E36">
        <f>ROUND(Delimitado__2[[#This Row],[Gmail]]/1000000,2)</f>
        <v>29.57</v>
      </c>
      <c r="F36">
        <f>ROUND(Delimitado__2[[#This Row],[Drive]]/1000000,2)</f>
        <v>113.22</v>
      </c>
      <c r="G36">
        <f>ROUND(Delimitado__2[[#This Row],[Fotos]]/1000000,2)</f>
        <v>13.1</v>
      </c>
      <c r="H36">
        <f>SUM(Delimitado__2[[#This Row],[Gmail M]:[Fotos M]])</f>
        <v>155.88999999999999</v>
      </c>
      <c r="I36" t="str">
        <f>RIGHT(Delimitado__2[[#This Row],[Fecha]],5)</f>
        <v>GMT-7</v>
      </c>
      <c r="J36" t="str">
        <f>LEFT(Delimitado__2[[#This Row],[Fecha]],6)</f>
        <v xml:space="preserve">1 ago </v>
      </c>
      <c r="K36" s="3">
        <f>LEN(Delimitado__2[[#This Row],[IZQUIERDA]])</f>
        <v>6</v>
      </c>
      <c r="L36" s="3" t="str">
        <f>TRIM(Delimitado__2[[#This Row],[IZQUIERDA]])</f>
        <v>1 ago</v>
      </c>
      <c r="M36" s="3">
        <f>LEN(Delimitado__2[[#This Row],[ESPACIOS]])</f>
        <v>5</v>
      </c>
    </row>
    <row r="37" spans="1:13" x14ac:dyDescent="0.3">
      <c r="A37" s="2" t="s">
        <v>91</v>
      </c>
      <c r="B37">
        <v>29582297</v>
      </c>
      <c r="C37">
        <v>113202949</v>
      </c>
      <c r="D37">
        <v>13150114</v>
      </c>
      <c r="E37">
        <f>ROUND(Delimitado__2[[#This Row],[Gmail]]/1000000,2)</f>
        <v>29.58</v>
      </c>
      <c r="F37">
        <f>ROUND(Delimitado__2[[#This Row],[Drive]]/1000000,2)</f>
        <v>113.2</v>
      </c>
      <c r="G37">
        <f>ROUND(Delimitado__2[[#This Row],[Fotos]]/1000000,2)</f>
        <v>13.15</v>
      </c>
      <c r="H37">
        <f>SUM(Delimitado__2[[#This Row],[Gmail M]:[Fotos M]])</f>
        <v>155.93</v>
      </c>
      <c r="I37" t="str">
        <f>RIGHT(Delimitado__2[[#This Row],[Fecha]],5)</f>
        <v>GMT-7</v>
      </c>
      <c r="J37" t="str">
        <f>LEFT(Delimitado__2[[#This Row],[Fecha]],6)</f>
        <v xml:space="preserve">2 ago </v>
      </c>
      <c r="K37" s="3">
        <f>LEN(Delimitado__2[[#This Row],[IZQUIERDA]])</f>
        <v>6</v>
      </c>
      <c r="L37" s="3" t="str">
        <f>TRIM(Delimitado__2[[#This Row],[IZQUIERDA]])</f>
        <v>2 ago</v>
      </c>
      <c r="M37" s="3">
        <f>LEN(Delimitado__2[[#This Row],[ESPACIOS]])</f>
        <v>5</v>
      </c>
    </row>
    <row r="38" spans="1:13" x14ac:dyDescent="0.3">
      <c r="A38" s="2" t="s">
        <v>92</v>
      </c>
      <c r="B38">
        <v>29601949</v>
      </c>
      <c r="C38">
        <v>113164723</v>
      </c>
      <c r="D38">
        <v>13192304</v>
      </c>
      <c r="E38">
        <f>ROUND(Delimitado__2[[#This Row],[Gmail]]/1000000,2)</f>
        <v>29.6</v>
      </c>
      <c r="F38">
        <f>ROUND(Delimitado__2[[#This Row],[Drive]]/1000000,2)</f>
        <v>113.16</v>
      </c>
      <c r="G38">
        <f>ROUND(Delimitado__2[[#This Row],[Fotos]]/1000000,2)</f>
        <v>13.19</v>
      </c>
      <c r="H38">
        <f>SUM(Delimitado__2[[#This Row],[Gmail M]:[Fotos M]])</f>
        <v>155.94999999999999</v>
      </c>
      <c r="I38" t="str">
        <f>RIGHT(Delimitado__2[[#This Row],[Fecha]],5)</f>
        <v>GMT-7</v>
      </c>
      <c r="J38" t="str">
        <f>LEFT(Delimitado__2[[#This Row],[Fecha]],6)</f>
        <v xml:space="preserve">3 ago </v>
      </c>
      <c r="K38" s="3">
        <f>LEN(Delimitado__2[[#This Row],[IZQUIERDA]])</f>
        <v>6</v>
      </c>
      <c r="L38" s="3" t="str">
        <f>TRIM(Delimitado__2[[#This Row],[IZQUIERDA]])</f>
        <v>3 ago</v>
      </c>
      <c r="M38" s="3">
        <f>LEN(Delimitado__2[[#This Row],[ESPACIOS]])</f>
        <v>5</v>
      </c>
    </row>
    <row r="39" spans="1:13" x14ac:dyDescent="0.3">
      <c r="A39" s="2" t="s">
        <v>93</v>
      </c>
      <c r="B39">
        <v>29610551</v>
      </c>
      <c r="C39">
        <v>113157001</v>
      </c>
      <c r="D39">
        <v>13238087</v>
      </c>
      <c r="E39">
        <f>ROUND(Delimitado__2[[#This Row],[Gmail]]/1000000,2)</f>
        <v>29.61</v>
      </c>
      <c r="F39">
        <f>ROUND(Delimitado__2[[#This Row],[Drive]]/1000000,2)</f>
        <v>113.16</v>
      </c>
      <c r="G39">
        <f>ROUND(Delimitado__2[[#This Row],[Fotos]]/1000000,2)</f>
        <v>13.24</v>
      </c>
      <c r="H39">
        <f>SUM(Delimitado__2[[#This Row],[Gmail M]:[Fotos M]])</f>
        <v>156.01</v>
      </c>
      <c r="I39" t="str">
        <f>RIGHT(Delimitado__2[[#This Row],[Fecha]],5)</f>
        <v>GMT-7</v>
      </c>
      <c r="J39" t="str">
        <f>LEFT(Delimitado__2[[#This Row],[Fecha]],6)</f>
        <v xml:space="preserve">4 ago </v>
      </c>
      <c r="K39" s="3">
        <f>LEN(Delimitado__2[[#This Row],[IZQUIERDA]])</f>
        <v>6</v>
      </c>
      <c r="L39" s="3" t="str">
        <f>TRIM(Delimitado__2[[#This Row],[IZQUIERDA]])</f>
        <v>4 ago</v>
      </c>
      <c r="M39" s="3">
        <f>LEN(Delimitado__2[[#This Row],[ESPACIOS]])</f>
        <v>5</v>
      </c>
    </row>
    <row r="40" spans="1:13" x14ac:dyDescent="0.3">
      <c r="A40" s="2" t="s">
        <v>94</v>
      </c>
      <c r="B40">
        <v>29619206</v>
      </c>
      <c r="C40">
        <v>113158574</v>
      </c>
      <c r="D40">
        <v>13298658</v>
      </c>
      <c r="E40">
        <f>ROUND(Delimitado__2[[#This Row],[Gmail]]/1000000,2)</f>
        <v>29.62</v>
      </c>
      <c r="F40">
        <f>ROUND(Delimitado__2[[#This Row],[Drive]]/1000000,2)</f>
        <v>113.16</v>
      </c>
      <c r="G40">
        <f>ROUND(Delimitado__2[[#This Row],[Fotos]]/1000000,2)</f>
        <v>13.3</v>
      </c>
      <c r="H40">
        <f>SUM(Delimitado__2[[#This Row],[Gmail M]:[Fotos M]])</f>
        <v>156.08000000000001</v>
      </c>
      <c r="I40" t="str">
        <f>RIGHT(Delimitado__2[[#This Row],[Fecha]],5)</f>
        <v>GMT-7</v>
      </c>
      <c r="J40" t="str">
        <f>LEFT(Delimitado__2[[#This Row],[Fecha]],6)</f>
        <v xml:space="preserve">5 ago </v>
      </c>
      <c r="K40" s="3">
        <f>LEN(Delimitado__2[[#This Row],[IZQUIERDA]])</f>
        <v>6</v>
      </c>
      <c r="L40" s="3" t="str">
        <f>TRIM(Delimitado__2[[#This Row],[IZQUIERDA]])</f>
        <v>5 ago</v>
      </c>
      <c r="M40" s="3">
        <f>LEN(Delimitado__2[[#This Row],[ESPACIOS]])</f>
        <v>5</v>
      </c>
    </row>
    <row r="41" spans="1:13" x14ac:dyDescent="0.3">
      <c r="A41" s="2" t="s">
        <v>95</v>
      </c>
      <c r="B41">
        <v>29652130</v>
      </c>
      <c r="C41">
        <v>113141804</v>
      </c>
      <c r="D41">
        <v>13361039</v>
      </c>
      <c r="E41">
        <f>ROUND(Delimitado__2[[#This Row],[Gmail]]/1000000,2)</f>
        <v>29.65</v>
      </c>
      <c r="F41">
        <f>ROUND(Delimitado__2[[#This Row],[Drive]]/1000000,2)</f>
        <v>113.14</v>
      </c>
      <c r="G41">
        <f>ROUND(Delimitado__2[[#This Row],[Fotos]]/1000000,2)</f>
        <v>13.36</v>
      </c>
      <c r="H41">
        <f>SUM(Delimitado__2[[#This Row],[Gmail M]:[Fotos M]])</f>
        <v>156.14999999999998</v>
      </c>
      <c r="I41" t="str">
        <f>RIGHT(Delimitado__2[[#This Row],[Fecha]],5)</f>
        <v>GMT-7</v>
      </c>
      <c r="J41" t="str">
        <f>LEFT(Delimitado__2[[#This Row],[Fecha]],6)</f>
        <v xml:space="preserve">6 ago </v>
      </c>
      <c r="K41" s="3">
        <f>LEN(Delimitado__2[[#This Row],[IZQUIERDA]])</f>
        <v>6</v>
      </c>
      <c r="L41" s="3" t="str">
        <f>TRIM(Delimitado__2[[#This Row],[IZQUIERDA]])</f>
        <v>6 ago</v>
      </c>
      <c r="M41" s="3">
        <f>LEN(Delimitado__2[[#This Row],[ESPACIOS]])</f>
        <v>5</v>
      </c>
    </row>
    <row r="42" spans="1:13" x14ac:dyDescent="0.3">
      <c r="A42" s="2" t="s">
        <v>96</v>
      </c>
      <c r="B42">
        <v>29653450</v>
      </c>
      <c r="C42">
        <v>113128572</v>
      </c>
      <c r="D42">
        <v>13404854</v>
      </c>
      <c r="E42">
        <f>ROUND(Delimitado__2[[#This Row],[Gmail]]/1000000,2)</f>
        <v>29.65</v>
      </c>
      <c r="F42">
        <f>ROUND(Delimitado__2[[#This Row],[Drive]]/1000000,2)</f>
        <v>113.13</v>
      </c>
      <c r="G42">
        <f>ROUND(Delimitado__2[[#This Row],[Fotos]]/1000000,2)</f>
        <v>13.4</v>
      </c>
      <c r="H42">
        <f>SUM(Delimitado__2[[#This Row],[Gmail M]:[Fotos M]])</f>
        <v>156.18</v>
      </c>
      <c r="I42" t="str">
        <f>RIGHT(Delimitado__2[[#This Row],[Fecha]],5)</f>
        <v>GMT-7</v>
      </c>
      <c r="J42" t="str">
        <f>LEFT(Delimitado__2[[#This Row],[Fecha]],6)</f>
        <v xml:space="preserve">7 ago </v>
      </c>
      <c r="K42" s="3">
        <f>LEN(Delimitado__2[[#This Row],[IZQUIERDA]])</f>
        <v>6</v>
      </c>
      <c r="L42" s="3" t="str">
        <f>TRIM(Delimitado__2[[#This Row],[IZQUIERDA]])</f>
        <v>7 ago</v>
      </c>
      <c r="M42" s="3">
        <f>LEN(Delimitado__2[[#This Row],[ESPACIOS]])</f>
        <v>5</v>
      </c>
    </row>
    <row r="43" spans="1:13" x14ac:dyDescent="0.3">
      <c r="A43" s="2" t="s">
        <v>97</v>
      </c>
      <c r="B43">
        <v>29654930</v>
      </c>
      <c r="C43">
        <v>113128982</v>
      </c>
      <c r="D43">
        <v>13424835</v>
      </c>
      <c r="E43">
        <f>ROUND(Delimitado__2[[#This Row],[Gmail]]/1000000,2)</f>
        <v>29.65</v>
      </c>
      <c r="F43">
        <f>ROUND(Delimitado__2[[#This Row],[Drive]]/1000000,2)</f>
        <v>113.13</v>
      </c>
      <c r="G43">
        <f>ROUND(Delimitado__2[[#This Row],[Fotos]]/1000000,2)</f>
        <v>13.42</v>
      </c>
      <c r="H43">
        <f>SUM(Delimitado__2[[#This Row],[Gmail M]:[Fotos M]])</f>
        <v>156.19999999999999</v>
      </c>
      <c r="I43" t="str">
        <f>RIGHT(Delimitado__2[[#This Row],[Fecha]],5)</f>
        <v>GMT-7</v>
      </c>
      <c r="J43" t="str">
        <f>LEFT(Delimitado__2[[#This Row],[Fecha]],6)</f>
        <v xml:space="preserve">8 ago </v>
      </c>
      <c r="K43" s="3">
        <f>LEN(Delimitado__2[[#This Row],[IZQUIERDA]])</f>
        <v>6</v>
      </c>
      <c r="L43" s="3" t="str">
        <f>TRIM(Delimitado__2[[#This Row],[IZQUIERDA]])</f>
        <v>8 ago</v>
      </c>
      <c r="M43" s="3">
        <f>LEN(Delimitado__2[[#This Row],[ESPACIOS]])</f>
        <v>5</v>
      </c>
    </row>
    <row r="44" spans="1:13" x14ac:dyDescent="0.3">
      <c r="A44" s="2" t="s">
        <v>98</v>
      </c>
      <c r="B44">
        <v>29654017</v>
      </c>
      <c r="C44">
        <v>113097368</v>
      </c>
      <c r="D44">
        <v>13478782</v>
      </c>
      <c r="E44">
        <f>ROUND(Delimitado__2[[#This Row],[Gmail]]/1000000,2)</f>
        <v>29.65</v>
      </c>
      <c r="F44">
        <f>ROUND(Delimitado__2[[#This Row],[Drive]]/1000000,2)</f>
        <v>113.1</v>
      </c>
      <c r="G44">
        <f>ROUND(Delimitado__2[[#This Row],[Fotos]]/1000000,2)</f>
        <v>13.48</v>
      </c>
      <c r="H44">
        <f>SUM(Delimitado__2[[#This Row],[Gmail M]:[Fotos M]])</f>
        <v>156.22999999999999</v>
      </c>
      <c r="I44" t="str">
        <f>RIGHT(Delimitado__2[[#This Row],[Fecha]],5)</f>
        <v>GMT-7</v>
      </c>
      <c r="J44" t="str">
        <f>LEFT(Delimitado__2[[#This Row],[Fecha]],6)</f>
        <v xml:space="preserve">9 ago </v>
      </c>
      <c r="K44" s="3">
        <f>LEN(Delimitado__2[[#This Row],[IZQUIERDA]])</f>
        <v>6</v>
      </c>
      <c r="L44" s="3" t="str">
        <f>TRIM(Delimitado__2[[#This Row],[IZQUIERDA]])</f>
        <v>9 ago</v>
      </c>
      <c r="M44" s="3">
        <f>LEN(Delimitado__2[[#This Row],[ESPACIOS]])</f>
        <v>5</v>
      </c>
    </row>
    <row r="45" spans="1:13" x14ac:dyDescent="0.3">
      <c r="A45" s="2" t="s">
        <v>99</v>
      </c>
      <c r="B45">
        <v>29657526</v>
      </c>
      <c r="C45">
        <v>112915935</v>
      </c>
      <c r="D45">
        <v>13523499</v>
      </c>
      <c r="E45">
        <f>ROUND(Delimitado__2[[#This Row],[Gmail]]/1000000,2)</f>
        <v>29.66</v>
      </c>
      <c r="F45">
        <f>ROUND(Delimitado__2[[#This Row],[Drive]]/1000000,2)</f>
        <v>112.92</v>
      </c>
      <c r="G45">
        <f>ROUND(Delimitado__2[[#This Row],[Fotos]]/1000000,2)</f>
        <v>13.52</v>
      </c>
      <c r="H45">
        <f>SUM(Delimitado__2[[#This Row],[Gmail M]:[Fotos M]])</f>
        <v>156.10000000000002</v>
      </c>
      <c r="I45" t="str">
        <f>RIGHT(Delimitado__2[[#This Row],[Fecha]],5)</f>
        <v>GMT-7</v>
      </c>
      <c r="J45" t="str">
        <f>LEFT(Delimitado__2[[#This Row],[Fecha]],6)</f>
        <v>10 ago</v>
      </c>
      <c r="K45" s="3">
        <f>LEN(Delimitado__2[[#This Row],[IZQUIERDA]])</f>
        <v>6</v>
      </c>
      <c r="L45" s="3" t="str">
        <f>TRIM(Delimitado__2[[#This Row],[IZQUIERDA]])</f>
        <v>10 ago</v>
      </c>
      <c r="M45" s="3">
        <f>LEN(Delimitado__2[[#This Row],[ESPACIOS]])</f>
        <v>6</v>
      </c>
    </row>
    <row r="46" spans="1:13" x14ac:dyDescent="0.3">
      <c r="A46" s="2" t="s">
        <v>100</v>
      </c>
      <c r="B46">
        <v>29670794</v>
      </c>
      <c r="C46">
        <v>112776928</v>
      </c>
      <c r="D46">
        <v>13603155</v>
      </c>
      <c r="E46">
        <f>ROUND(Delimitado__2[[#This Row],[Gmail]]/1000000,2)</f>
        <v>29.67</v>
      </c>
      <c r="F46">
        <f>ROUND(Delimitado__2[[#This Row],[Drive]]/1000000,2)</f>
        <v>112.78</v>
      </c>
      <c r="G46">
        <f>ROUND(Delimitado__2[[#This Row],[Fotos]]/1000000,2)</f>
        <v>13.6</v>
      </c>
      <c r="H46">
        <f>SUM(Delimitado__2[[#This Row],[Gmail M]:[Fotos M]])</f>
        <v>156.04999999999998</v>
      </c>
      <c r="I46" t="str">
        <f>RIGHT(Delimitado__2[[#This Row],[Fecha]],5)</f>
        <v>GMT-7</v>
      </c>
      <c r="J46" t="str">
        <f>LEFT(Delimitado__2[[#This Row],[Fecha]],6)</f>
        <v>11 ago</v>
      </c>
      <c r="K46" s="3">
        <f>LEN(Delimitado__2[[#This Row],[IZQUIERDA]])</f>
        <v>6</v>
      </c>
      <c r="L46" s="3" t="str">
        <f>TRIM(Delimitado__2[[#This Row],[IZQUIERDA]])</f>
        <v>11 ago</v>
      </c>
      <c r="M46" s="3">
        <f>LEN(Delimitado__2[[#This Row],[ESPACIOS]])</f>
        <v>6</v>
      </c>
    </row>
    <row r="47" spans="1:13" x14ac:dyDescent="0.3">
      <c r="A47" s="2" t="s">
        <v>101</v>
      </c>
      <c r="B47">
        <v>29673348</v>
      </c>
      <c r="C47">
        <v>112688657</v>
      </c>
      <c r="D47">
        <v>13651526</v>
      </c>
      <c r="E47">
        <f>ROUND(Delimitado__2[[#This Row],[Gmail]]/1000000,2)</f>
        <v>29.67</v>
      </c>
      <c r="F47">
        <f>ROUND(Delimitado__2[[#This Row],[Drive]]/1000000,2)</f>
        <v>112.69</v>
      </c>
      <c r="G47">
        <f>ROUND(Delimitado__2[[#This Row],[Fotos]]/1000000,2)</f>
        <v>13.65</v>
      </c>
      <c r="H47">
        <f>SUM(Delimitado__2[[#This Row],[Gmail M]:[Fotos M]])</f>
        <v>156.01000000000002</v>
      </c>
      <c r="I47" t="str">
        <f>RIGHT(Delimitado__2[[#This Row],[Fecha]],5)</f>
        <v>GMT-7</v>
      </c>
      <c r="J47" t="str">
        <f>LEFT(Delimitado__2[[#This Row],[Fecha]],6)</f>
        <v>12 ago</v>
      </c>
      <c r="K47" s="3">
        <f>LEN(Delimitado__2[[#This Row],[IZQUIERDA]])</f>
        <v>6</v>
      </c>
      <c r="L47" s="3" t="str">
        <f>TRIM(Delimitado__2[[#This Row],[IZQUIERDA]])</f>
        <v>12 ago</v>
      </c>
      <c r="M47" s="3">
        <f>LEN(Delimitado__2[[#This Row],[ESPACIOS]])</f>
        <v>6</v>
      </c>
    </row>
    <row r="48" spans="1:13" x14ac:dyDescent="0.3">
      <c r="A48" s="2" t="s">
        <v>102</v>
      </c>
      <c r="B48">
        <v>29686179</v>
      </c>
      <c r="C48">
        <v>112626362</v>
      </c>
      <c r="D48">
        <v>13697305</v>
      </c>
      <c r="E48">
        <f>ROUND(Delimitado__2[[#This Row],[Gmail]]/1000000,2)</f>
        <v>29.69</v>
      </c>
      <c r="F48">
        <f>ROUND(Delimitado__2[[#This Row],[Drive]]/1000000,2)</f>
        <v>112.63</v>
      </c>
      <c r="G48">
        <f>ROUND(Delimitado__2[[#This Row],[Fotos]]/1000000,2)</f>
        <v>13.7</v>
      </c>
      <c r="H48">
        <f>SUM(Delimitado__2[[#This Row],[Gmail M]:[Fotos M]])</f>
        <v>156.01999999999998</v>
      </c>
      <c r="I48" t="str">
        <f>RIGHT(Delimitado__2[[#This Row],[Fecha]],5)</f>
        <v>GMT-7</v>
      </c>
      <c r="J48" t="str">
        <f>LEFT(Delimitado__2[[#This Row],[Fecha]],6)</f>
        <v>13 ago</v>
      </c>
      <c r="K48" s="3">
        <f>LEN(Delimitado__2[[#This Row],[IZQUIERDA]])</f>
        <v>6</v>
      </c>
      <c r="L48" s="3" t="str">
        <f>TRIM(Delimitado__2[[#This Row],[IZQUIERDA]])</f>
        <v>13 ago</v>
      </c>
      <c r="M48" s="3">
        <f>LEN(Delimitado__2[[#This Row],[ESPACIOS]])</f>
        <v>6</v>
      </c>
    </row>
    <row r="49" spans="1:13" x14ac:dyDescent="0.3">
      <c r="A49" s="2" t="s">
        <v>103</v>
      </c>
      <c r="B49">
        <v>29691103</v>
      </c>
      <c r="C49">
        <v>112519413</v>
      </c>
      <c r="D49">
        <v>13769594</v>
      </c>
      <c r="E49">
        <f>ROUND(Delimitado__2[[#This Row],[Gmail]]/1000000,2)</f>
        <v>29.69</v>
      </c>
      <c r="F49">
        <f>ROUND(Delimitado__2[[#This Row],[Drive]]/1000000,2)</f>
        <v>112.52</v>
      </c>
      <c r="G49">
        <f>ROUND(Delimitado__2[[#This Row],[Fotos]]/1000000,2)</f>
        <v>13.77</v>
      </c>
      <c r="H49">
        <f>SUM(Delimitado__2[[#This Row],[Gmail M]:[Fotos M]])</f>
        <v>155.98000000000002</v>
      </c>
      <c r="I49" t="str">
        <f>RIGHT(Delimitado__2[[#This Row],[Fecha]],5)</f>
        <v>GMT-7</v>
      </c>
      <c r="J49" t="str">
        <f>LEFT(Delimitado__2[[#This Row],[Fecha]],6)</f>
        <v>14 ago</v>
      </c>
      <c r="K49" s="3">
        <f>LEN(Delimitado__2[[#This Row],[IZQUIERDA]])</f>
        <v>6</v>
      </c>
      <c r="L49" s="3" t="str">
        <f>TRIM(Delimitado__2[[#This Row],[IZQUIERDA]])</f>
        <v>14 ago</v>
      </c>
      <c r="M49" s="3">
        <f>LEN(Delimitado__2[[#This Row],[ESPACIOS]])</f>
        <v>6</v>
      </c>
    </row>
    <row r="50" spans="1:13" x14ac:dyDescent="0.3">
      <c r="A50" s="2" t="s">
        <v>104</v>
      </c>
      <c r="B50">
        <v>29691103</v>
      </c>
      <c r="C50">
        <v>112519413</v>
      </c>
      <c r="D50">
        <v>13769594</v>
      </c>
      <c r="E50">
        <f>ROUND(Delimitado__2[[#This Row],[Gmail]]/1000000,2)</f>
        <v>29.69</v>
      </c>
      <c r="F50">
        <f>ROUND(Delimitado__2[[#This Row],[Drive]]/1000000,2)</f>
        <v>112.52</v>
      </c>
      <c r="G50">
        <f>ROUND(Delimitado__2[[#This Row],[Fotos]]/1000000,2)</f>
        <v>13.77</v>
      </c>
      <c r="H50">
        <f>SUM(Delimitado__2[[#This Row],[Gmail M]:[Fotos M]])</f>
        <v>155.98000000000002</v>
      </c>
      <c r="I50" t="str">
        <f>RIGHT(Delimitado__2[[#This Row],[Fecha]],5)</f>
        <v>GMT-7</v>
      </c>
      <c r="J50" t="str">
        <f>LEFT(Delimitado__2[[#This Row],[Fecha]],6)</f>
        <v>15 ago</v>
      </c>
      <c r="K50" s="3">
        <f>LEN(Delimitado__2[[#This Row],[IZQUIERDA]])</f>
        <v>6</v>
      </c>
      <c r="L50" s="3" t="str">
        <f>TRIM(Delimitado__2[[#This Row],[IZQUIERDA]])</f>
        <v>15 ago</v>
      </c>
      <c r="M50" s="3">
        <f>LEN(Delimitado__2[[#This Row],[ESPACIOS]])</f>
        <v>6</v>
      </c>
    </row>
    <row r="51" spans="1:13" x14ac:dyDescent="0.3">
      <c r="A51" s="2" t="s">
        <v>105</v>
      </c>
      <c r="B51">
        <v>29705962</v>
      </c>
      <c r="C51">
        <v>112402822</v>
      </c>
      <c r="D51">
        <v>13819812</v>
      </c>
      <c r="E51">
        <f>ROUND(Delimitado__2[[#This Row],[Gmail]]/1000000,2)</f>
        <v>29.71</v>
      </c>
      <c r="F51">
        <f>ROUND(Delimitado__2[[#This Row],[Drive]]/1000000,2)</f>
        <v>112.4</v>
      </c>
      <c r="G51">
        <f>ROUND(Delimitado__2[[#This Row],[Fotos]]/1000000,2)</f>
        <v>13.82</v>
      </c>
      <c r="H51">
        <f>SUM(Delimitado__2[[#This Row],[Gmail M]:[Fotos M]])</f>
        <v>155.93</v>
      </c>
      <c r="I51" t="str">
        <f>RIGHT(Delimitado__2[[#This Row],[Fecha]],5)</f>
        <v>GMT-7</v>
      </c>
      <c r="J51" t="str">
        <f>LEFT(Delimitado__2[[#This Row],[Fecha]],6)</f>
        <v>16 ago</v>
      </c>
      <c r="K51" s="3">
        <f>LEN(Delimitado__2[[#This Row],[IZQUIERDA]])</f>
        <v>6</v>
      </c>
      <c r="L51" s="3" t="str">
        <f>TRIM(Delimitado__2[[#This Row],[IZQUIERDA]])</f>
        <v>16 ago</v>
      </c>
      <c r="M51" s="3">
        <f>LEN(Delimitado__2[[#This Row],[ESPACIOS]])</f>
        <v>6</v>
      </c>
    </row>
    <row r="52" spans="1:13" x14ac:dyDescent="0.3">
      <c r="A52" s="2" t="s">
        <v>106</v>
      </c>
      <c r="B52">
        <v>29719919</v>
      </c>
      <c r="C52">
        <v>112378913</v>
      </c>
      <c r="D52">
        <v>13882933</v>
      </c>
      <c r="E52">
        <f>ROUND(Delimitado__2[[#This Row],[Gmail]]/1000000,2)</f>
        <v>29.72</v>
      </c>
      <c r="F52">
        <f>ROUND(Delimitado__2[[#This Row],[Drive]]/1000000,2)</f>
        <v>112.38</v>
      </c>
      <c r="G52">
        <f>ROUND(Delimitado__2[[#This Row],[Fotos]]/1000000,2)</f>
        <v>13.88</v>
      </c>
      <c r="H52">
        <f>SUM(Delimitado__2[[#This Row],[Gmail M]:[Fotos M]])</f>
        <v>155.97999999999999</v>
      </c>
      <c r="I52" t="str">
        <f>RIGHT(Delimitado__2[[#This Row],[Fecha]],5)</f>
        <v>GMT-7</v>
      </c>
      <c r="J52" t="str">
        <f>LEFT(Delimitado__2[[#This Row],[Fecha]],6)</f>
        <v>17 ago</v>
      </c>
      <c r="K52" s="3">
        <f>LEN(Delimitado__2[[#This Row],[IZQUIERDA]])</f>
        <v>6</v>
      </c>
      <c r="L52" s="3" t="str">
        <f>TRIM(Delimitado__2[[#This Row],[IZQUIERDA]])</f>
        <v>17 ago</v>
      </c>
      <c r="M52" s="3">
        <f>LEN(Delimitado__2[[#This Row],[ESPACIOS]])</f>
        <v>6</v>
      </c>
    </row>
    <row r="53" spans="1:13" x14ac:dyDescent="0.3">
      <c r="A53" s="2" t="s">
        <v>107</v>
      </c>
      <c r="B53">
        <v>29716168</v>
      </c>
      <c r="C53">
        <v>112281030</v>
      </c>
      <c r="D53">
        <v>13915249</v>
      </c>
      <c r="E53">
        <f>ROUND(Delimitado__2[[#This Row],[Gmail]]/1000000,2)</f>
        <v>29.72</v>
      </c>
      <c r="F53">
        <f>ROUND(Delimitado__2[[#This Row],[Drive]]/1000000,2)</f>
        <v>112.28</v>
      </c>
      <c r="G53">
        <f>ROUND(Delimitado__2[[#This Row],[Fotos]]/1000000,2)</f>
        <v>13.92</v>
      </c>
      <c r="H53">
        <f>SUM(Delimitado__2[[#This Row],[Gmail M]:[Fotos M]])</f>
        <v>155.91999999999999</v>
      </c>
      <c r="I53" t="str">
        <f>RIGHT(Delimitado__2[[#This Row],[Fecha]],5)</f>
        <v>GMT-7</v>
      </c>
      <c r="J53" t="str">
        <f>LEFT(Delimitado__2[[#This Row],[Fecha]],6)</f>
        <v>18 ago</v>
      </c>
      <c r="K53" s="3">
        <f>LEN(Delimitado__2[[#This Row],[IZQUIERDA]])</f>
        <v>6</v>
      </c>
      <c r="L53" s="3" t="str">
        <f>TRIM(Delimitado__2[[#This Row],[IZQUIERDA]])</f>
        <v>18 ago</v>
      </c>
      <c r="M53" s="3">
        <f>LEN(Delimitado__2[[#This Row],[ESPACIOS]])</f>
        <v>6</v>
      </c>
    </row>
    <row r="54" spans="1:13" x14ac:dyDescent="0.3">
      <c r="A54" s="2" t="s">
        <v>108</v>
      </c>
      <c r="B54">
        <v>29728532</v>
      </c>
      <c r="C54">
        <v>112361038</v>
      </c>
      <c r="D54">
        <v>13975516</v>
      </c>
      <c r="E54">
        <f>ROUND(Delimitado__2[[#This Row],[Gmail]]/1000000,2)</f>
        <v>29.73</v>
      </c>
      <c r="F54">
        <f>ROUND(Delimitado__2[[#This Row],[Drive]]/1000000,2)</f>
        <v>112.36</v>
      </c>
      <c r="G54">
        <f>ROUND(Delimitado__2[[#This Row],[Fotos]]/1000000,2)</f>
        <v>13.98</v>
      </c>
      <c r="H54">
        <f>SUM(Delimitado__2[[#This Row],[Gmail M]:[Fotos M]])</f>
        <v>156.07</v>
      </c>
      <c r="I54" t="str">
        <f>RIGHT(Delimitado__2[[#This Row],[Fecha]],5)</f>
        <v>GMT-7</v>
      </c>
      <c r="J54" t="str">
        <f>LEFT(Delimitado__2[[#This Row],[Fecha]],6)</f>
        <v>19 ago</v>
      </c>
      <c r="K54" s="3">
        <f>LEN(Delimitado__2[[#This Row],[IZQUIERDA]])</f>
        <v>6</v>
      </c>
      <c r="L54" s="3" t="str">
        <f>TRIM(Delimitado__2[[#This Row],[IZQUIERDA]])</f>
        <v>19 ago</v>
      </c>
      <c r="M54" s="3">
        <f>LEN(Delimitado__2[[#This Row],[ESPACIOS]])</f>
        <v>6</v>
      </c>
    </row>
    <row r="55" spans="1:13" x14ac:dyDescent="0.3">
      <c r="A55" s="2" t="s">
        <v>109</v>
      </c>
      <c r="B55">
        <v>29741622</v>
      </c>
      <c r="C55">
        <v>112432442</v>
      </c>
      <c r="D55">
        <v>14037283</v>
      </c>
      <c r="E55">
        <f>ROUND(Delimitado__2[[#This Row],[Gmail]]/1000000,2)</f>
        <v>29.74</v>
      </c>
      <c r="F55">
        <f>ROUND(Delimitado__2[[#This Row],[Drive]]/1000000,2)</f>
        <v>112.43</v>
      </c>
      <c r="G55">
        <f>ROUND(Delimitado__2[[#This Row],[Fotos]]/1000000,2)</f>
        <v>14.04</v>
      </c>
      <c r="H55">
        <f>SUM(Delimitado__2[[#This Row],[Gmail M]:[Fotos M]])</f>
        <v>156.21</v>
      </c>
      <c r="I55" t="str">
        <f>RIGHT(Delimitado__2[[#This Row],[Fecha]],5)</f>
        <v>GMT-7</v>
      </c>
      <c r="J55" t="str">
        <f>LEFT(Delimitado__2[[#This Row],[Fecha]],6)</f>
        <v>20 ago</v>
      </c>
      <c r="K55" s="3">
        <f>LEN(Delimitado__2[[#This Row],[IZQUIERDA]])</f>
        <v>6</v>
      </c>
      <c r="L55" s="3" t="str">
        <f>TRIM(Delimitado__2[[#This Row],[IZQUIERDA]])</f>
        <v>20 ago</v>
      </c>
      <c r="M55" s="3">
        <f>LEN(Delimitado__2[[#This Row],[ESPACIOS]])</f>
        <v>6</v>
      </c>
    </row>
    <row r="56" spans="1:13" x14ac:dyDescent="0.3">
      <c r="A56" s="2" t="s">
        <v>110</v>
      </c>
      <c r="B56">
        <v>29746952</v>
      </c>
      <c r="C56">
        <v>112497039</v>
      </c>
      <c r="D56">
        <v>14084462</v>
      </c>
      <c r="E56">
        <f>ROUND(Delimitado__2[[#This Row],[Gmail]]/1000000,2)</f>
        <v>29.75</v>
      </c>
      <c r="F56">
        <f>ROUND(Delimitado__2[[#This Row],[Drive]]/1000000,2)</f>
        <v>112.5</v>
      </c>
      <c r="G56">
        <f>ROUND(Delimitado__2[[#This Row],[Fotos]]/1000000,2)</f>
        <v>14.08</v>
      </c>
      <c r="H56">
        <f>SUM(Delimitado__2[[#This Row],[Gmail M]:[Fotos M]])</f>
        <v>156.33000000000001</v>
      </c>
      <c r="I56" t="str">
        <f>RIGHT(Delimitado__2[[#This Row],[Fecha]],5)</f>
        <v>GMT-7</v>
      </c>
      <c r="J56" t="str">
        <f>LEFT(Delimitado__2[[#This Row],[Fecha]],6)</f>
        <v>21 ago</v>
      </c>
      <c r="K56" s="3">
        <f>LEN(Delimitado__2[[#This Row],[IZQUIERDA]])</f>
        <v>6</v>
      </c>
      <c r="L56" s="3" t="str">
        <f>TRIM(Delimitado__2[[#This Row],[IZQUIERDA]])</f>
        <v>21 ago</v>
      </c>
      <c r="M56" s="3">
        <f>LEN(Delimitado__2[[#This Row],[ESPACIOS]])</f>
        <v>6</v>
      </c>
    </row>
    <row r="57" spans="1:13" x14ac:dyDescent="0.3">
      <c r="A57" s="2" t="s">
        <v>111</v>
      </c>
      <c r="B57">
        <v>29752031</v>
      </c>
      <c r="C57">
        <v>112523100</v>
      </c>
      <c r="D57">
        <v>14159590</v>
      </c>
      <c r="E57">
        <f>ROUND(Delimitado__2[[#This Row],[Gmail]]/1000000,2)</f>
        <v>29.75</v>
      </c>
      <c r="F57">
        <f>ROUND(Delimitado__2[[#This Row],[Drive]]/1000000,2)</f>
        <v>112.52</v>
      </c>
      <c r="G57">
        <f>ROUND(Delimitado__2[[#This Row],[Fotos]]/1000000,2)</f>
        <v>14.16</v>
      </c>
      <c r="H57">
        <f>SUM(Delimitado__2[[#This Row],[Gmail M]:[Fotos M]])</f>
        <v>156.42999999999998</v>
      </c>
      <c r="I57" t="str">
        <f>RIGHT(Delimitado__2[[#This Row],[Fecha]],5)</f>
        <v>GMT-7</v>
      </c>
      <c r="J57" t="str">
        <f>LEFT(Delimitado__2[[#This Row],[Fecha]],6)</f>
        <v>22 ago</v>
      </c>
      <c r="K57" s="3">
        <f>LEN(Delimitado__2[[#This Row],[IZQUIERDA]])</f>
        <v>6</v>
      </c>
      <c r="L57" s="3" t="str">
        <f>TRIM(Delimitado__2[[#This Row],[IZQUIERDA]])</f>
        <v>22 ago</v>
      </c>
      <c r="M57" s="3">
        <f>LEN(Delimitado__2[[#This Row],[ESPACIOS]])</f>
        <v>6</v>
      </c>
    </row>
    <row r="58" spans="1:13" x14ac:dyDescent="0.3">
      <c r="A58" s="2" t="s">
        <v>112</v>
      </c>
      <c r="B58">
        <v>29769677</v>
      </c>
      <c r="C58">
        <v>112740663</v>
      </c>
      <c r="D58">
        <v>14217395</v>
      </c>
      <c r="E58">
        <f>ROUND(Delimitado__2[[#This Row],[Gmail]]/1000000,2)</f>
        <v>29.77</v>
      </c>
      <c r="F58">
        <f>ROUND(Delimitado__2[[#This Row],[Drive]]/1000000,2)</f>
        <v>112.74</v>
      </c>
      <c r="G58">
        <f>ROUND(Delimitado__2[[#This Row],[Fotos]]/1000000,2)</f>
        <v>14.22</v>
      </c>
      <c r="H58">
        <f>SUM(Delimitado__2[[#This Row],[Gmail M]:[Fotos M]])</f>
        <v>156.72999999999999</v>
      </c>
      <c r="I58" t="str">
        <f>RIGHT(Delimitado__2[[#This Row],[Fecha]],5)</f>
        <v>GMT-7</v>
      </c>
      <c r="J58" t="str">
        <f>LEFT(Delimitado__2[[#This Row],[Fecha]],6)</f>
        <v>23 ago</v>
      </c>
      <c r="K58" s="3">
        <f>LEN(Delimitado__2[[#This Row],[IZQUIERDA]])</f>
        <v>6</v>
      </c>
      <c r="L58" s="3" t="str">
        <f>TRIM(Delimitado__2[[#This Row],[IZQUIERDA]])</f>
        <v>23 ago</v>
      </c>
      <c r="M58" s="3">
        <f>LEN(Delimitado__2[[#This Row],[ESPACIOS]])</f>
        <v>6</v>
      </c>
    </row>
    <row r="59" spans="1:13" x14ac:dyDescent="0.3">
      <c r="A59" s="2" t="s">
        <v>113</v>
      </c>
      <c r="B59">
        <v>29788563</v>
      </c>
      <c r="C59">
        <v>112897843</v>
      </c>
      <c r="D59">
        <v>14295831</v>
      </c>
      <c r="E59">
        <f>ROUND(Delimitado__2[[#This Row],[Gmail]]/1000000,2)</f>
        <v>29.79</v>
      </c>
      <c r="F59">
        <f>ROUND(Delimitado__2[[#This Row],[Drive]]/1000000,2)</f>
        <v>112.9</v>
      </c>
      <c r="G59">
        <f>ROUND(Delimitado__2[[#This Row],[Fotos]]/1000000,2)</f>
        <v>14.3</v>
      </c>
      <c r="H59">
        <f>SUM(Delimitado__2[[#This Row],[Gmail M]:[Fotos M]])</f>
        <v>156.99</v>
      </c>
      <c r="I59" t="str">
        <f>RIGHT(Delimitado__2[[#This Row],[Fecha]],5)</f>
        <v>GMT-7</v>
      </c>
      <c r="J59" t="str">
        <f>LEFT(Delimitado__2[[#This Row],[Fecha]],6)</f>
        <v>24 ago</v>
      </c>
      <c r="K59" s="3">
        <f>LEN(Delimitado__2[[#This Row],[IZQUIERDA]])</f>
        <v>6</v>
      </c>
      <c r="L59" s="3" t="str">
        <f>TRIM(Delimitado__2[[#This Row],[IZQUIERDA]])</f>
        <v>24 ago</v>
      </c>
      <c r="M59" s="3">
        <f>LEN(Delimitado__2[[#This Row],[ESPACIOS]])</f>
        <v>6</v>
      </c>
    </row>
    <row r="60" spans="1:13" x14ac:dyDescent="0.3">
      <c r="A60" s="2" t="s">
        <v>114</v>
      </c>
      <c r="B60">
        <v>29806129</v>
      </c>
      <c r="C60">
        <v>113029893</v>
      </c>
      <c r="D60">
        <v>14362204</v>
      </c>
      <c r="E60">
        <f>ROUND(Delimitado__2[[#This Row],[Gmail]]/1000000,2)</f>
        <v>29.81</v>
      </c>
      <c r="F60">
        <f>ROUND(Delimitado__2[[#This Row],[Drive]]/1000000,2)</f>
        <v>113.03</v>
      </c>
      <c r="G60">
        <f>ROUND(Delimitado__2[[#This Row],[Fotos]]/1000000,2)</f>
        <v>14.36</v>
      </c>
      <c r="H60">
        <f>SUM(Delimitado__2[[#This Row],[Gmail M]:[Fotos M]])</f>
        <v>157.19999999999999</v>
      </c>
      <c r="I60" t="str">
        <f>RIGHT(Delimitado__2[[#This Row],[Fecha]],5)</f>
        <v>GMT-7</v>
      </c>
      <c r="J60" t="str">
        <f>LEFT(Delimitado__2[[#This Row],[Fecha]],6)</f>
        <v>25 ago</v>
      </c>
      <c r="K60" s="3">
        <f>LEN(Delimitado__2[[#This Row],[IZQUIERDA]])</f>
        <v>6</v>
      </c>
      <c r="L60" s="3" t="str">
        <f>TRIM(Delimitado__2[[#This Row],[IZQUIERDA]])</f>
        <v>25 ago</v>
      </c>
      <c r="M60" s="3">
        <f>LEN(Delimitado__2[[#This Row],[ESPACIOS]])</f>
        <v>6</v>
      </c>
    </row>
    <row r="61" spans="1:13" x14ac:dyDescent="0.3">
      <c r="A61" s="2" t="s">
        <v>115</v>
      </c>
      <c r="B61">
        <v>29817651</v>
      </c>
      <c r="C61">
        <v>113131032</v>
      </c>
      <c r="D61">
        <v>14410781</v>
      </c>
      <c r="E61">
        <f>ROUND(Delimitado__2[[#This Row],[Gmail]]/1000000,2)</f>
        <v>29.82</v>
      </c>
      <c r="F61">
        <f>ROUND(Delimitado__2[[#This Row],[Drive]]/1000000,2)</f>
        <v>113.13</v>
      </c>
      <c r="G61">
        <f>ROUND(Delimitado__2[[#This Row],[Fotos]]/1000000,2)</f>
        <v>14.41</v>
      </c>
      <c r="H61">
        <f>SUM(Delimitado__2[[#This Row],[Gmail M]:[Fotos M]])</f>
        <v>157.35999999999999</v>
      </c>
      <c r="I61" t="str">
        <f>RIGHT(Delimitado__2[[#This Row],[Fecha]],5)</f>
        <v>GMT-7</v>
      </c>
      <c r="J61" t="str">
        <f>LEFT(Delimitado__2[[#This Row],[Fecha]],6)</f>
        <v>26 ago</v>
      </c>
      <c r="K61" s="3">
        <f>LEN(Delimitado__2[[#This Row],[IZQUIERDA]])</f>
        <v>6</v>
      </c>
      <c r="L61" s="3" t="str">
        <f>TRIM(Delimitado__2[[#This Row],[IZQUIERDA]])</f>
        <v>26 ago</v>
      </c>
      <c r="M61" s="3">
        <f>LEN(Delimitado__2[[#This Row],[ESPACIOS]])</f>
        <v>6</v>
      </c>
    </row>
    <row r="62" spans="1:13" x14ac:dyDescent="0.3">
      <c r="A62" s="2" t="s">
        <v>116</v>
      </c>
      <c r="B62">
        <v>29831378</v>
      </c>
      <c r="C62">
        <v>113265796</v>
      </c>
      <c r="D62">
        <v>14463636</v>
      </c>
      <c r="E62">
        <f>ROUND(Delimitado__2[[#This Row],[Gmail]]/1000000,2)</f>
        <v>29.83</v>
      </c>
      <c r="F62">
        <f>ROUND(Delimitado__2[[#This Row],[Drive]]/1000000,2)</f>
        <v>113.27</v>
      </c>
      <c r="G62">
        <f>ROUND(Delimitado__2[[#This Row],[Fotos]]/1000000,2)</f>
        <v>14.46</v>
      </c>
      <c r="H62">
        <f>SUM(Delimitado__2[[#This Row],[Gmail M]:[Fotos M]])</f>
        <v>157.56</v>
      </c>
      <c r="I62" t="str">
        <f>RIGHT(Delimitado__2[[#This Row],[Fecha]],5)</f>
        <v>GMT-7</v>
      </c>
      <c r="J62" t="str">
        <f>LEFT(Delimitado__2[[#This Row],[Fecha]],6)</f>
        <v>27 ago</v>
      </c>
      <c r="K62" s="3">
        <f>LEN(Delimitado__2[[#This Row],[IZQUIERDA]])</f>
        <v>6</v>
      </c>
      <c r="L62" s="3" t="str">
        <f>TRIM(Delimitado__2[[#This Row],[IZQUIERDA]])</f>
        <v>27 ago</v>
      </c>
      <c r="M62" s="3">
        <f>LEN(Delimitado__2[[#This Row],[ESPACIOS]])</f>
        <v>6</v>
      </c>
    </row>
    <row r="63" spans="1:13" x14ac:dyDescent="0.3">
      <c r="A63" s="2" t="s">
        <v>117</v>
      </c>
      <c r="B63">
        <v>29835733</v>
      </c>
      <c r="C63">
        <v>113316082</v>
      </c>
      <c r="D63">
        <v>14532246</v>
      </c>
      <c r="E63">
        <f>ROUND(Delimitado__2[[#This Row],[Gmail]]/1000000,2)</f>
        <v>29.84</v>
      </c>
      <c r="F63">
        <f>ROUND(Delimitado__2[[#This Row],[Drive]]/1000000,2)</f>
        <v>113.32</v>
      </c>
      <c r="G63">
        <f>ROUND(Delimitado__2[[#This Row],[Fotos]]/1000000,2)</f>
        <v>14.53</v>
      </c>
      <c r="H63">
        <f>SUM(Delimitado__2[[#This Row],[Gmail M]:[Fotos M]])</f>
        <v>157.69</v>
      </c>
      <c r="I63" t="str">
        <f>RIGHT(Delimitado__2[[#This Row],[Fecha]],5)</f>
        <v>GMT-7</v>
      </c>
      <c r="J63" t="str">
        <f>LEFT(Delimitado__2[[#This Row],[Fecha]],6)</f>
        <v>28 ago</v>
      </c>
      <c r="K63" s="3">
        <f>LEN(Delimitado__2[[#This Row],[IZQUIERDA]])</f>
        <v>6</v>
      </c>
      <c r="L63" s="3" t="str">
        <f>TRIM(Delimitado__2[[#This Row],[IZQUIERDA]])</f>
        <v>28 ago</v>
      </c>
      <c r="M63" s="3">
        <f>LEN(Delimitado__2[[#This Row],[ESPACIOS]])</f>
        <v>6</v>
      </c>
    </row>
    <row r="64" spans="1:13" x14ac:dyDescent="0.3">
      <c r="A64" s="2" t="s">
        <v>118</v>
      </c>
      <c r="B64">
        <v>29836535</v>
      </c>
      <c r="C64">
        <v>113308117</v>
      </c>
      <c r="D64">
        <v>14591411</v>
      </c>
      <c r="E64">
        <f>ROUND(Delimitado__2[[#This Row],[Gmail]]/1000000,2)</f>
        <v>29.84</v>
      </c>
      <c r="F64">
        <f>ROUND(Delimitado__2[[#This Row],[Drive]]/1000000,2)</f>
        <v>113.31</v>
      </c>
      <c r="G64">
        <f>ROUND(Delimitado__2[[#This Row],[Fotos]]/1000000,2)</f>
        <v>14.59</v>
      </c>
      <c r="H64">
        <f>SUM(Delimitado__2[[#This Row],[Gmail M]:[Fotos M]])</f>
        <v>157.74</v>
      </c>
      <c r="I64" t="str">
        <f>RIGHT(Delimitado__2[[#This Row],[Fecha]],5)</f>
        <v>GMT-7</v>
      </c>
      <c r="J64" t="str">
        <f>LEFT(Delimitado__2[[#This Row],[Fecha]],6)</f>
        <v>29 ago</v>
      </c>
      <c r="K64" s="3">
        <f>LEN(Delimitado__2[[#This Row],[IZQUIERDA]])</f>
        <v>6</v>
      </c>
      <c r="L64" s="3" t="str">
        <f>TRIM(Delimitado__2[[#This Row],[IZQUIERDA]])</f>
        <v>29 ago</v>
      </c>
      <c r="M64" s="3">
        <f>LEN(Delimitado__2[[#This Row],[ESPACIOS]])</f>
        <v>6</v>
      </c>
    </row>
    <row r="65" spans="1:13" x14ac:dyDescent="0.3">
      <c r="A65" s="2" t="s">
        <v>119</v>
      </c>
      <c r="B65">
        <v>29843082</v>
      </c>
      <c r="C65">
        <v>113316602</v>
      </c>
      <c r="D65">
        <v>14635571</v>
      </c>
      <c r="E65">
        <f>ROUND(Delimitado__2[[#This Row],[Gmail]]/1000000,2)</f>
        <v>29.84</v>
      </c>
      <c r="F65">
        <f>ROUND(Delimitado__2[[#This Row],[Drive]]/1000000,2)</f>
        <v>113.32</v>
      </c>
      <c r="G65">
        <f>ROUND(Delimitado__2[[#This Row],[Fotos]]/1000000,2)</f>
        <v>14.64</v>
      </c>
      <c r="H65">
        <f>SUM(Delimitado__2[[#This Row],[Gmail M]:[Fotos M]])</f>
        <v>157.80000000000001</v>
      </c>
      <c r="I65" t="str">
        <f>RIGHT(Delimitado__2[[#This Row],[Fecha]],5)</f>
        <v>GMT-7</v>
      </c>
      <c r="J65" t="str">
        <f>LEFT(Delimitado__2[[#This Row],[Fecha]],6)</f>
        <v>30 ago</v>
      </c>
      <c r="K65" s="3">
        <f>LEN(Delimitado__2[[#This Row],[IZQUIERDA]])</f>
        <v>6</v>
      </c>
      <c r="L65" s="3" t="str">
        <f>TRIM(Delimitado__2[[#This Row],[IZQUIERDA]])</f>
        <v>30 ago</v>
      </c>
      <c r="M65" s="3">
        <f>LEN(Delimitado__2[[#This Row],[ESPACIOS]])</f>
        <v>6</v>
      </c>
    </row>
    <row r="66" spans="1:13" x14ac:dyDescent="0.3">
      <c r="A66" s="2" t="s">
        <v>120</v>
      </c>
      <c r="B66">
        <v>29926372</v>
      </c>
      <c r="C66">
        <v>113360438</v>
      </c>
      <c r="D66">
        <v>14687040</v>
      </c>
      <c r="E66">
        <f>ROUND(Delimitado__2[[#This Row],[Gmail]]/1000000,2)</f>
        <v>29.93</v>
      </c>
      <c r="F66">
        <f>ROUND(Delimitado__2[[#This Row],[Drive]]/1000000,2)</f>
        <v>113.36</v>
      </c>
      <c r="G66">
        <f>ROUND(Delimitado__2[[#This Row],[Fotos]]/1000000,2)</f>
        <v>14.69</v>
      </c>
      <c r="H66">
        <f>SUM(Delimitado__2[[#This Row],[Gmail M]:[Fotos M]])</f>
        <v>157.97999999999999</v>
      </c>
      <c r="I66" t="str">
        <f>RIGHT(Delimitado__2[[#This Row],[Fecha]],5)</f>
        <v>GMT-7</v>
      </c>
      <c r="J66" t="str">
        <f>LEFT(Delimitado__2[[#This Row],[Fecha]],6)</f>
        <v>31 ago</v>
      </c>
      <c r="K66" s="3">
        <f>LEN(Delimitado__2[[#This Row],[IZQUIERDA]])</f>
        <v>6</v>
      </c>
      <c r="L66" s="3" t="str">
        <f>TRIM(Delimitado__2[[#This Row],[IZQUIERDA]])</f>
        <v>31 ago</v>
      </c>
      <c r="M66" s="3">
        <f>LEN(Delimitado__2[[#This Row],[ESPACIOS]])</f>
        <v>6</v>
      </c>
    </row>
    <row r="67" spans="1:13" x14ac:dyDescent="0.3">
      <c r="A67" s="2" t="s">
        <v>121</v>
      </c>
      <c r="B67">
        <v>29936662</v>
      </c>
      <c r="C67">
        <v>113362034</v>
      </c>
      <c r="D67">
        <v>14750554</v>
      </c>
      <c r="E67">
        <f>ROUND(Delimitado__2[[#This Row],[Gmail]]/1000000,2)</f>
        <v>29.94</v>
      </c>
      <c r="F67">
        <f>ROUND(Delimitado__2[[#This Row],[Drive]]/1000000,2)</f>
        <v>113.36</v>
      </c>
      <c r="G67">
        <f>ROUND(Delimitado__2[[#This Row],[Fotos]]/1000000,2)</f>
        <v>14.75</v>
      </c>
      <c r="H67">
        <f>SUM(Delimitado__2[[#This Row],[Gmail M]:[Fotos M]])</f>
        <v>158.05000000000001</v>
      </c>
      <c r="I67" t="str">
        <f>RIGHT(Delimitado__2[[#This Row],[Fecha]],5)</f>
        <v>GMT-7</v>
      </c>
      <c r="J67" t="str">
        <f>LEFT(Delimitado__2[[#This Row],[Fecha]],6)</f>
        <v>1 sept</v>
      </c>
      <c r="K67" s="3">
        <f>LEN(Delimitado__2[[#This Row],[IZQUIERDA]])</f>
        <v>6</v>
      </c>
      <c r="L67" s="3" t="str">
        <f>TRIM(Delimitado__2[[#This Row],[IZQUIERDA]])</f>
        <v>1 sept</v>
      </c>
      <c r="M67" s="3">
        <f>LEN(Delimitado__2[[#This Row],[ESPACIOS]])</f>
        <v>6</v>
      </c>
    </row>
    <row r="68" spans="1:13" x14ac:dyDescent="0.3">
      <c r="A68" s="2" t="s">
        <v>122</v>
      </c>
      <c r="B68">
        <v>29905819</v>
      </c>
      <c r="C68">
        <v>112483147</v>
      </c>
      <c r="D68">
        <v>14784759</v>
      </c>
      <c r="E68">
        <f>ROUND(Delimitado__2[[#This Row],[Gmail]]/1000000,2)</f>
        <v>29.91</v>
      </c>
      <c r="F68">
        <f>ROUND(Delimitado__2[[#This Row],[Drive]]/1000000,2)</f>
        <v>112.48</v>
      </c>
      <c r="G68">
        <f>ROUND(Delimitado__2[[#This Row],[Fotos]]/1000000,2)</f>
        <v>14.78</v>
      </c>
      <c r="H68">
        <f>SUM(Delimitado__2[[#This Row],[Gmail M]:[Fotos M]])</f>
        <v>157.17000000000002</v>
      </c>
      <c r="I68" t="str">
        <f>RIGHT(Delimitado__2[[#This Row],[Fecha]],5)</f>
        <v>GMT-7</v>
      </c>
      <c r="J68" t="str">
        <f>LEFT(Delimitado__2[[#This Row],[Fecha]],6)</f>
        <v>2 sept</v>
      </c>
      <c r="K68" s="3">
        <f>LEN(Delimitado__2[[#This Row],[IZQUIERDA]])</f>
        <v>6</v>
      </c>
      <c r="L68" s="3" t="str">
        <f>TRIM(Delimitado__2[[#This Row],[IZQUIERDA]])</f>
        <v>2 sept</v>
      </c>
      <c r="M68" s="3">
        <f>LEN(Delimitado__2[[#This Row],[ESPACIOS]])</f>
        <v>6</v>
      </c>
    </row>
    <row r="69" spans="1:13" x14ac:dyDescent="0.3">
      <c r="A69" s="2" t="s">
        <v>123</v>
      </c>
      <c r="B69">
        <v>29897152</v>
      </c>
      <c r="C69">
        <v>112258533</v>
      </c>
      <c r="D69">
        <v>14826107</v>
      </c>
      <c r="E69">
        <f>ROUND(Delimitado__2[[#This Row],[Gmail]]/1000000,2)</f>
        <v>29.9</v>
      </c>
      <c r="F69">
        <f>ROUND(Delimitado__2[[#This Row],[Drive]]/1000000,2)</f>
        <v>112.26</v>
      </c>
      <c r="G69">
        <f>ROUND(Delimitado__2[[#This Row],[Fotos]]/1000000,2)</f>
        <v>14.83</v>
      </c>
      <c r="H69">
        <f>SUM(Delimitado__2[[#This Row],[Gmail M]:[Fotos M]])</f>
        <v>156.99</v>
      </c>
      <c r="I69" t="str">
        <f>RIGHT(Delimitado__2[[#This Row],[Fecha]],5)</f>
        <v>GMT-7</v>
      </c>
      <c r="J69" t="str">
        <f>LEFT(Delimitado__2[[#This Row],[Fecha]],6)</f>
        <v>3 sept</v>
      </c>
      <c r="K69" s="3">
        <f>LEN(Delimitado__2[[#This Row],[IZQUIERDA]])</f>
        <v>6</v>
      </c>
      <c r="L69" s="3" t="str">
        <f>TRIM(Delimitado__2[[#This Row],[IZQUIERDA]])</f>
        <v>3 sept</v>
      </c>
      <c r="M69" s="3">
        <f>LEN(Delimitado__2[[#This Row],[ESPACIOS]])</f>
        <v>6</v>
      </c>
    </row>
    <row r="70" spans="1:13" x14ac:dyDescent="0.3">
      <c r="A70" s="2" t="s">
        <v>124</v>
      </c>
      <c r="B70">
        <v>29906270</v>
      </c>
      <c r="C70">
        <v>112247981</v>
      </c>
      <c r="D70">
        <v>14881142</v>
      </c>
      <c r="E70">
        <f>ROUND(Delimitado__2[[#This Row],[Gmail]]/1000000,2)</f>
        <v>29.91</v>
      </c>
      <c r="F70">
        <f>ROUND(Delimitado__2[[#This Row],[Drive]]/1000000,2)</f>
        <v>112.25</v>
      </c>
      <c r="G70">
        <f>ROUND(Delimitado__2[[#This Row],[Fotos]]/1000000,2)</f>
        <v>14.88</v>
      </c>
      <c r="H70">
        <f>SUM(Delimitado__2[[#This Row],[Gmail M]:[Fotos M]])</f>
        <v>157.04</v>
      </c>
      <c r="I70" t="str">
        <f>RIGHT(Delimitado__2[[#This Row],[Fecha]],5)</f>
        <v>GMT-7</v>
      </c>
      <c r="J70" t="str">
        <f>LEFT(Delimitado__2[[#This Row],[Fecha]],6)</f>
        <v>4 sept</v>
      </c>
      <c r="K70" s="3">
        <f>LEN(Delimitado__2[[#This Row],[IZQUIERDA]])</f>
        <v>6</v>
      </c>
      <c r="L70" s="3" t="str">
        <f>TRIM(Delimitado__2[[#This Row],[IZQUIERDA]])</f>
        <v>4 sept</v>
      </c>
      <c r="M70" s="3">
        <f>LEN(Delimitado__2[[#This Row],[ESPACIOS]])</f>
        <v>6</v>
      </c>
    </row>
    <row r="71" spans="1:13" x14ac:dyDescent="0.3">
      <c r="A71" s="2" t="s">
        <v>125</v>
      </c>
      <c r="B71">
        <v>29909041</v>
      </c>
      <c r="C71">
        <v>112258664</v>
      </c>
      <c r="D71">
        <v>14934010</v>
      </c>
      <c r="E71">
        <f>ROUND(Delimitado__2[[#This Row],[Gmail]]/1000000,2)</f>
        <v>29.91</v>
      </c>
      <c r="F71">
        <f>ROUND(Delimitado__2[[#This Row],[Drive]]/1000000,2)</f>
        <v>112.26</v>
      </c>
      <c r="G71">
        <f>ROUND(Delimitado__2[[#This Row],[Fotos]]/1000000,2)</f>
        <v>14.93</v>
      </c>
      <c r="H71">
        <f>SUM(Delimitado__2[[#This Row],[Gmail M]:[Fotos M]])</f>
        <v>157.10000000000002</v>
      </c>
      <c r="I71" t="str">
        <f>RIGHT(Delimitado__2[[#This Row],[Fecha]],5)</f>
        <v>GMT-7</v>
      </c>
      <c r="J71" t="str">
        <f>LEFT(Delimitado__2[[#This Row],[Fecha]],6)</f>
        <v>5 sept</v>
      </c>
      <c r="K71" s="3">
        <f>LEN(Delimitado__2[[#This Row],[IZQUIERDA]])</f>
        <v>6</v>
      </c>
      <c r="L71" s="3" t="str">
        <f>TRIM(Delimitado__2[[#This Row],[IZQUIERDA]])</f>
        <v>5 sept</v>
      </c>
      <c r="M71" s="3">
        <f>LEN(Delimitado__2[[#This Row],[ESPACIOS]])</f>
        <v>6</v>
      </c>
    </row>
    <row r="72" spans="1:13" x14ac:dyDescent="0.3">
      <c r="A72" s="2" t="s">
        <v>126</v>
      </c>
      <c r="B72">
        <v>29974231</v>
      </c>
      <c r="C72">
        <v>112235578</v>
      </c>
      <c r="D72">
        <v>15025138</v>
      </c>
      <c r="E72">
        <f>ROUND(Delimitado__2[[#This Row],[Gmail]]/1000000,2)</f>
        <v>29.97</v>
      </c>
      <c r="F72">
        <f>ROUND(Delimitado__2[[#This Row],[Drive]]/1000000,2)</f>
        <v>112.24</v>
      </c>
      <c r="G72">
        <f>ROUND(Delimitado__2[[#This Row],[Fotos]]/1000000,2)</f>
        <v>15.03</v>
      </c>
      <c r="H72">
        <f>SUM(Delimitado__2[[#This Row],[Gmail M]:[Fotos M]])</f>
        <v>157.23999999999998</v>
      </c>
      <c r="I72" t="str">
        <f>RIGHT(Delimitado__2[[#This Row],[Fecha]],5)</f>
        <v>GMT-7</v>
      </c>
      <c r="J72" t="str">
        <f>LEFT(Delimitado__2[[#This Row],[Fecha]],6)</f>
        <v>6 sept</v>
      </c>
      <c r="K72" s="3">
        <f>LEN(Delimitado__2[[#This Row],[IZQUIERDA]])</f>
        <v>6</v>
      </c>
      <c r="L72" s="3" t="str">
        <f>TRIM(Delimitado__2[[#This Row],[IZQUIERDA]])</f>
        <v>6 sept</v>
      </c>
      <c r="M72" s="3">
        <f>LEN(Delimitado__2[[#This Row],[ESPACIOS]])</f>
        <v>6</v>
      </c>
    </row>
    <row r="73" spans="1:13" x14ac:dyDescent="0.3">
      <c r="A73" s="2" t="s">
        <v>127</v>
      </c>
      <c r="B73">
        <v>30017837</v>
      </c>
      <c r="C73">
        <v>111488205</v>
      </c>
      <c r="D73">
        <v>15063069</v>
      </c>
      <c r="E73">
        <f>ROUND(Delimitado__2[[#This Row],[Gmail]]/1000000,2)</f>
        <v>30.02</v>
      </c>
      <c r="F73">
        <f>ROUND(Delimitado__2[[#This Row],[Drive]]/1000000,2)</f>
        <v>111.49</v>
      </c>
      <c r="G73">
        <f>ROUND(Delimitado__2[[#This Row],[Fotos]]/1000000,2)</f>
        <v>15.06</v>
      </c>
      <c r="H73">
        <f>SUM(Delimitado__2[[#This Row],[Gmail M]:[Fotos M]])</f>
        <v>156.57</v>
      </c>
      <c r="I73" t="str">
        <f>RIGHT(Delimitado__2[[#This Row],[Fecha]],5)</f>
        <v>GMT-7</v>
      </c>
      <c r="J73" t="str">
        <f>LEFT(Delimitado__2[[#This Row],[Fecha]],6)</f>
        <v>7 sept</v>
      </c>
      <c r="K73" s="3">
        <f>LEN(Delimitado__2[[#This Row],[IZQUIERDA]])</f>
        <v>6</v>
      </c>
      <c r="L73" s="3" t="str">
        <f>TRIM(Delimitado__2[[#This Row],[IZQUIERDA]])</f>
        <v>7 sept</v>
      </c>
      <c r="M73" s="3">
        <f>LEN(Delimitado__2[[#This Row],[ESPACIOS]])</f>
        <v>6</v>
      </c>
    </row>
    <row r="74" spans="1:13" x14ac:dyDescent="0.3">
      <c r="A74" s="2" t="s">
        <v>128</v>
      </c>
      <c r="B74">
        <v>30077243</v>
      </c>
      <c r="C74">
        <v>111820687</v>
      </c>
      <c r="D74">
        <v>15122657</v>
      </c>
      <c r="E74">
        <f>ROUND(Delimitado__2[[#This Row],[Gmail]]/1000000,2)</f>
        <v>30.08</v>
      </c>
      <c r="F74">
        <f>ROUND(Delimitado__2[[#This Row],[Drive]]/1000000,2)</f>
        <v>111.82</v>
      </c>
      <c r="G74">
        <f>ROUND(Delimitado__2[[#This Row],[Fotos]]/1000000,2)</f>
        <v>15.12</v>
      </c>
      <c r="H74">
        <f>SUM(Delimitado__2[[#This Row],[Gmail M]:[Fotos M]])</f>
        <v>157.01999999999998</v>
      </c>
      <c r="I74" t="str">
        <f>RIGHT(Delimitado__2[[#This Row],[Fecha]],5)</f>
        <v>GMT-7</v>
      </c>
      <c r="J74" t="str">
        <f>LEFT(Delimitado__2[[#This Row],[Fecha]],6)</f>
        <v>8 sept</v>
      </c>
      <c r="K74" s="3">
        <f>LEN(Delimitado__2[[#This Row],[IZQUIERDA]])</f>
        <v>6</v>
      </c>
      <c r="L74" s="3" t="str">
        <f>TRIM(Delimitado__2[[#This Row],[IZQUIERDA]])</f>
        <v>8 sept</v>
      </c>
      <c r="M74" s="3">
        <f>LEN(Delimitado__2[[#This Row],[ESPACIOS]])</f>
        <v>6</v>
      </c>
    </row>
    <row r="75" spans="1:13" x14ac:dyDescent="0.3">
      <c r="A75" s="2" t="s">
        <v>129</v>
      </c>
      <c r="B75">
        <v>30095982</v>
      </c>
      <c r="C75">
        <v>112164561</v>
      </c>
      <c r="D75">
        <v>15167961</v>
      </c>
      <c r="E75">
        <f>ROUND(Delimitado__2[[#This Row],[Gmail]]/1000000,2)</f>
        <v>30.1</v>
      </c>
      <c r="F75">
        <f>ROUND(Delimitado__2[[#This Row],[Drive]]/1000000,2)</f>
        <v>112.16</v>
      </c>
      <c r="G75">
        <f>ROUND(Delimitado__2[[#This Row],[Fotos]]/1000000,2)</f>
        <v>15.17</v>
      </c>
      <c r="H75">
        <f>SUM(Delimitado__2[[#This Row],[Gmail M]:[Fotos M]])</f>
        <v>157.42999999999998</v>
      </c>
      <c r="I75" t="str">
        <f>RIGHT(Delimitado__2[[#This Row],[Fecha]],5)</f>
        <v>GMT-7</v>
      </c>
      <c r="J75" t="str">
        <f>LEFT(Delimitado__2[[#This Row],[Fecha]],6)</f>
        <v>9 sept</v>
      </c>
      <c r="K75" s="3">
        <f>LEN(Delimitado__2[[#This Row],[IZQUIERDA]])</f>
        <v>6</v>
      </c>
      <c r="L75" s="3" t="str">
        <f>TRIM(Delimitado__2[[#This Row],[IZQUIERDA]])</f>
        <v>9 sept</v>
      </c>
      <c r="M75" s="3">
        <f>LEN(Delimitado__2[[#This Row],[ESPACIOS]])</f>
        <v>6</v>
      </c>
    </row>
    <row r="76" spans="1:13" x14ac:dyDescent="0.3">
      <c r="A76" s="2" t="s">
        <v>130</v>
      </c>
      <c r="B76">
        <v>30116852</v>
      </c>
      <c r="C76">
        <v>112724498</v>
      </c>
      <c r="D76">
        <v>15213784</v>
      </c>
      <c r="E76">
        <f>ROUND(Delimitado__2[[#This Row],[Gmail]]/1000000,2)</f>
        <v>30.12</v>
      </c>
      <c r="F76">
        <f>ROUND(Delimitado__2[[#This Row],[Drive]]/1000000,2)</f>
        <v>112.72</v>
      </c>
      <c r="G76">
        <f>ROUND(Delimitado__2[[#This Row],[Fotos]]/1000000,2)</f>
        <v>15.21</v>
      </c>
      <c r="H76">
        <f>SUM(Delimitado__2[[#This Row],[Gmail M]:[Fotos M]])</f>
        <v>158.05000000000001</v>
      </c>
      <c r="I76" t="str">
        <f>RIGHT(Delimitado__2[[#This Row],[Fecha]],5)</f>
        <v>GMT-7</v>
      </c>
      <c r="J76" t="str">
        <f>LEFT(Delimitado__2[[#This Row],[Fecha]],6)</f>
        <v>10 sep</v>
      </c>
      <c r="K76" s="3">
        <f>LEN(Delimitado__2[[#This Row],[IZQUIERDA]])</f>
        <v>6</v>
      </c>
      <c r="L76" s="3" t="str">
        <f>TRIM(Delimitado__2[[#This Row],[IZQUIERDA]])</f>
        <v>10 sep</v>
      </c>
      <c r="M76" s="3">
        <f>LEN(Delimitado__2[[#This Row],[ESPACIOS]])</f>
        <v>6</v>
      </c>
    </row>
    <row r="77" spans="1:13" x14ac:dyDescent="0.3">
      <c r="A77" s="2" t="s">
        <v>131</v>
      </c>
      <c r="B77">
        <v>30113000</v>
      </c>
      <c r="C77">
        <v>112934691</v>
      </c>
      <c r="D77">
        <v>15282214</v>
      </c>
      <c r="E77">
        <f>ROUND(Delimitado__2[[#This Row],[Gmail]]/1000000,2)</f>
        <v>30.11</v>
      </c>
      <c r="F77">
        <f>ROUND(Delimitado__2[[#This Row],[Drive]]/1000000,2)</f>
        <v>112.93</v>
      </c>
      <c r="G77">
        <f>ROUND(Delimitado__2[[#This Row],[Fotos]]/1000000,2)</f>
        <v>15.28</v>
      </c>
      <c r="H77">
        <f>SUM(Delimitado__2[[#This Row],[Gmail M]:[Fotos M]])</f>
        <v>158.32000000000002</v>
      </c>
      <c r="I77" t="str">
        <f>RIGHT(Delimitado__2[[#This Row],[Fecha]],5)</f>
        <v>GMT-7</v>
      </c>
      <c r="J77" t="str">
        <f>LEFT(Delimitado__2[[#This Row],[Fecha]],6)</f>
        <v>11 sep</v>
      </c>
      <c r="K77" s="3">
        <f>LEN(Delimitado__2[[#This Row],[IZQUIERDA]])</f>
        <v>6</v>
      </c>
      <c r="L77" s="3" t="str">
        <f>TRIM(Delimitado__2[[#This Row],[IZQUIERDA]])</f>
        <v>11 sep</v>
      </c>
      <c r="M77" s="3">
        <f>LEN(Delimitado__2[[#This Row],[ESPACIOS]])</f>
        <v>6</v>
      </c>
    </row>
    <row r="78" spans="1:13" x14ac:dyDescent="0.3">
      <c r="A78" s="2" t="s">
        <v>132</v>
      </c>
      <c r="B78">
        <v>30101359</v>
      </c>
      <c r="C78">
        <v>112954683</v>
      </c>
      <c r="D78">
        <v>15341294</v>
      </c>
      <c r="E78">
        <f>ROUND(Delimitado__2[[#This Row],[Gmail]]/1000000,2)</f>
        <v>30.1</v>
      </c>
      <c r="F78">
        <f>ROUND(Delimitado__2[[#This Row],[Drive]]/1000000,2)</f>
        <v>112.95</v>
      </c>
      <c r="G78">
        <f>ROUND(Delimitado__2[[#This Row],[Fotos]]/1000000,2)</f>
        <v>15.34</v>
      </c>
      <c r="H78">
        <f>SUM(Delimitado__2[[#This Row],[Gmail M]:[Fotos M]])</f>
        <v>158.39000000000001</v>
      </c>
      <c r="I78" t="str">
        <f>RIGHT(Delimitado__2[[#This Row],[Fecha]],5)</f>
        <v>GMT-7</v>
      </c>
      <c r="J78" t="str">
        <f>LEFT(Delimitado__2[[#This Row],[Fecha]],6)</f>
        <v>12 sep</v>
      </c>
      <c r="K78" s="3">
        <f>LEN(Delimitado__2[[#This Row],[IZQUIERDA]])</f>
        <v>6</v>
      </c>
      <c r="L78" s="3" t="str">
        <f>TRIM(Delimitado__2[[#This Row],[IZQUIERDA]])</f>
        <v>12 sep</v>
      </c>
      <c r="M78" s="3">
        <f>LEN(Delimitado__2[[#This Row],[ESPACIOS]])</f>
        <v>6</v>
      </c>
    </row>
    <row r="79" spans="1:13" x14ac:dyDescent="0.3">
      <c r="A79" s="2" t="s">
        <v>133</v>
      </c>
      <c r="B79">
        <v>30117509</v>
      </c>
      <c r="C79">
        <v>113220239</v>
      </c>
      <c r="D79">
        <v>15398975</v>
      </c>
      <c r="E79">
        <f>ROUND(Delimitado__2[[#This Row],[Gmail]]/1000000,2)</f>
        <v>30.12</v>
      </c>
      <c r="F79">
        <f>ROUND(Delimitado__2[[#This Row],[Drive]]/1000000,2)</f>
        <v>113.22</v>
      </c>
      <c r="G79">
        <f>ROUND(Delimitado__2[[#This Row],[Fotos]]/1000000,2)</f>
        <v>15.4</v>
      </c>
      <c r="H79">
        <f>SUM(Delimitado__2[[#This Row],[Gmail M]:[Fotos M]])</f>
        <v>158.74</v>
      </c>
      <c r="I79" t="str">
        <f>RIGHT(Delimitado__2[[#This Row],[Fecha]],5)</f>
        <v>GMT-7</v>
      </c>
      <c r="J79" t="str">
        <f>LEFT(Delimitado__2[[#This Row],[Fecha]],6)</f>
        <v>13 sep</v>
      </c>
      <c r="K79" s="3">
        <f>LEN(Delimitado__2[[#This Row],[IZQUIERDA]])</f>
        <v>6</v>
      </c>
      <c r="L79" s="3" t="str">
        <f>TRIM(Delimitado__2[[#This Row],[IZQUIERDA]])</f>
        <v>13 sep</v>
      </c>
      <c r="M79" s="3">
        <f>LEN(Delimitado__2[[#This Row],[ESPACIOS]])</f>
        <v>6</v>
      </c>
    </row>
    <row r="80" spans="1:13" x14ac:dyDescent="0.3">
      <c r="A80" s="2" t="s">
        <v>134</v>
      </c>
      <c r="B80">
        <v>30138816</v>
      </c>
      <c r="C80">
        <v>113596297</v>
      </c>
      <c r="D80">
        <v>15449865</v>
      </c>
      <c r="E80">
        <f>ROUND(Delimitado__2[[#This Row],[Gmail]]/1000000,2)</f>
        <v>30.14</v>
      </c>
      <c r="F80">
        <f>ROUND(Delimitado__2[[#This Row],[Drive]]/1000000,2)</f>
        <v>113.6</v>
      </c>
      <c r="G80">
        <f>ROUND(Delimitado__2[[#This Row],[Fotos]]/1000000,2)</f>
        <v>15.45</v>
      </c>
      <c r="H80">
        <f>SUM(Delimitado__2[[#This Row],[Gmail M]:[Fotos M]])</f>
        <v>159.19</v>
      </c>
      <c r="I80" t="str">
        <f>RIGHT(Delimitado__2[[#This Row],[Fecha]],5)</f>
        <v>GMT-7</v>
      </c>
      <c r="J80" t="str">
        <f>LEFT(Delimitado__2[[#This Row],[Fecha]],6)</f>
        <v>14 sep</v>
      </c>
      <c r="K80" s="3">
        <f>LEN(Delimitado__2[[#This Row],[IZQUIERDA]])</f>
        <v>6</v>
      </c>
      <c r="L80" s="3" t="str">
        <f>TRIM(Delimitado__2[[#This Row],[IZQUIERDA]])</f>
        <v>14 sep</v>
      </c>
      <c r="M80" s="3">
        <f>LEN(Delimitado__2[[#This Row],[ESPACIOS]])</f>
        <v>6</v>
      </c>
    </row>
    <row r="81" spans="1:13" x14ac:dyDescent="0.3">
      <c r="A81" s="2" t="s">
        <v>135</v>
      </c>
      <c r="B81">
        <v>30181534</v>
      </c>
      <c r="C81">
        <v>114021338</v>
      </c>
      <c r="D81">
        <v>15511491</v>
      </c>
      <c r="E81">
        <f>ROUND(Delimitado__2[[#This Row],[Gmail]]/1000000,2)</f>
        <v>30.18</v>
      </c>
      <c r="F81">
        <f>ROUND(Delimitado__2[[#This Row],[Drive]]/1000000,2)</f>
        <v>114.02</v>
      </c>
      <c r="G81">
        <f>ROUND(Delimitado__2[[#This Row],[Fotos]]/1000000,2)</f>
        <v>15.51</v>
      </c>
      <c r="H81">
        <f>SUM(Delimitado__2[[#This Row],[Gmail M]:[Fotos M]])</f>
        <v>159.70999999999998</v>
      </c>
      <c r="I81" t="str">
        <f>RIGHT(Delimitado__2[[#This Row],[Fecha]],5)</f>
        <v>GMT-7</v>
      </c>
      <c r="J81" t="str">
        <f>LEFT(Delimitado__2[[#This Row],[Fecha]],6)</f>
        <v>15 sep</v>
      </c>
      <c r="K81" s="3">
        <f>LEN(Delimitado__2[[#This Row],[IZQUIERDA]])</f>
        <v>6</v>
      </c>
      <c r="L81" s="3" t="str">
        <f>TRIM(Delimitado__2[[#This Row],[IZQUIERDA]])</f>
        <v>15 sep</v>
      </c>
      <c r="M81" s="3">
        <f>LEN(Delimitado__2[[#This Row],[ESPACIOS]])</f>
        <v>6</v>
      </c>
    </row>
    <row r="82" spans="1:13" x14ac:dyDescent="0.3">
      <c r="A82" s="2" t="s">
        <v>136</v>
      </c>
      <c r="B82">
        <v>30193369</v>
      </c>
      <c r="C82">
        <v>114440180</v>
      </c>
      <c r="D82">
        <v>15576837</v>
      </c>
      <c r="E82">
        <f>ROUND(Delimitado__2[[#This Row],[Gmail]]/1000000,2)</f>
        <v>30.19</v>
      </c>
      <c r="F82">
        <f>ROUND(Delimitado__2[[#This Row],[Drive]]/1000000,2)</f>
        <v>114.44</v>
      </c>
      <c r="G82">
        <f>ROUND(Delimitado__2[[#This Row],[Fotos]]/1000000,2)</f>
        <v>15.58</v>
      </c>
      <c r="H82">
        <f>SUM(Delimitado__2[[#This Row],[Gmail M]:[Fotos M]])</f>
        <v>160.21</v>
      </c>
      <c r="I82" t="str">
        <f>RIGHT(Delimitado__2[[#This Row],[Fecha]],5)</f>
        <v>GMT-7</v>
      </c>
      <c r="J82" t="str">
        <f>LEFT(Delimitado__2[[#This Row],[Fecha]],6)</f>
        <v>16 sep</v>
      </c>
      <c r="K82" s="3">
        <f>LEN(Delimitado__2[[#This Row],[IZQUIERDA]])</f>
        <v>6</v>
      </c>
      <c r="L82" s="3" t="str">
        <f>TRIM(Delimitado__2[[#This Row],[IZQUIERDA]])</f>
        <v>16 sep</v>
      </c>
      <c r="M82" s="3">
        <f>LEN(Delimitado__2[[#This Row],[ESPACIOS]])</f>
        <v>6</v>
      </c>
    </row>
    <row r="83" spans="1:13" x14ac:dyDescent="0.3">
      <c r="A83" s="2" t="s">
        <v>137</v>
      </c>
      <c r="B83">
        <v>30204862</v>
      </c>
      <c r="C83">
        <v>114979068</v>
      </c>
      <c r="D83">
        <v>15668518</v>
      </c>
      <c r="E83">
        <f>ROUND(Delimitado__2[[#This Row],[Gmail]]/1000000,2)</f>
        <v>30.2</v>
      </c>
      <c r="F83">
        <f>ROUND(Delimitado__2[[#This Row],[Drive]]/1000000,2)</f>
        <v>114.98</v>
      </c>
      <c r="G83">
        <f>ROUND(Delimitado__2[[#This Row],[Fotos]]/1000000,2)</f>
        <v>15.67</v>
      </c>
      <c r="H83">
        <f>SUM(Delimitado__2[[#This Row],[Gmail M]:[Fotos M]])</f>
        <v>160.85</v>
      </c>
      <c r="I83" t="str">
        <f>RIGHT(Delimitado__2[[#This Row],[Fecha]],5)</f>
        <v>GMT-7</v>
      </c>
      <c r="J83" t="str">
        <f>LEFT(Delimitado__2[[#This Row],[Fecha]],6)</f>
        <v>17 sep</v>
      </c>
      <c r="K83" s="3">
        <f>LEN(Delimitado__2[[#This Row],[IZQUIERDA]])</f>
        <v>6</v>
      </c>
      <c r="L83" s="3" t="str">
        <f>TRIM(Delimitado__2[[#This Row],[IZQUIERDA]])</f>
        <v>17 sep</v>
      </c>
      <c r="M83" s="3">
        <f>LEN(Delimitado__2[[#This Row],[ESPACIOS]])</f>
        <v>6</v>
      </c>
    </row>
    <row r="84" spans="1:13" x14ac:dyDescent="0.3">
      <c r="A84" s="2" t="s">
        <v>138</v>
      </c>
      <c r="B84">
        <v>30205881</v>
      </c>
      <c r="C84">
        <v>115198443</v>
      </c>
      <c r="D84">
        <v>15757450</v>
      </c>
      <c r="E84">
        <f>ROUND(Delimitado__2[[#This Row],[Gmail]]/1000000,2)</f>
        <v>30.21</v>
      </c>
      <c r="F84">
        <f>ROUND(Delimitado__2[[#This Row],[Drive]]/1000000,2)</f>
        <v>115.2</v>
      </c>
      <c r="G84">
        <f>ROUND(Delimitado__2[[#This Row],[Fotos]]/1000000,2)</f>
        <v>15.76</v>
      </c>
      <c r="H84">
        <f>SUM(Delimitado__2[[#This Row],[Gmail M]:[Fotos M]])</f>
        <v>161.16999999999999</v>
      </c>
      <c r="I84" t="str">
        <f>RIGHT(Delimitado__2[[#This Row],[Fecha]],5)</f>
        <v>GMT-7</v>
      </c>
      <c r="J84" t="str">
        <f>LEFT(Delimitado__2[[#This Row],[Fecha]],6)</f>
        <v>18 sep</v>
      </c>
      <c r="K84" s="3">
        <f>LEN(Delimitado__2[[#This Row],[IZQUIERDA]])</f>
        <v>6</v>
      </c>
      <c r="L84" s="3" t="str">
        <f>TRIM(Delimitado__2[[#This Row],[IZQUIERDA]])</f>
        <v>18 sep</v>
      </c>
      <c r="M84" s="3">
        <f>LEN(Delimitado__2[[#This Row],[ESPACIOS]])</f>
        <v>6</v>
      </c>
    </row>
    <row r="85" spans="1:13" x14ac:dyDescent="0.3">
      <c r="A85" s="2" t="s">
        <v>139</v>
      </c>
      <c r="B85">
        <v>30208579</v>
      </c>
      <c r="C85">
        <v>115286882</v>
      </c>
      <c r="D85">
        <v>15811003</v>
      </c>
      <c r="E85">
        <f>ROUND(Delimitado__2[[#This Row],[Gmail]]/1000000,2)</f>
        <v>30.21</v>
      </c>
      <c r="F85">
        <f>ROUND(Delimitado__2[[#This Row],[Drive]]/1000000,2)</f>
        <v>115.29</v>
      </c>
      <c r="G85">
        <f>ROUND(Delimitado__2[[#This Row],[Fotos]]/1000000,2)</f>
        <v>15.81</v>
      </c>
      <c r="H85">
        <f>SUM(Delimitado__2[[#This Row],[Gmail M]:[Fotos M]])</f>
        <v>161.31</v>
      </c>
      <c r="I85" t="str">
        <f>RIGHT(Delimitado__2[[#This Row],[Fecha]],5)</f>
        <v>GMT-7</v>
      </c>
      <c r="J85" t="str">
        <f>LEFT(Delimitado__2[[#This Row],[Fecha]],6)</f>
        <v>19 sep</v>
      </c>
      <c r="K85" s="3">
        <f>LEN(Delimitado__2[[#This Row],[IZQUIERDA]])</f>
        <v>6</v>
      </c>
      <c r="L85" s="3" t="str">
        <f>TRIM(Delimitado__2[[#This Row],[IZQUIERDA]])</f>
        <v>19 sep</v>
      </c>
      <c r="M85" s="3">
        <f>LEN(Delimitado__2[[#This Row],[ESPACIOS]])</f>
        <v>6</v>
      </c>
    </row>
    <row r="86" spans="1:13" x14ac:dyDescent="0.3">
      <c r="A86" s="2" t="s">
        <v>140</v>
      </c>
      <c r="B86">
        <v>30227668</v>
      </c>
      <c r="C86">
        <v>115523991</v>
      </c>
      <c r="D86">
        <v>15895099</v>
      </c>
      <c r="E86">
        <f>ROUND(Delimitado__2[[#This Row],[Gmail]]/1000000,2)</f>
        <v>30.23</v>
      </c>
      <c r="F86">
        <f>ROUND(Delimitado__2[[#This Row],[Drive]]/1000000,2)</f>
        <v>115.52</v>
      </c>
      <c r="G86">
        <f>ROUND(Delimitado__2[[#This Row],[Fotos]]/1000000,2)</f>
        <v>15.9</v>
      </c>
      <c r="H86">
        <f>SUM(Delimitado__2[[#This Row],[Gmail M]:[Fotos M]])</f>
        <v>161.65</v>
      </c>
      <c r="I86" t="str">
        <f>RIGHT(Delimitado__2[[#This Row],[Fecha]],5)</f>
        <v>GMT-7</v>
      </c>
      <c r="J86" t="str">
        <f>LEFT(Delimitado__2[[#This Row],[Fecha]],6)</f>
        <v>20 sep</v>
      </c>
      <c r="K86" s="3">
        <f>LEN(Delimitado__2[[#This Row],[IZQUIERDA]])</f>
        <v>6</v>
      </c>
      <c r="L86" s="3" t="str">
        <f>TRIM(Delimitado__2[[#This Row],[IZQUIERDA]])</f>
        <v>20 sep</v>
      </c>
      <c r="M86" s="3">
        <f>LEN(Delimitado__2[[#This Row],[ESPACIOS]])</f>
        <v>6</v>
      </c>
    </row>
    <row r="87" spans="1:13" x14ac:dyDescent="0.3">
      <c r="A87" s="2" t="s">
        <v>141</v>
      </c>
      <c r="B87">
        <v>30252325</v>
      </c>
      <c r="C87">
        <v>115921690</v>
      </c>
      <c r="D87">
        <v>15990578</v>
      </c>
      <c r="E87">
        <f>ROUND(Delimitado__2[[#This Row],[Gmail]]/1000000,2)</f>
        <v>30.25</v>
      </c>
      <c r="F87">
        <f>ROUND(Delimitado__2[[#This Row],[Drive]]/1000000,2)</f>
        <v>115.92</v>
      </c>
      <c r="G87">
        <f>ROUND(Delimitado__2[[#This Row],[Fotos]]/1000000,2)</f>
        <v>15.99</v>
      </c>
      <c r="H87">
        <f>SUM(Delimitado__2[[#This Row],[Gmail M]:[Fotos M]])</f>
        <v>162.16000000000003</v>
      </c>
      <c r="I87" t="str">
        <f>RIGHT(Delimitado__2[[#This Row],[Fecha]],5)</f>
        <v>GMT-7</v>
      </c>
      <c r="J87" t="str">
        <f>LEFT(Delimitado__2[[#This Row],[Fecha]],6)</f>
        <v>21 sep</v>
      </c>
      <c r="K87" s="3">
        <f>LEN(Delimitado__2[[#This Row],[IZQUIERDA]])</f>
        <v>6</v>
      </c>
      <c r="L87" s="3" t="str">
        <f>TRIM(Delimitado__2[[#This Row],[IZQUIERDA]])</f>
        <v>21 sep</v>
      </c>
      <c r="M87" s="3">
        <f>LEN(Delimitado__2[[#This Row],[ESPACIOS]])</f>
        <v>6</v>
      </c>
    </row>
    <row r="88" spans="1:13" x14ac:dyDescent="0.3">
      <c r="A88" s="2" t="s">
        <v>142</v>
      </c>
      <c r="B88">
        <v>30269239</v>
      </c>
      <c r="C88">
        <v>116368048</v>
      </c>
      <c r="D88">
        <v>16068906</v>
      </c>
      <c r="E88">
        <f>ROUND(Delimitado__2[[#This Row],[Gmail]]/1000000,2)</f>
        <v>30.27</v>
      </c>
      <c r="F88">
        <f>ROUND(Delimitado__2[[#This Row],[Drive]]/1000000,2)</f>
        <v>116.37</v>
      </c>
      <c r="G88">
        <f>ROUND(Delimitado__2[[#This Row],[Fotos]]/1000000,2)</f>
        <v>16.07</v>
      </c>
      <c r="H88">
        <f>SUM(Delimitado__2[[#This Row],[Gmail M]:[Fotos M]])</f>
        <v>162.71</v>
      </c>
      <c r="I88" t="str">
        <f>RIGHT(Delimitado__2[[#This Row],[Fecha]],5)</f>
        <v>GMT-7</v>
      </c>
      <c r="J88" t="str">
        <f>LEFT(Delimitado__2[[#This Row],[Fecha]],6)</f>
        <v>22 sep</v>
      </c>
      <c r="K88" s="3">
        <f>LEN(Delimitado__2[[#This Row],[IZQUIERDA]])</f>
        <v>6</v>
      </c>
      <c r="L88" s="3" t="str">
        <f>TRIM(Delimitado__2[[#This Row],[IZQUIERDA]])</f>
        <v>22 sep</v>
      </c>
      <c r="M88" s="3">
        <f>LEN(Delimitado__2[[#This Row],[ESPACIOS]])</f>
        <v>6</v>
      </c>
    </row>
    <row r="89" spans="1:13" x14ac:dyDescent="0.3">
      <c r="A89" s="2" t="s">
        <v>143</v>
      </c>
      <c r="B89">
        <v>30289829</v>
      </c>
      <c r="C89">
        <v>116864322</v>
      </c>
      <c r="D89">
        <v>16145484</v>
      </c>
      <c r="E89">
        <f>ROUND(Delimitado__2[[#This Row],[Gmail]]/1000000,2)</f>
        <v>30.29</v>
      </c>
      <c r="F89">
        <f>ROUND(Delimitado__2[[#This Row],[Drive]]/1000000,2)</f>
        <v>116.86</v>
      </c>
      <c r="G89">
        <f>ROUND(Delimitado__2[[#This Row],[Fotos]]/1000000,2)</f>
        <v>16.149999999999999</v>
      </c>
      <c r="H89">
        <f>SUM(Delimitado__2[[#This Row],[Gmail M]:[Fotos M]])</f>
        <v>163.30000000000001</v>
      </c>
      <c r="I89" t="str">
        <f>RIGHT(Delimitado__2[[#This Row],[Fecha]],5)</f>
        <v>GMT-7</v>
      </c>
      <c r="J89" t="str">
        <f>LEFT(Delimitado__2[[#This Row],[Fecha]],6)</f>
        <v>23 sep</v>
      </c>
      <c r="K89" s="3">
        <f>LEN(Delimitado__2[[#This Row],[IZQUIERDA]])</f>
        <v>6</v>
      </c>
      <c r="L89" s="3" t="str">
        <f>TRIM(Delimitado__2[[#This Row],[IZQUIERDA]])</f>
        <v>23 sep</v>
      </c>
      <c r="M89" s="3">
        <f>LEN(Delimitado__2[[#This Row],[ESPACIOS]])</f>
        <v>6</v>
      </c>
    </row>
    <row r="90" spans="1:13" x14ac:dyDescent="0.3">
      <c r="A90" s="2" t="s">
        <v>144</v>
      </c>
      <c r="B90">
        <v>30309668</v>
      </c>
      <c r="C90">
        <v>117567175</v>
      </c>
      <c r="D90">
        <v>16215351</v>
      </c>
      <c r="E90">
        <f>ROUND(Delimitado__2[[#This Row],[Gmail]]/1000000,2)</f>
        <v>30.31</v>
      </c>
      <c r="F90">
        <f>ROUND(Delimitado__2[[#This Row],[Drive]]/1000000,2)</f>
        <v>117.57</v>
      </c>
      <c r="G90">
        <f>ROUND(Delimitado__2[[#This Row],[Fotos]]/1000000,2)</f>
        <v>16.22</v>
      </c>
      <c r="H90">
        <f>SUM(Delimitado__2[[#This Row],[Gmail M]:[Fotos M]])</f>
        <v>164.1</v>
      </c>
      <c r="I90" t="str">
        <f>RIGHT(Delimitado__2[[#This Row],[Fecha]],5)</f>
        <v>GMT-7</v>
      </c>
      <c r="J90" t="str">
        <f>LEFT(Delimitado__2[[#This Row],[Fecha]],6)</f>
        <v>24 sep</v>
      </c>
      <c r="K90" s="3">
        <f>LEN(Delimitado__2[[#This Row],[IZQUIERDA]])</f>
        <v>6</v>
      </c>
      <c r="L90" s="3" t="str">
        <f>TRIM(Delimitado__2[[#This Row],[IZQUIERDA]])</f>
        <v>24 sep</v>
      </c>
      <c r="M90" s="3">
        <f>LEN(Delimitado__2[[#This Row],[ESPACIOS]])</f>
        <v>6</v>
      </c>
    </row>
    <row r="91" spans="1:13" x14ac:dyDescent="0.3">
      <c r="A91" s="2" t="s">
        <v>145</v>
      </c>
      <c r="B91">
        <v>30320873</v>
      </c>
      <c r="C91">
        <v>117866937</v>
      </c>
      <c r="D91">
        <v>16273468</v>
      </c>
      <c r="E91">
        <f>ROUND(Delimitado__2[[#This Row],[Gmail]]/1000000,2)</f>
        <v>30.32</v>
      </c>
      <c r="F91">
        <f>ROUND(Delimitado__2[[#This Row],[Drive]]/1000000,2)</f>
        <v>117.87</v>
      </c>
      <c r="G91">
        <f>ROUND(Delimitado__2[[#This Row],[Fotos]]/1000000,2)</f>
        <v>16.27</v>
      </c>
      <c r="H91">
        <f>SUM(Delimitado__2[[#This Row],[Gmail M]:[Fotos M]])</f>
        <v>164.46</v>
      </c>
      <c r="I91" t="str">
        <f>RIGHT(Delimitado__2[[#This Row],[Fecha]],5)</f>
        <v>GMT-7</v>
      </c>
      <c r="J91" t="str">
        <f>LEFT(Delimitado__2[[#This Row],[Fecha]],6)</f>
        <v>25 sep</v>
      </c>
      <c r="K91" s="3">
        <f>LEN(Delimitado__2[[#This Row],[IZQUIERDA]])</f>
        <v>6</v>
      </c>
      <c r="L91" s="3" t="str">
        <f>TRIM(Delimitado__2[[#This Row],[IZQUIERDA]])</f>
        <v>25 sep</v>
      </c>
      <c r="M91" s="3">
        <f>LEN(Delimitado__2[[#This Row],[ESPACIOS]])</f>
        <v>6</v>
      </c>
    </row>
    <row r="92" spans="1:13" x14ac:dyDescent="0.3">
      <c r="A92" s="2" t="s">
        <v>146</v>
      </c>
      <c r="B92">
        <v>30324953</v>
      </c>
      <c r="C92">
        <v>118015090</v>
      </c>
      <c r="D92">
        <v>16339803</v>
      </c>
      <c r="E92">
        <f>ROUND(Delimitado__2[[#This Row],[Gmail]]/1000000,2)</f>
        <v>30.32</v>
      </c>
      <c r="F92">
        <f>ROUND(Delimitado__2[[#This Row],[Drive]]/1000000,2)</f>
        <v>118.02</v>
      </c>
      <c r="G92">
        <f>ROUND(Delimitado__2[[#This Row],[Fotos]]/1000000,2)</f>
        <v>16.34</v>
      </c>
      <c r="H92">
        <f>SUM(Delimitado__2[[#This Row],[Gmail M]:[Fotos M]])</f>
        <v>164.68</v>
      </c>
      <c r="I92" t="str">
        <f>RIGHT(Delimitado__2[[#This Row],[Fecha]],5)</f>
        <v>GMT-7</v>
      </c>
      <c r="J92" t="str">
        <f>LEFT(Delimitado__2[[#This Row],[Fecha]],6)</f>
        <v>26 sep</v>
      </c>
      <c r="K92" s="3">
        <f>LEN(Delimitado__2[[#This Row],[IZQUIERDA]])</f>
        <v>6</v>
      </c>
      <c r="L92" s="3" t="str">
        <f>TRIM(Delimitado__2[[#This Row],[IZQUIERDA]])</f>
        <v>26 sep</v>
      </c>
      <c r="M92" s="3">
        <f>LEN(Delimitado__2[[#This Row],[ESPACIOS]])</f>
        <v>6</v>
      </c>
    </row>
    <row r="93" spans="1:13" x14ac:dyDescent="0.3">
      <c r="A93" s="2" t="s">
        <v>147</v>
      </c>
      <c r="B93">
        <v>30354492</v>
      </c>
      <c r="C93">
        <v>118425818</v>
      </c>
      <c r="D93">
        <v>16440813</v>
      </c>
      <c r="E93">
        <f>ROUND(Delimitado__2[[#This Row],[Gmail]]/1000000,2)</f>
        <v>30.35</v>
      </c>
      <c r="F93">
        <f>ROUND(Delimitado__2[[#This Row],[Drive]]/1000000,2)</f>
        <v>118.43</v>
      </c>
      <c r="G93">
        <f>ROUND(Delimitado__2[[#This Row],[Fotos]]/1000000,2)</f>
        <v>16.440000000000001</v>
      </c>
      <c r="H93">
        <f>SUM(Delimitado__2[[#This Row],[Gmail M]:[Fotos M]])</f>
        <v>165.22</v>
      </c>
      <c r="I93" t="str">
        <f>RIGHT(Delimitado__2[[#This Row],[Fecha]],5)</f>
        <v>GMT-7</v>
      </c>
      <c r="J93" t="str">
        <f>LEFT(Delimitado__2[[#This Row],[Fecha]],6)</f>
        <v>27 sep</v>
      </c>
      <c r="K93" s="3">
        <f>LEN(Delimitado__2[[#This Row],[IZQUIERDA]])</f>
        <v>6</v>
      </c>
      <c r="L93" s="3" t="str">
        <f>TRIM(Delimitado__2[[#This Row],[IZQUIERDA]])</f>
        <v>27 sep</v>
      </c>
      <c r="M93" s="3">
        <f>LEN(Delimitado__2[[#This Row],[ESPACIOS]])</f>
        <v>6</v>
      </c>
    </row>
    <row r="94" spans="1:13" x14ac:dyDescent="0.3">
      <c r="A94" s="2" t="s">
        <v>148</v>
      </c>
      <c r="B94">
        <v>22055299</v>
      </c>
      <c r="C94">
        <v>109032159</v>
      </c>
      <c r="D94">
        <v>11768195</v>
      </c>
      <c r="E94">
        <f>ROUND(Delimitado__2[[#This Row],[Gmail]]/1000000,2)</f>
        <v>22.06</v>
      </c>
      <c r="F94">
        <f>ROUND(Delimitado__2[[#This Row],[Drive]]/1000000,2)</f>
        <v>109.03</v>
      </c>
      <c r="G94">
        <f>ROUND(Delimitado__2[[#This Row],[Fotos]]/1000000,2)</f>
        <v>11.77</v>
      </c>
      <c r="H94">
        <f>SUM(Delimitado__2[[#This Row],[Gmail M]:[Fotos M]])</f>
        <v>142.86000000000001</v>
      </c>
      <c r="I94" t="str">
        <f>RIGHT(Delimitado__2[[#This Row],[Fecha]],5)</f>
        <v>GMT-7</v>
      </c>
      <c r="J94" t="str">
        <f>LEFT(Delimitado__2[[#This Row],[Fecha]],6)</f>
        <v>28 sep</v>
      </c>
      <c r="K94" s="3">
        <f>LEN(Delimitado__2[[#This Row],[IZQUIERDA]])</f>
        <v>6</v>
      </c>
      <c r="L94" s="3" t="str">
        <f>TRIM(Delimitado__2[[#This Row],[IZQUIERDA]])</f>
        <v>28 sep</v>
      </c>
      <c r="M94" s="3">
        <f>LEN(Delimitado__2[[#This Row],[ESPACIOS]])</f>
        <v>6</v>
      </c>
    </row>
    <row r="95" spans="1:13" x14ac:dyDescent="0.3">
      <c r="A95" s="2" t="s">
        <v>149</v>
      </c>
      <c r="B95">
        <v>22090924</v>
      </c>
      <c r="C95">
        <v>109556227</v>
      </c>
      <c r="D95">
        <v>11797493</v>
      </c>
      <c r="E95">
        <f>ROUND(Delimitado__2[[#This Row],[Gmail]]/1000000,2)</f>
        <v>22.09</v>
      </c>
      <c r="F95">
        <f>ROUND(Delimitado__2[[#This Row],[Drive]]/1000000,2)</f>
        <v>109.56</v>
      </c>
      <c r="G95">
        <f>ROUND(Delimitado__2[[#This Row],[Fotos]]/1000000,2)</f>
        <v>11.8</v>
      </c>
      <c r="H95">
        <f>SUM(Delimitado__2[[#This Row],[Gmail M]:[Fotos M]])</f>
        <v>143.45000000000002</v>
      </c>
      <c r="I95" t="str">
        <f>RIGHT(Delimitado__2[[#This Row],[Fecha]],5)</f>
        <v>GMT-7</v>
      </c>
      <c r="J95" t="str">
        <f>LEFT(Delimitado__2[[#This Row],[Fecha]],6)</f>
        <v>29 sep</v>
      </c>
      <c r="K95" s="3">
        <f>LEN(Delimitado__2[[#This Row],[IZQUIERDA]])</f>
        <v>6</v>
      </c>
      <c r="L95" s="3" t="str">
        <f>TRIM(Delimitado__2[[#This Row],[IZQUIERDA]])</f>
        <v>29 sep</v>
      </c>
      <c r="M95" s="3">
        <f>LEN(Delimitado__2[[#This Row],[ESPACIOS]])</f>
        <v>6</v>
      </c>
    </row>
    <row r="96" spans="1:13" x14ac:dyDescent="0.3">
      <c r="A96" s="2" t="s">
        <v>150</v>
      </c>
      <c r="B96">
        <v>22143373</v>
      </c>
      <c r="C96">
        <v>110321674</v>
      </c>
      <c r="D96">
        <v>11878866</v>
      </c>
      <c r="E96">
        <f>ROUND(Delimitado__2[[#This Row],[Gmail]]/1000000,2)</f>
        <v>22.14</v>
      </c>
      <c r="F96">
        <f>ROUND(Delimitado__2[[#This Row],[Drive]]/1000000,2)</f>
        <v>110.32</v>
      </c>
      <c r="G96">
        <f>ROUND(Delimitado__2[[#This Row],[Fotos]]/1000000,2)</f>
        <v>11.88</v>
      </c>
      <c r="H96">
        <f>SUM(Delimitado__2[[#This Row],[Gmail M]:[Fotos M]])</f>
        <v>144.33999999999997</v>
      </c>
      <c r="I96" t="str">
        <f>RIGHT(Delimitado__2[[#This Row],[Fecha]],5)</f>
        <v>GMT-7</v>
      </c>
      <c r="J96" t="str">
        <f>LEFT(Delimitado__2[[#This Row],[Fecha]],6)</f>
        <v>30 sep</v>
      </c>
      <c r="K96" s="3">
        <f>LEN(Delimitado__2[[#This Row],[IZQUIERDA]])</f>
        <v>6</v>
      </c>
      <c r="L96" s="3" t="str">
        <f>TRIM(Delimitado__2[[#This Row],[IZQUIERDA]])</f>
        <v>30 sep</v>
      </c>
      <c r="M96" s="3">
        <f>LEN(Delimitado__2[[#This Row],[ESPACIOS]])</f>
        <v>6</v>
      </c>
    </row>
    <row r="97" spans="1:13" x14ac:dyDescent="0.3">
      <c r="A97" s="2" t="s">
        <v>151</v>
      </c>
      <c r="B97">
        <v>22122802</v>
      </c>
      <c r="C97">
        <v>111201097</v>
      </c>
      <c r="D97">
        <v>11939954</v>
      </c>
      <c r="E97">
        <f>ROUND(Delimitado__2[[#This Row],[Gmail]]/1000000,2)</f>
        <v>22.12</v>
      </c>
      <c r="F97">
        <f>ROUND(Delimitado__2[[#This Row],[Drive]]/1000000,2)</f>
        <v>111.2</v>
      </c>
      <c r="G97">
        <f>ROUND(Delimitado__2[[#This Row],[Fotos]]/1000000,2)</f>
        <v>11.94</v>
      </c>
      <c r="H97">
        <f>SUM(Delimitado__2[[#This Row],[Gmail M]:[Fotos M]])</f>
        <v>145.26</v>
      </c>
      <c r="I97" t="str">
        <f>RIGHT(Delimitado__2[[#This Row],[Fecha]],5)</f>
        <v>GMT-7</v>
      </c>
      <c r="J97" t="str">
        <f>LEFT(Delimitado__2[[#This Row],[Fecha]],6)</f>
        <v xml:space="preserve">1 oct </v>
      </c>
      <c r="K97" s="3">
        <f>LEN(Delimitado__2[[#This Row],[IZQUIERDA]])</f>
        <v>6</v>
      </c>
      <c r="L97" s="3" t="str">
        <f>TRIM(Delimitado__2[[#This Row],[IZQUIERDA]])</f>
        <v>1 oct</v>
      </c>
      <c r="M97" s="3">
        <f>LEN(Delimitado__2[[#This Row],[ESPACIOS]])</f>
        <v>5</v>
      </c>
    </row>
    <row r="98" spans="1:13" x14ac:dyDescent="0.3">
      <c r="A98" s="2" t="s">
        <v>152</v>
      </c>
      <c r="B98">
        <v>22111469</v>
      </c>
      <c r="C98">
        <v>111445220</v>
      </c>
      <c r="D98">
        <v>12027931</v>
      </c>
      <c r="E98">
        <f>ROUND(Delimitado__2[[#This Row],[Gmail]]/1000000,2)</f>
        <v>22.11</v>
      </c>
      <c r="F98">
        <f>ROUND(Delimitado__2[[#This Row],[Drive]]/1000000,2)</f>
        <v>111.45</v>
      </c>
      <c r="G98">
        <f>ROUND(Delimitado__2[[#This Row],[Fotos]]/1000000,2)</f>
        <v>12.03</v>
      </c>
      <c r="H98">
        <f>SUM(Delimitado__2[[#This Row],[Gmail M]:[Fotos M]])</f>
        <v>145.59</v>
      </c>
      <c r="I98" t="str">
        <f>RIGHT(Delimitado__2[[#This Row],[Fecha]],5)</f>
        <v>GMT-7</v>
      </c>
      <c r="J98" t="str">
        <f>LEFT(Delimitado__2[[#This Row],[Fecha]],6)</f>
        <v xml:space="preserve">2 oct </v>
      </c>
      <c r="K98" s="3">
        <f>LEN(Delimitado__2[[#This Row],[IZQUIERDA]])</f>
        <v>6</v>
      </c>
      <c r="L98" s="3" t="str">
        <f>TRIM(Delimitado__2[[#This Row],[IZQUIERDA]])</f>
        <v>2 oct</v>
      </c>
      <c r="M98" s="3">
        <f>LEN(Delimitado__2[[#This Row],[ESPACIOS]])</f>
        <v>5</v>
      </c>
    </row>
    <row r="99" spans="1:13" x14ac:dyDescent="0.3">
      <c r="A99" s="2" t="s">
        <v>153</v>
      </c>
      <c r="B99">
        <v>22101772</v>
      </c>
      <c r="C99">
        <v>111028413</v>
      </c>
      <c r="D99">
        <v>12067936</v>
      </c>
      <c r="E99">
        <f>ROUND(Delimitado__2[[#This Row],[Gmail]]/1000000,2)</f>
        <v>22.1</v>
      </c>
      <c r="F99">
        <f>ROUND(Delimitado__2[[#This Row],[Drive]]/1000000,2)</f>
        <v>111.03</v>
      </c>
      <c r="G99">
        <f>ROUND(Delimitado__2[[#This Row],[Fotos]]/1000000,2)</f>
        <v>12.07</v>
      </c>
      <c r="H99">
        <f>SUM(Delimitado__2[[#This Row],[Gmail M]:[Fotos M]])</f>
        <v>145.19999999999999</v>
      </c>
      <c r="I99" t="str">
        <f>RIGHT(Delimitado__2[[#This Row],[Fecha]],5)</f>
        <v>GMT-7</v>
      </c>
      <c r="J99" t="str">
        <f>LEFT(Delimitado__2[[#This Row],[Fecha]],6)</f>
        <v xml:space="preserve">3 oct </v>
      </c>
      <c r="K99" s="3">
        <f>LEN(Delimitado__2[[#This Row],[IZQUIERDA]])</f>
        <v>6</v>
      </c>
      <c r="L99" s="3" t="str">
        <f>TRIM(Delimitado__2[[#This Row],[IZQUIERDA]])</f>
        <v>3 oct</v>
      </c>
      <c r="M99" s="3">
        <f>LEN(Delimitado__2[[#This Row],[ESPACIOS]])</f>
        <v>5</v>
      </c>
    </row>
    <row r="100" spans="1:13" x14ac:dyDescent="0.3">
      <c r="A100" s="2" t="s">
        <v>154</v>
      </c>
      <c r="B100">
        <v>22137141</v>
      </c>
      <c r="C100">
        <v>111117725</v>
      </c>
      <c r="D100">
        <v>12093298</v>
      </c>
      <c r="E100">
        <f>ROUND(Delimitado__2[[#This Row],[Gmail]]/1000000,2)</f>
        <v>22.14</v>
      </c>
      <c r="F100">
        <f>ROUND(Delimitado__2[[#This Row],[Drive]]/1000000,2)</f>
        <v>111.12</v>
      </c>
      <c r="G100">
        <f>ROUND(Delimitado__2[[#This Row],[Fotos]]/1000000,2)</f>
        <v>12.09</v>
      </c>
      <c r="H100">
        <f>SUM(Delimitado__2[[#This Row],[Gmail M]:[Fotos M]])</f>
        <v>145.35</v>
      </c>
      <c r="I100" t="str">
        <f>RIGHT(Delimitado__2[[#This Row],[Fecha]],5)</f>
        <v>GMT-7</v>
      </c>
      <c r="J100" t="str">
        <f>LEFT(Delimitado__2[[#This Row],[Fecha]],6)</f>
        <v xml:space="preserve">4 oct </v>
      </c>
      <c r="K100" s="3">
        <f>LEN(Delimitado__2[[#This Row],[IZQUIERDA]])</f>
        <v>6</v>
      </c>
      <c r="L100" s="3" t="str">
        <f>TRIM(Delimitado__2[[#This Row],[IZQUIERDA]])</f>
        <v>4 oct</v>
      </c>
      <c r="M100" s="3">
        <f>LEN(Delimitado__2[[#This Row],[ESPACIOS]])</f>
        <v>5</v>
      </c>
    </row>
    <row r="101" spans="1:13" x14ac:dyDescent="0.3">
      <c r="A101" s="2" t="s">
        <v>155</v>
      </c>
      <c r="B101">
        <v>22158227</v>
      </c>
      <c r="C101">
        <v>111383745</v>
      </c>
      <c r="D101">
        <v>12093494</v>
      </c>
      <c r="E101">
        <f>ROUND(Delimitado__2[[#This Row],[Gmail]]/1000000,2)</f>
        <v>22.16</v>
      </c>
      <c r="F101">
        <f>ROUND(Delimitado__2[[#This Row],[Drive]]/1000000,2)</f>
        <v>111.38</v>
      </c>
      <c r="G101">
        <f>ROUND(Delimitado__2[[#This Row],[Fotos]]/1000000,2)</f>
        <v>12.09</v>
      </c>
      <c r="H101">
        <f>SUM(Delimitado__2[[#This Row],[Gmail M]:[Fotos M]])</f>
        <v>145.63</v>
      </c>
      <c r="I101" t="str">
        <f>RIGHT(Delimitado__2[[#This Row],[Fecha]],5)</f>
        <v>GMT-7</v>
      </c>
      <c r="J101" t="str">
        <f>LEFT(Delimitado__2[[#This Row],[Fecha]],6)</f>
        <v xml:space="preserve">5 oct </v>
      </c>
      <c r="K101" s="3">
        <f>LEN(Delimitado__2[[#This Row],[IZQUIERDA]])</f>
        <v>6</v>
      </c>
      <c r="L101" s="3" t="str">
        <f>TRIM(Delimitado__2[[#This Row],[IZQUIERDA]])</f>
        <v>5 oct</v>
      </c>
      <c r="M101" s="3">
        <f>LEN(Delimitado__2[[#This Row],[ESPACIOS]])</f>
        <v>5</v>
      </c>
    </row>
    <row r="102" spans="1:13" x14ac:dyDescent="0.3">
      <c r="A102" s="2" t="s">
        <v>156</v>
      </c>
      <c r="B102">
        <v>22157315</v>
      </c>
      <c r="C102">
        <v>111268536</v>
      </c>
      <c r="D102">
        <v>12093515</v>
      </c>
      <c r="E102">
        <f>ROUND(Delimitado__2[[#This Row],[Gmail]]/1000000,2)</f>
        <v>22.16</v>
      </c>
      <c r="F102">
        <f>ROUND(Delimitado__2[[#This Row],[Drive]]/1000000,2)</f>
        <v>111.27</v>
      </c>
      <c r="G102">
        <f>ROUND(Delimitado__2[[#This Row],[Fotos]]/1000000,2)</f>
        <v>12.09</v>
      </c>
      <c r="H102">
        <f>SUM(Delimitado__2[[#This Row],[Gmail M]:[Fotos M]])</f>
        <v>145.52000000000001</v>
      </c>
      <c r="I102" t="str">
        <f>RIGHT(Delimitado__2[[#This Row],[Fecha]],5)</f>
        <v>GMT-7</v>
      </c>
      <c r="J102" t="str">
        <f>LEFT(Delimitado__2[[#This Row],[Fecha]],6)</f>
        <v xml:space="preserve">6 oct </v>
      </c>
      <c r="K102" s="3">
        <f>LEN(Delimitado__2[[#This Row],[IZQUIERDA]])</f>
        <v>6</v>
      </c>
      <c r="L102" s="3" t="str">
        <f>TRIM(Delimitado__2[[#This Row],[IZQUIERDA]])</f>
        <v>6 oct</v>
      </c>
      <c r="M102" s="3">
        <f>LEN(Delimitado__2[[#This Row],[ESPACIOS]])</f>
        <v>5</v>
      </c>
    </row>
    <row r="103" spans="1:13" x14ac:dyDescent="0.3">
      <c r="A103" s="2" t="s">
        <v>157</v>
      </c>
      <c r="B103">
        <v>22146579</v>
      </c>
      <c r="C103">
        <v>111366697</v>
      </c>
      <c r="D103">
        <v>12093843</v>
      </c>
      <c r="E103">
        <f>ROUND(Delimitado__2[[#This Row],[Gmail]]/1000000,2)</f>
        <v>22.15</v>
      </c>
      <c r="F103">
        <f>ROUND(Delimitado__2[[#This Row],[Drive]]/1000000,2)</f>
        <v>111.37</v>
      </c>
      <c r="G103">
        <f>ROUND(Delimitado__2[[#This Row],[Fotos]]/1000000,2)</f>
        <v>12.09</v>
      </c>
      <c r="H103">
        <f>SUM(Delimitado__2[[#This Row],[Gmail M]:[Fotos M]])</f>
        <v>145.61000000000001</v>
      </c>
      <c r="I103" t="str">
        <f>RIGHT(Delimitado__2[[#This Row],[Fecha]],5)</f>
        <v>GMT-7</v>
      </c>
      <c r="J103" t="str">
        <f>LEFT(Delimitado__2[[#This Row],[Fecha]],6)</f>
        <v xml:space="preserve">7 oct </v>
      </c>
      <c r="K103" s="3">
        <f>LEN(Delimitado__2[[#This Row],[IZQUIERDA]])</f>
        <v>6</v>
      </c>
      <c r="L103" s="3" t="str">
        <f>TRIM(Delimitado__2[[#This Row],[IZQUIERDA]])</f>
        <v>7 oct</v>
      </c>
      <c r="M103" s="3">
        <f>LEN(Delimitado__2[[#This Row],[ESPACIOS]])</f>
        <v>5</v>
      </c>
    </row>
    <row r="104" spans="1:13" x14ac:dyDescent="0.3">
      <c r="A104" s="2" t="s">
        <v>158</v>
      </c>
      <c r="B104">
        <v>22161758</v>
      </c>
      <c r="C104">
        <v>111648030</v>
      </c>
      <c r="D104">
        <v>12093830</v>
      </c>
      <c r="E104">
        <f>ROUND(Delimitado__2[[#This Row],[Gmail]]/1000000,2)</f>
        <v>22.16</v>
      </c>
      <c r="F104">
        <f>ROUND(Delimitado__2[[#This Row],[Drive]]/1000000,2)</f>
        <v>111.65</v>
      </c>
      <c r="G104">
        <f>ROUND(Delimitado__2[[#This Row],[Fotos]]/1000000,2)</f>
        <v>12.09</v>
      </c>
      <c r="H104">
        <f>SUM(Delimitado__2[[#This Row],[Gmail M]:[Fotos M]])</f>
        <v>145.9</v>
      </c>
      <c r="I104" t="str">
        <f>RIGHT(Delimitado__2[[#This Row],[Fecha]],5)</f>
        <v>GMT-7</v>
      </c>
      <c r="J104" t="str">
        <f>LEFT(Delimitado__2[[#This Row],[Fecha]],6)</f>
        <v xml:space="preserve">8 oct </v>
      </c>
      <c r="K104" s="3">
        <f>LEN(Delimitado__2[[#This Row],[IZQUIERDA]])</f>
        <v>6</v>
      </c>
      <c r="L104" s="3" t="str">
        <f>TRIM(Delimitado__2[[#This Row],[IZQUIERDA]])</f>
        <v>8 oct</v>
      </c>
      <c r="M104" s="3">
        <f>LEN(Delimitado__2[[#This Row],[ESPACIOS]])</f>
        <v>5</v>
      </c>
    </row>
    <row r="105" spans="1:13" x14ac:dyDescent="0.3">
      <c r="A105" s="2" t="s">
        <v>159</v>
      </c>
      <c r="B105">
        <v>22155609</v>
      </c>
      <c r="C105">
        <v>111719602</v>
      </c>
      <c r="D105">
        <v>12093831</v>
      </c>
      <c r="E105">
        <f>ROUND(Delimitado__2[[#This Row],[Gmail]]/1000000,2)</f>
        <v>22.16</v>
      </c>
      <c r="F105">
        <f>ROUND(Delimitado__2[[#This Row],[Drive]]/1000000,2)</f>
        <v>111.72</v>
      </c>
      <c r="G105">
        <f>ROUND(Delimitado__2[[#This Row],[Fotos]]/1000000,2)</f>
        <v>12.09</v>
      </c>
      <c r="H105">
        <f>SUM(Delimitado__2[[#This Row],[Gmail M]:[Fotos M]])</f>
        <v>145.97</v>
      </c>
      <c r="I105" t="str">
        <f>RIGHT(Delimitado__2[[#This Row],[Fecha]],5)</f>
        <v>GMT-7</v>
      </c>
      <c r="J105" t="str">
        <f>LEFT(Delimitado__2[[#This Row],[Fecha]],6)</f>
        <v xml:space="preserve">9 oct </v>
      </c>
      <c r="K105" s="3">
        <f>LEN(Delimitado__2[[#This Row],[IZQUIERDA]])</f>
        <v>6</v>
      </c>
      <c r="L105" s="3" t="str">
        <f>TRIM(Delimitado__2[[#This Row],[IZQUIERDA]])</f>
        <v>9 oct</v>
      </c>
      <c r="M105" s="3">
        <f>LEN(Delimitado__2[[#This Row],[ESPACIOS]])</f>
        <v>5</v>
      </c>
    </row>
    <row r="106" spans="1:13" x14ac:dyDescent="0.3">
      <c r="A106" s="2" t="s">
        <v>160</v>
      </c>
      <c r="B106">
        <v>22156495</v>
      </c>
      <c r="C106">
        <v>111698416</v>
      </c>
      <c r="D106">
        <v>12093823</v>
      </c>
      <c r="E106">
        <f>ROUND(Delimitado__2[[#This Row],[Gmail]]/1000000,2)</f>
        <v>22.16</v>
      </c>
      <c r="F106">
        <f>ROUND(Delimitado__2[[#This Row],[Drive]]/1000000,2)</f>
        <v>111.7</v>
      </c>
      <c r="G106">
        <f>ROUND(Delimitado__2[[#This Row],[Fotos]]/1000000,2)</f>
        <v>12.09</v>
      </c>
      <c r="H106">
        <f>SUM(Delimitado__2[[#This Row],[Gmail M]:[Fotos M]])</f>
        <v>145.95000000000002</v>
      </c>
      <c r="I106" t="str">
        <f>RIGHT(Delimitado__2[[#This Row],[Fecha]],5)</f>
        <v>GMT-7</v>
      </c>
      <c r="J106" t="str">
        <f>LEFT(Delimitado__2[[#This Row],[Fecha]],6)</f>
        <v>10 oct</v>
      </c>
      <c r="K106" s="3">
        <f>LEN(Delimitado__2[[#This Row],[IZQUIERDA]])</f>
        <v>6</v>
      </c>
      <c r="L106" s="3" t="str">
        <f>TRIM(Delimitado__2[[#This Row],[IZQUIERDA]])</f>
        <v>10 oct</v>
      </c>
      <c r="M106" s="3">
        <f>LEN(Delimitado__2[[#This Row],[ESPACIOS]])</f>
        <v>6</v>
      </c>
    </row>
    <row r="107" spans="1:13" x14ac:dyDescent="0.3">
      <c r="A107" s="2" t="s">
        <v>161</v>
      </c>
      <c r="B107">
        <v>22161458</v>
      </c>
      <c r="C107">
        <v>111826725</v>
      </c>
      <c r="D107">
        <v>12093823</v>
      </c>
      <c r="E107">
        <f>ROUND(Delimitado__2[[#This Row],[Gmail]]/1000000,2)</f>
        <v>22.16</v>
      </c>
      <c r="F107">
        <f>ROUND(Delimitado__2[[#This Row],[Drive]]/1000000,2)</f>
        <v>111.83</v>
      </c>
      <c r="G107">
        <f>ROUND(Delimitado__2[[#This Row],[Fotos]]/1000000,2)</f>
        <v>12.09</v>
      </c>
      <c r="H107">
        <f>SUM(Delimitado__2[[#This Row],[Gmail M]:[Fotos M]])</f>
        <v>146.08000000000001</v>
      </c>
      <c r="I107" t="str">
        <f>RIGHT(Delimitado__2[[#This Row],[Fecha]],5)</f>
        <v>GMT-7</v>
      </c>
      <c r="J107" t="str">
        <f>LEFT(Delimitado__2[[#This Row],[Fecha]],6)</f>
        <v>11 oct</v>
      </c>
      <c r="K107" s="3">
        <f>LEN(Delimitado__2[[#This Row],[IZQUIERDA]])</f>
        <v>6</v>
      </c>
      <c r="L107" s="3" t="str">
        <f>TRIM(Delimitado__2[[#This Row],[IZQUIERDA]])</f>
        <v>11 oct</v>
      </c>
      <c r="M107" s="3">
        <f>LEN(Delimitado__2[[#This Row],[ESPACIOS]])</f>
        <v>6</v>
      </c>
    </row>
    <row r="108" spans="1:13" x14ac:dyDescent="0.3">
      <c r="A108" s="2" t="s">
        <v>162</v>
      </c>
      <c r="B108">
        <v>22183640</v>
      </c>
      <c r="C108">
        <v>111971485</v>
      </c>
      <c r="D108">
        <v>12093823</v>
      </c>
      <c r="E108">
        <f>ROUND(Delimitado__2[[#This Row],[Gmail]]/1000000,2)</f>
        <v>22.18</v>
      </c>
      <c r="F108">
        <f>ROUND(Delimitado__2[[#This Row],[Drive]]/1000000,2)</f>
        <v>111.97</v>
      </c>
      <c r="G108">
        <f>ROUND(Delimitado__2[[#This Row],[Fotos]]/1000000,2)</f>
        <v>12.09</v>
      </c>
      <c r="H108">
        <f>SUM(Delimitado__2[[#This Row],[Gmail M]:[Fotos M]])</f>
        <v>146.24</v>
      </c>
      <c r="I108" t="str">
        <f>RIGHT(Delimitado__2[[#This Row],[Fecha]],5)</f>
        <v>GMT-7</v>
      </c>
      <c r="J108" t="str">
        <f>LEFT(Delimitado__2[[#This Row],[Fecha]],6)</f>
        <v>12 oct</v>
      </c>
      <c r="K108" s="3">
        <f>LEN(Delimitado__2[[#This Row],[IZQUIERDA]])</f>
        <v>6</v>
      </c>
      <c r="L108" s="3" t="str">
        <f>TRIM(Delimitado__2[[#This Row],[IZQUIERDA]])</f>
        <v>12 oct</v>
      </c>
      <c r="M108" s="3">
        <f>LEN(Delimitado__2[[#This Row],[ESPACIOS]])</f>
        <v>6</v>
      </c>
    </row>
    <row r="109" spans="1:13" x14ac:dyDescent="0.3">
      <c r="A109" s="2" t="s">
        <v>163</v>
      </c>
      <c r="B109">
        <v>22072432</v>
      </c>
      <c r="C109">
        <v>112213826</v>
      </c>
      <c r="D109">
        <v>12052945</v>
      </c>
      <c r="E109">
        <f>ROUND(Delimitado__2[[#This Row],[Gmail]]/1000000,2)</f>
        <v>22.07</v>
      </c>
      <c r="F109">
        <f>ROUND(Delimitado__2[[#This Row],[Drive]]/1000000,2)</f>
        <v>112.21</v>
      </c>
      <c r="G109">
        <f>ROUND(Delimitado__2[[#This Row],[Fotos]]/1000000,2)</f>
        <v>12.05</v>
      </c>
      <c r="H109">
        <f>SUM(Delimitado__2[[#This Row],[Gmail M]:[Fotos M]])</f>
        <v>146.33000000000001</v>
      </c>
      <c r="I109" t="str">
        <f>RIGHT(Delimitado__2[[#This Row],[Fecha]],5)</f>
        <v>GMT-7</v>
      </c>
      <c r="J109" t="str">
        <f>LEFT(Delimitado__2[[#This Row],[Fecha]],6)</f>
        <v>13 oct</v>
      </c>
      <c r="K109" s="3">
        <f>LEN(Delimitado__2[[#This Row],[IZQUIERDA]])</f>
        <v>6</v>
      </c>
      <c r="L109" s="3" t="str">
        <f>TRIM(Delimitado__2[[#This Row],[IZQUIERDA]])</f>
        <v>13 oct</v>
      </c>
      <c r="M109" s="3">
        <f>LEN(Delimitado__2[[#This Row],[ESPACIOS]])</f>
        <v>6</v>
      </c>
    </row>
    <row r="110" spans="1:13" x14ac:dyDescent="0.3">
      <c r="A110" s="2" t="s">
        <v>164</v>
      </c>
      <c r="B110">
        <v>22090060</v>
      </c>
      <c r="C110">
        <v>112438188</v>
      </c>
      <c r="D110">
        <v>12052755</v>
      </c>
      <c r="E110">
        <f>ROUND(Delimitado__2[[#This Row],[Gmail]]/1000000,2)</f>
        <v>22.09</v>
      </c>
      <c r="F110">
        <f>ROUND(Delimitado__2[[#This Row],[Drive]]/1000000,2)</f>
        <v>112.44</v>
      </c>
      <c r="G110">
        <f>ROUND(Delimitado__2[[#This Row],[Fotos]]/1000000,2)</f>
        <v>12.05</v>
      </c>
      <c r="H110">
        <f>SUM(Delimitado__2[[#This Row],[Gmail M]:[Fotos M]])</f>
        <v>146.58000000000001</v>
      </c>
      <c r="I110" t="str">
        <f>RIGHT(Delimitado__2[[#This Row],[Fecha]],5)</f>
        <v>GMT-7</v>
      </c>
      <c r="J110" t="str">
        <f>LEFT(Delimitado__2[[#This Row],[Fecha]],6)</f>
        <v>14 oct</v>
      </c>
      <c r="K110" s="3">
        <f>LEN(Delimitado__2[[#This Row],[IZQUIERDA]])</f>
        <v>6</v>
      </c>
      <c r="L110" s="3" t="str">
        <f>TRIM(Delimitado__2[[#This Row],[IZQUIERDA]])</f>
        <v>14 oct</v>
      </c>
      <c r="M110" s="3">
        <f>LEN(Delimitado__2[[#This Row],[ESPACIOS]])</f>
        <v>6</v>
      </c>
    </row>
    <row r="111" spans="1:13" x14ac:dyDescent="0.3">
      <c r="A111" s="2" t="s">
        <v>165</v>
      </c>
      <c r="B111">
        <v>22112950</v>
      </c>
      <c r="C111">
        <v>112673614</v>
      </c>
      <c r="D111">
        <v>12052760</v>
      </c>
      <c r="E111">
        <f>ROUND(Delimitado__2[[#This Row],[Gmail]]/1000000,2)</f>
        <v>22.11</v>
      </c>
      <c r="F111">
        <f>ROUND(Delimitado__2[[#This Row],[Drive]]/1000000,2)</f>
        <v>112.67</v>
      </c>
      <c r="G111">
        <f>ROUND(Delimitado__2[[#This Row],[Fotos]]/1000000,2)</f>
        <v>12.05</v>
      </c>
      <c r="H111">
        <f>SUM(Delimitado__2[[#This Row],[Gmail M]:[Fotos M]])</f>
        <v>146.83000000000001</v>
      </c>
      <c r="I111" t="str">
        <f>RIGHT(Delimitado__2[[#This Row],[Fecha]],5)</f>
        <v>GMT-7</v>
      </c>
      <c r="J111" t="str">
        <f>LEFT(Delimitado__2[[#This Row],[Fecha]],6)</f>
        <v>15 oct</v>
      </c>
      <c r="K111" s="3">
        <f>LEN(Delimitado__2[[#This Row],[IZQUIERDA]])</f>
        <v>6</v>
      </c>
      <c r="L111" s="3" t="str">
        <f>TRIM(Delimitado__2[[#This Row],[IZQUIERDA]])</f>
        <v>15 oct</v>
      </c>
      <c r="M111" s="3">
        <f>LEN(Delimitado__2[[#This Row],[ESPACIOS]])</f>
        <v>6</v>
      </c>
    </row>
    <row r="112" spans="1:13" x14ac:dyDescent="0.3">
      <c r="A112" s="2" t="s">
        <v>166</v>
      </c>
      <c r="B112">
        <v>22117000</v>
      </c>
      <c r="C112">
        <v>112725149</v>
      </c>
      <c r="D112">
        <v>12052812</v>
      </c>
      <c r="E112">
        <f>ROUND(Delimitado__2[[#This Row],[Gmail]]/1000000,2)</f>
        <v>22.12</v>
      </c>
      <c r="F112">
        <f>ROUND(Delimitado__2[[#This Row],[Drive]]/1000000,2)</f>
        <v>112.73</v>
      </c>
      <c r="G112">
        <f>ROUND(Delimitado__2[[#This Row],[Fotos]]/1000000,2)</f>
        <v>12.05</v>
      </c>
      <c r="H112">
        <f>SUM(Delimitado__2[[#This Row],[Gmail M]:[Fotos M]])</f>
        <v>146.9</v>
      </c>
      <c r="I112" t="str">
        <f>RIGHT(Delimitado__2[[#This Row],[Fecha]],5)</f>
        <v>GMT-7</v>
      </c>
      <c r="J112" t="str">
        <f>LEFT(Delimitado__2[[#This Row],[Fecha]],6)</f>
        <v>16 oct</v>
      </c>
      <c r="K112" s="3">
        <f>LEN(Delimitado__2[[#This Row],[IZQUIERDA]])</f>
        <v>6</v>
      </c>
      <c r="L112" s="3" t="str">
        <f>TRIM(Delimitado__2[[#This Row],[IZQUIERDA]])</f>
        <v>16 oct</v>
      </c>
      <c r="M112" s="3">
        <f>LEN(Delimitado__2[[#This Row],[ESPACIOS]])</f>
        <v>6</v>
      </c>
    </row>
    <row r="113" spans="1:13" x14ac:dyDescent="0.3">
      <c r="A113" s="2" t="s">
        <v>167</v>
      </c>
      <c r="B113">
        <v>22119931</v>
      </c>
      <c r="C113">
        <v>112733620</v>
      </c>
      <c r="D113">
        <v>12052812</v>
      </c>
      <c r="E113">
        <f>ROUND(Delimitado__2[[#This Row],[Gmail]]/1000000,2)</f>
        <v>22.12</v>
      </c>
      <c r="F113">
        <f>ROUND(Delimitado__2[[#This Row],[Drive]]/1000000,2)</f>
        <v>112.73</v>
      </c>
      <c r="G113">
        <f>ROUND(Delimitado__2[[#This Row],[Fotos]]/1000000,2)</f>
        <v>12.05</v>
      </c>
      <c r="H113">
        <f>SUM(Delimitado__2[[#This Row],[Gmail M]:[Fotos M]])</f>
        <v>146.9</v>
      </c>
      <c r="I113" t="str">
        <f>RIGHT(Delimitado__2[[#This Row],[Fecha]],5)</f>
        <v>GMT-7</v>
      </c>
      <c r="J113" t="str">
        <f>LEFT(Delimitado__2[[#This Row],[Fecha]],6)</f>
        <v>17 oct</v>
      </c>
      <c r="K113" s="3">
        <f>LEN(Delimitado__2[[#This Row],[IZQUIERDA]])</f>
        <v>6</v>
      </c>
      <c r="L113" s="3" t="str">
        <f>TRIM(Delimitado__2[[#This Row],[IZQUIERDA]])</f>
        <v>17 oct</v>
      </c>
      <c r="M113" s="3">
        <f>LEN(Delimitado__2[[#This Row],[ESPACIOS]])</f>
        <v>6</v>
      </c>
    </row>
    <row r="114" spans="1:13" x14ac:dyDescent="0.3">
      <c r="A114" s="2" t="s">
        <v>168</v>
      </c>
      <c r="B114">
        <v>22139433</v>
      </c>
      <c r="C114">
        <v>112921336</v>
      </c>
      <c r="D114">
        <v>12052812</v>
      </c>
      <c r="E114">
        <f>ROUND(Delimitado__2[[#This Row],[Gmail]]/1000000,2)</f>
        <v>22.14</v>
      </c>
      <c r="F114">
        <f>ROUND(Delimitado__2[[#This Row],[Drive]]/1000000,2)</f>
        <v>112.92</v>
      </c>
      <c r="G114">
        <f>ROUND(Delimitado__2[[#This Row],[Fotos]]/1000000,2)</f>
        <v>12.05</v>
      </c>
      <c r="H114">
        <f>SUM(Delimitado__2[[#This Row],[Gmail M]:[Fotos M]])</f>
        <v>147.11000000000001</v>
      </c>
      <c r="I114" t="str">
        <f>RIGHT(Delimitado__2[[#This Row],[Fecha]],5)</f>
        <v>GMT-7</v>
      </c>
      <c r="J114" t="str">
        <f>LEFT(Delimitado__2[[#This Row],[Fecha]],6)</f>
        <v>18 oct</v>
      </c>
      <c r="K114" s="3">
        <f>LEN(Delimitado__2[[#This Row],[IZQUIERDA]])</f>
        <v>6</v>
      </c>
      <c r="L114" s="3" t="str">
        <f>TRIM(Delimitado__2[[#This Row],[IZQUIERDA]])</f>
        <v>18 oct</v>
      </c>
      <c r="M114" s="3">
        <f>LEN(Delimitado__2[[#This Row],[ESPACIOS]])</f>
        <v>6</v>
      </c>
    </row>
    <row r="115" spans="1:13" x14ac:dyDescent="0.3">
      <c r="A115" s="2" t="s">
        <v>169</v>
      </c>
      <c r="B115">
        <v>22163711</v>
      </c>
      <c r="C115">
        <v>113215363</v>
      </c>
      <c r="D115">
        <v>12052812</v>
      </c>
      <c r="E115">
        <f>ROUND(Delimitado__2[[#This Row],[Gmail]]/1000000,2)</f>
        <v>22.16</v>
      </c>
      <c r="F115">
        <f>ROUND(Delimitado__2[[#This Row],[Drive]]/1000000,2)</f>
        <v>113.22</v>
      </c>
      <c r="G115">
        <f>ROUND(Delimitado__2[[#This Row],[Fotos]]/1000000,2)</f>
        <v>12.05</v>
      </c>
      <c r="H115">
        <f>SUM(Delimitado__2[[#This Row],[Gmail M]:[Fotos M]])</f>
        <v>147.43</v>
      </c>
      <c r="I115" t="str">
        <f>RIGHT(Delimitado__2[[#This Row],[Fecha]],5)</f>
        <v>GMT-7</v>
      </c>
      <c r="J115" t="str">
        <f>LEFT(Delimitado__2[[#This Row],[Fecha]],6)</f>
        <v>19 oct</v>
      </c>
      <c r="K115" s="3">
        <f>LEN(Delimitado__2[[#This Row],[IZQUIERDA]])</f>
        <v>6</v>
      </c>
      <c r="L115" s="3" t="str">
        <f>TRIM(Delimitado__2[[#This Row],[IZQUIERDA]])</f>
        <v>19 oct</v>
      </c>
      <c r="M115" s="3">
        <f>LEN(Delimitado__2[[#This Row],[ESPACIOS]])</f>
        <v>6</v>
      </c>
    </row>
    <row r="116" spans="1:13" x14ac:dyDescent="0.3">
      <c r="A116" s="2" t="s">
        <v>170</v>
      </c>
      <c r="B116">
        <v>22188710</v>
      </c>
      <c r="C116">
        <v>113572369</v>
      </c>
      <c r="D116">
        <v>12052812</v>
      </c>
      <c r="E116">
        <f>ROUND(Delimitado__2[[#This Row],[Gmail]]/1000000,2)</f>
        <v>22.19</v>
      </c>
      <c r="F116">
        <f>ROUND(Delimitado__2[[#This Row],[Drive]]/1000000,2)</f>
        <v>113.57</v>
      </c>
      <c r="G116">
        <f>ROUND(Delimitado__2[[#This Row],[Fotos]]/1000000,2)</f>
        <v>12.05</v>
      </c>
      <c r="H116">
        <f>SUM(Delimitado__2[[#This Row],[Gmail M]:[Fotos M]])</f>
        <v>147.81</v>
      </c>
      <c r="I116" t="str">
        <f>RIGHT(Delimitado__2[[#This Row],[Fecha]],5)</f>
        <v>GMT-7</v>
      </c>
      <c r="J116" t="str">
        <f>LEFT(Delimitado__2[[#This Row],[Fecha]],6)</f>
        <v>20 oct</v>
      </c>
      <c r="K116" s="3">
        <f>LEN(Delimitado__2[[#This Row],[IZQUIERDA]])</f>
        <v>6</v>
      </c>
      <c r="L116" s="3" t="str">
        <f>TRIM(Delimitado__2[[#This Row],[IZQUIERDA]])</f>
        <v>20 oct</v>
      </c>
      <c r="M116" s="3">
        <f>LEN(Delimitado__2[[#This Row],[ESPACIOS]])</f>
        <v>6</v>
      </c>
    </row>
    <row r="117" spans="1:13" x14ac:dyDescent="0.3">
      <c r="A117" s="2" t="s">
        <v>171</v>
      </c>
      <c r="B117">
        <v>22208607</v>
      </c>
      <c r="C117">
        <v>113987029</v>
      </c>
      <c r="D117">
        <v>12052812</v>
      </c>
      <c r="E117">
        <f>ROUND(Delimitado__2[[#This Row],[Gmail]]/1000000,2)</f>
        <v>22.21</v>
      </c>
      <c r="F117">
        <f>ROUND(Delimitado__2[[#This Row],[Drive]]/1000000,2)</f>
        <v>113.99</v>
      </c>
      <c r="G117">
        <f>ROUND(Delimitado__2[[#This Row],[Fotos]]/1000000,2)</f>
        <v>12.05</v>
      </c>
      <c r="H117">
        <f>SUM(Delimitado__2[[#This Row],[Gmail M]:[Fotos M]])</f>
        <v>148.25</v>
      </c>
      <c r="I117" t="str">
        <f>RIGHT(Delimitado__2[[#This Row],[Fecha]],5)</f>
        <v>GMT-7</v>
      </c>
      <c r="J117" t="str">
        <f>LEFT(Delimitado__2[[#This Row],[Fecha]],6)</f>
        <v>21 oct</v>
      </c>
      <c r="K117" s="3">
        <f>LEN(Delimitado__2[[#This Row],[IZQUIERDA]])</f>
        <v>6</v>
      </c>
      <c r="L117" s="3" t="str">
        <f>TRIM(Delimitado__2[[#This Row],[IZQUIERDA]])</f>
        <v>21 oct</v>
      </c>
      <c r="M117" s="3">
        <f>LEN(Delimitado__2[[#This Row],[ESPACIOS]])</f>
        <v>6</v>
      </c>
    </row>
    <row r="118" spans="1:13" x14ac:dyDescent="0.3">
      <c r="A118" s="2" t="s">
        <v>172</v>
      </c>
      <c r="B118">
        <v>22232646</v>
      </c>
      <c r="C118">
        <v>114611208</v>
      </c>
      <c r="D118">
        <v>12052812</v>
      </c>
      <c r="E118">
        <f>ROUND(Delimitado__2[[#This Row],[Gmail]]/1000000,2)</f>
        <v>22.23</v>
      </c>
      <c r="F118">
        <f>ROUND(Delimitado__2[[#This Row],[Drive]]/1000000,2)</f>
        <v>114.61</v>
      </c>
      <c r="G118">
        <f>ROUND(Delimitado__2[[#This Row],[Fotos]]/1000000,2)</f>
        <v>12.05</v>
      </c>
      <c r="H118">
        <f>SUM(Delimitado__2[[#This Row],[Gmail M]:[Fotos M]])</f>
        <v>148.89000000000001</v>
      </c>
      <c r="I118" t="str">
        <f>RIGHT(Delimitado__2[[#This Row],[Fecha]],5)</f>
        <v>GMT-7</v>
      </c>
      <c r="J118" t="str">
        <f>LEFT(Delimitado__2[[#This Row],[Fecha]],6)</f>
        <v>22 oct</v>
      </c>
      <c r="K118" s="3">
        <f>LEN(Delimitado__2[[#This Row],[IZQUIERDA]])</f>
        <v>6</v>
      </c>
      <c r="L118" s="3" t="str">
        <f>TRIM(Delimitado__2[[#This Row],[IZQUIERDA]])</f>
        <v>22 oct</v>
      </c>
      <c r="M118" s="3">
        <f>LEN(Delimitado__2[[#This Row],[ESPACIOS]])</f>
        <v>6</v>
      </c>
    </row>
    <row r="119" spans="1:13" x14ac:dyDescent="0.3">
      <c r="A119" s="2" t="s">
        <v>173</v>
      </c>
      <c r="B119">
        <v>22242178</v>
      </c>
      <c r="C119">
        <v>114846368</v>
      </c>
      <c r="D119">
        <v>12052812</v>
      </c>
      <c r="E119">
        <f>ROUND(Delimitado__2[[#This Row],[Gmail]]/1000000,2)</f>
        <v>22.24</v>
      </c>
      <c r="F119">
        <f>ROUND(Delimitado__2[[#This Row],[Drive]]/1000000,2)</f>
        <v>114.85</v>
      </c>
      <c r="G119">
        <f>ROUND(Delimitado__2[[#This Row],[Fotos]]/1000000,2)</f>
        <v>12.05</v>
      </c>
      <c r="H119">
        <f>SUM(Delimitado__2[[#This Row],[Gmail M]:[Fotos M]])</f>
        <v>149.14000000000001</v>
      </c>
      <c r="I119" t="str">
        <f>RIGHT(Delimitado__2[[#This Row],[Fecha]],5)</f>
        <v>GMT-7</v>
      </c>
      <c r="J119" t="str">
        <f>LEFT(Delimitado__2[[#This Row],[Fecha]],6)</f>
        <v>23 oct</v>
      </c>
      <c r="K119" s="3">
        <f>LEN(Delimitado__2[[#This Row],[IZQUIERDA]])</f>
        <v>6</v>
      </c>
      <c r="L119" s="3" t="str">
        <f>TRIM(Delimitado__2[[#This Row],[IZQUIERDA]])</f>
        <v>23 oct</v>
      </c>
      <c r="M119" s="3">
        <f>LEN(Delimitado__2[[#This Row],[ESPACIOS]])</f>
        <v>6</v>
      </c>
    </row>
    <row r="120" spans="1:13" x14ac:dyDescent="0.3">
      <c r="A120" s="2" t="s">
        <v>174</v>
      </c>
      <c r="B120">
        <v>22242013</v>
      </c>
      <c r="C120">
        <v>114910195</v>
      </c>
      <c r="D120">
        <v>12052812</v>
      </c>
      <c r="E120">
        <f>ROUND(Delimitado__2[[#This Row],[Gmail]]/1000000,2)</f>
        <v>22.24</v>
      </c>
      <c r="F120">
        <f>ROUND(Delimitado__2[[#This Row],[Drive]]/1000000,2)</f>
        <v>114.91</v>
      </c>
      <c r="G120">
        <f>ROUND(Delimitado__2[[#This Row],[Fotos]]/1000000,2)</f>
        <v>12.05</v>
      </c>
      <c r="H120">
        <f>SUM(Delimitado__2[[#This Row],[Gmail M]:[Fotos M]])</f>
        <v>149.20000000000002</v>
      </c>
      <c r="I120" t="str">
        <f>RIGHT(Delimitado__2[[#This Row],[Fecha]],5)</f>
        <v>GMT-7</v>
      </c>
      <c r="J120" t="str">
        <f>LEFT(Delimitado__2[[#This Row],[Fecha]],6)</f>
        <v>24 oct</v>
      </c>
      <c r="K120" s="3">
        <f>LEN(Delimitado__2[[#This Row],[IZQUIERDA]])</f>
        <v>6</v>
      </c>
      <c r="L120" s="3" t="str">
        <f>TRIM(Delimitado__2[[#This Row],[IZQUIERDA]])</f>
        <v>24 oct</v>
      </c>
      <c r="M120" s="3">
        <f>LEN(Delimitado__2[[#This Row],[ESPACIOS]])</f>
        <v>6</v>
      </c>
    </row>
    <row r="121" spans="1:13" x14ac:dyDescent="0.3">
      <c r="A121" s="2" t="s">
        <v>175</v>
      </c>
      <c r="B121">
        <v>22268440</v>
      </c>
      <c r="C121">
        <v>115231295</v>
      </c>
      <c r="D121">
        <v>12052812</v>
      </c>
      <c r="E121">
        <f>ROUND(Delimitado__2[[#This Row],[Gmail]]/1000000,2)</f>
        <v>22.27</v>
      </c>
      <c r="F121">
        <f>ROUND(Delimitado__2[[#This Row],[Drive]]/1000000,2)</f>
        <v>115.23</v>
      </c>
      <c r="G121">
        <f>ROUND(Delimitado__2[[#This Row],[Fotos]]/1000000,2)</f>
        <v>12.05</v>
      </c>
      <c r="H121">
        <f>SUM(Delimitado__2[[#This Row],[Gmail M]:[Fotos M]])</f>
        <v>149.55000000000001</v>
      </c>
      <c r="I121" t="str">
        <f>RIGHT(Delimitado__2[[#This Row],[Fecha]],5)</f>
        <v>GMT-7</v>
      </c>
      <c r="J121" t="str">
        <f>LEFT(Delimitado__2[[#This Row],[Fecha]],6)</f>
        <v>25 oct</v>
      </c>
      <c r="K121" s="3">
        <f>LEN(Delimitado__2[[#This Row],[IZQUIERDA]])</f>
        <v>6</v>
      </c>
      <c r="L121" s="3" t="str">
        <f>TRIM(Delimitado__2[[#This Row],[IZQUIERDA]])</f>
        <v>25 oct</v>
      </c>
      <c r="M121" s="3">
        <f>LEN(Delimitado__2[[#This Row],[ESPACIOS]])</f>
        <v>6</v>
      </c>
    </row>
    <row r="122" spans="1:13" x14ac:dyDescent="0.3">
      <c r="A122" s="2" t="s">
        <v>176</v>
      </c>
      <c r="B122">
        <v>22286024</v>
      </c>
      <c r="C122">
        <v>115570792</v>
      </c>
      <c r="D122">
        <v>12052812</v>
      </c>
      <c r="E122">
        <f>ROUND(Delimitado__2[[#This Row],[Gmail]]/1000000,2)</f>
        <v>22.29</v>
      </c>
      <c r="F122">
        <f>ROUND(Delimitado__2[[#This Row],[Drive]]/1000000,2)</f>
        <v>115.57</v>
      </c>
      <c r="G122">
        <f>ROUND(Delimitado__2[[#This Row],[Fotos]]/1000000,2)</f>
        <v>12.05</v>
      </c>
      <c r="H122">
        <f>SUM(Delimitado__2[[#This Row],[Gmail M]:[Fotos M]])</f>
        <v>149.91</v>
      </c>
      <c r="I122" t="str">
        <f>RIGHT(Delimitado__2[[#This Row],[Fecha]],5)</f>
        <v>GMT-7</v>
      </c>
      <c r="J122" t="str">
        <f>LEFT(Delimitado__2[[#This Row],[Fecha]],6)</f>
        <v>26 oct</v>
      </c>
      <c r="K122" s="3">
        <f>LEN(Delimitado__2[[#This Row],[IZQUIERDA]])</f>
        <v>6</v>
      </c>
      <c r="L122" s="3" t="str">
        <f>TRIM(Delimitado__2[[#This Row],[IZQUIERDA]])</f>
        <v>26 oct</v>
      </c>
      <c r="M122" s="3">
        <f>LEN(Delimitado__2[[#This Row],[ESPACIOS]])</f>
        <v>6</v>
      </c>
    </row>
    <row r="123" spans="1:13" x14ac:dyDescent="0.3">
      <c r="A123" s="2" t="s">
        <v>177</v>
      </c>
      <c r="B123">
        <v>22301844</v>
      </c>
      <c r="C123">
        <v>115932622</v>
      </c>
      <c r="D123">
        <v>12052812</v>
      </c>
      <c r="E123">
        <f>ROUND(Delimitado__2[[#This Row],[Gmail]]/1000000,2)</f>
        <v>22.3</v>
      </c>
      <c r="F123">
        <f>ROUND(Delimitado__2[[#This Row],[Drive]]/1000000,2)</f>
        <v>115.93</v>
      </c>
      <c r="G123">
        <f>ROUND(Delimitado__2[[#This Row],[Fotos]]/1000000,2)</f>
        <v>12.05</v>
      </c>
      <c r="H123">
        <f>SUM(Delimitado__2[[#This Row],[Gmail M]:[Fotos M]])</f>
        <v>150.28000000000003</v>
      </c>
      <c r="I123" t="str">
        <f>RIGHT(Delimitado__2[[#This Row],[Fecha]],5)</f>
        <v>GMT-7</v>
      </c>
      <c r="J123" t="str">
        <f>LEFT(Delimitado__2[[#This Row],[Fecha]],6)</f>
        <v>27 oct</v>
      </c>
      <c r="K123" s="3">
        <f>LEN(Delimitado__2[[#This Row],[IZQUIERDA]])</f>
        <v>6</v>
      </c>
      <c r="L123" s="3" t="str">
        <f>TRIM(Delimitado__2[[#This Row],[IZQUIERDA]])</f>
        <v>27 oct</v>
      </c>
      <c r="M123" s="3">
        <f>LEN(Delimitado__2[[#This Row],[ESPACIOS]])</f>
        <v>6</v>
      </c>
    </row>
    <row r="124" spans="1:13" x14ac:dyDescent="0.3">
      <c r="A124" s="2" t="s">
        <v>178</v>
      </c>
      <c r="B124">
        <v>22326046</v>
      </c>
      <c r="C124">
        <v>116359590</v>
      </c>
      <c r="D124">
        <v>12052812</v>
      </c>
      <c r="E124">
        <f>ROUND(Delimitado__2[[#This Row],[Gmail]]/1000000,2)</f>
        <v>22.33</v>
      </c>
      <c r="F124">
        <f>ROUND(Delimitado__2[[#This Row],[Drive]]/1000000,2)</f>
        <v>116.36</v>
      </c>
      <c r="G124">
        <f>ROUND(Delimitado__2[[#This Row],[Fotos]]/1000000,2)</f>
        <v>12.05</v>
      </c>
      <c r="H124">
        <f>SUM(Delimitado__2[[#This Row],[Gmail M]:[Fotos M]])</f>
        <v>150.74</v>
      </c>
      <c r="I124" t="str">
        <f>RIGHT(Delimitado__2[[#This Row],[Fecha]],5)</f>
        <v>GMT-7</v>
      </c>
      <c r="J124" t="str">
        <f>LEFT(Delimitado__2[[#This Row],[Fecha]],6)</f>
        <v>28 oct</v>
      </c>
      <c r="K124" s="3">
        <f>LEN(Delimitado__2[[#This Row],[IZQUIERDA]])</f>
        <v>6</v>
      </c>
      <c r="L124" s="3" t="str">
        <f>TRIM(Delimitado__2[[#This Row],[IZQUIERDA]])</f>
        <v>28 oct</v>
      </c>
      <c r="M124" s="3">
        <f>LEN(Delimitado__2[[#This Row],[ESPACIOS]])</f>
        <v>6</v>
      </c>
    </row>
    <row r="125" spans="1:13" x14ac:dyDescent="0.3">
      <c r="A125" s="2" t="s">
        <v>179</v>
      </c>
      <c r="B125">
        <v>22531543</v>
      </c>
      <c r="C125">
        <v>116959056</v>
      </c>
      <c r="D125">
        <v>12052812</v>
      </c>
      <c r="E125">
        <f>ROUND(Delimitado__2[[#This Row],[Gmail]]/1000000,2)</f>
        <v>22.53</v>
      </c>
      <c r="F125">
        <f>ROUND(Delimitado__2[[#This Row],[Drive]]/1000000,2)</f>
        <v>116.96</v>
      </c>
      <c r="G125">
        <f>ROUND(Delimitado__2[[#This Row],[Fotos]]/1000000,2)</f>
        <v>12.05</v>
      </c>
      <c r="H125">
        <f>SUM(Delimitado__2[[#This Row],[Gmail M]:[Fotos M]])</f>
        <v>151.54000000000002</v>
      </c>
      <c r="I125" t="str">
        <f>RIGHT(Delimitado__2[[#This Row],[Fecha]],5)</f>
        <v>GMT-7</v>
      </c>
      <c r="J125" t="str">
        <f>LEFT(Delimitado__2[[#This Row],[Fecha]],6)</f>
        <v>29 oct</v>
      </c>
      <c r="K125" s="3">
        <f>LEN(Delimitado__2[[#This Row],[IZQUIERDA]])</f>
        <v>6</v>
      </c>
      <c r="L125" s="3" t="str">
        <f>TRIM(Delimitado__2[[#This Row],[IZQUIERDA]])</f>
        <v>29 oct</v>
      </c>
      <c r="M125" s="3">
        <f>LEN(Delimitado__2[[#This Row],[ESPACIOS]])</f>
        <v>6</v>
      </c>
    </row>
    <row r="126" spans="1:13" x14ac:dyDescent="0.3">
      <c r="A126" s="2" t="s">
        <v>180</v>
      </c>
      <c r="B126">
        <v>22761648</v>
      </c>
      <c r="C126">
        <v>117247648</v>
      </c>
      <c r="D126">
        <v>12052812</v>
      </c>
      <c r="E126">
        <f>ROUND(Delimitado__2[[#This Row],[Gmail]]/1000000,2)</f>
        <v>22.76</v>
      </c>
      <c r="F126">
        <f>ROUND(Delimitado__2[[#This Row],[Drive]]/1000000,2)</f>
        <v>117.25</v>
      </c>
      <c r="G126">
        <f>ROUND(Delimitado__2[[#This Row],[Fotos]]/1000000,2)</f>
        <v>12.05</v>
      </c>
      <c r="H126">
        <f>SUM(Delimitado__2[[#This Row],[Gmail M]:[Fotos M]])</f>
        <v>152.06</v>
      </c>
      <c r="I126" t="str">
        <f>RIGHT(Delimitado__2[[#This Row],[Fecha]],5)</f>
        <v>GMT-7</v>
      </c>
      <c r="J126" t="str">
        <f>LEFT(Delimitado__2[[#This Row],[Fecha]],6)</f>
        <v>30 oct</v>
      </c>
      <c r="K126" s="3">
        <f>LEN(Delimitado__2[[#This Row],[IZQUIERDA]])</f>
        <v>6</v>
      </c>
      <c r="L126" s="3" t="str">
        <f>TRIM(Delimitado__2[[#This Row],[IZQUIERDA]])</f>
        <v>30 oct</v>
      </c>
      <c r="M126" s="3">
        <f>LEN(Delimitado__2[[#This Row],[ESPACIOS]])</f>
        <v>6</v>
      </c>
    </row>
    <row r="127" spans="1:13" x14ac:dyDescent="0.3">
      <c r="A127" s="2" t="s">
        <v>181</v>
      </c>
      <c r="B127">
        <v>22763887</v>
      </c>
      <c r="C127">
        <v>117294596</v>
      </c>
      <c r="D127">
        <v>12052812</v>
      </c>
      <c r="E127">
        <f>ROUND(Delimitado__2[[#This Row],[Gmail]]/1000000,2)</f>
        <v>22.76</v>
      </c>
      <c r="F127">
        <f>ROUND(Delimitado__2[[#This Row],[Drive]]/1000000,2)</f>
        <v>117.29</v>
      </c>
      <c r="G127">
        <f>ROUND(Delimitado__2[[#This Row],[Fotos]]/1000000,2)</f>
        <v>12.05</v>
      </c>
      <c r="H127">
        <f>SUM(Delimitado__2[[#This Row],[Gmail M]:[Fotos M]])</f>
        <v>152.10000000000002</v>
      </c>
      <c r="I127" t="str">
        <f>RIGHT(Delimitado__2[[#This Row],[Fecha]],5)</f>
        <v>GMT-7</v>
      </c>
      <c r="J127" t="str">
        <f>LEFT(Delimitado__2[[#This Row],[Fecha]],6)</f>
        <v>31 oct</v>
      </c>
      <c r="K127" s="3">
        <f>LEN(Delimitado__2[[#This Row],[IZQUIERDA]])</f>
        <v>6</v>
      </c>
      <c r="L127" s="3" t="str">
        <f>TRIM(Delimitado__2[[#This Row],[IZQUIERDA]])</f>
        <v>31 oct</v>
      </c>
      <c r="M127" s="3">
        <f>LEN(Delimitado__2[[#This Row],[ESPACIOS]])</f>
        <v>6</v>
      </c>
    </row>
    <row r="128" spans="1:13" x14ac:dyDescent="0.3">
      <c r="A128" s="2" t="s">
        <v>182</v>
      </c>
      <c r="B128">
        <v>22771586</v>
      </c>
      <c r="C128">
        <v>117449111</v>
      </c>
      <c r="D128">
        <v>12052812</v>
      </c>
      <c r="E128">
        <f>ROUND(Delimitado__2[[#This Row],[Gmail]]/1000000,2)</f>
        <v>22.77</v>
      </c>
      <c r="F128">
        <f>ROUND(Delimitado__2[[#This Row],[Drive]]/1000000,2)</f>
        <v>117.45</v>
      </c>
      <c r="G128">
        <f>ROUND(Delimitado__2[[#This Row],[Fotos]]/1000000,2)</f>
        <v>12.05</v>
      </c>
      <c r="H128">
        <f>SUM(Delimitado__2[[#This Row],[Gmail M]:[Fotos M]])</f>
        <v>152.27000000000001</v>
      </c>
      <c r="I128" t="str">
        <f>RIGHT(Delimitado__2[[#This Row],[Fecha]],5)</f>
        <v>GMT-7</v>
      </c>
      <c r="J128" t="str">
        <f>LEFT(Delimitado__2[[#This Row],[Fecha]],6)</f>
        <v xml:space="preserve">1 nov </v>
      </c>
      <c r="K128" s="3">
        <f>LEN(Delimitado__2[[#This Row],[IZQUIERDA]])</f>
        <v>6</v>
      </c>
      <c r="L128" s="3" t="str">
        <f>TRIM(Delimitado__2[[#This Row],[IZQUIERDA]])</f>
        <v>1 nov</v>
      </c>
      <c r="M128" s="3">
        <f>LEN(Delimitado__2[[#This Row],[ESPACIOS]])</f>
        <v>5</v>
      </c>
    </row>
    <row r="129" spans="1:13" x14ac:dyDescent="0.3">
      <c r="A129" s="2" t="s">
        <v>183</v>
      </c>
      <c r="B129">
        <v>22795054</v>
      </c>
      <c r="C129">
        <v>117736478</v>
      </c>
      <c r="D129">
        <v>12052820</v>
      </c>
      <c r="E129">
        <f>ROUND(Delimitado__2[[#This Row],[Gmail]]/1000000,2)</f>
        <v>22.8</v>
      </c>
      <c r="F129">
        <f>ROUND(Delimitado__2[[#This Row],[Drive]]/1000000,2)</f>
        <v>117.74</v>
      </c>
      <c r="G129">
        <f>ROUND(Delimitado__2[[#This Row],[Fotos]]/1000000,2)</f>
        <v>12.05</v>
      </c>
      <c r="H129">
        <f>SUM(Delimitado__2[[#This Row],[Gmail M]:[Fotos M]])</f>
        <v>152.59</v>
      </c>
      <c r="I129" t="str">
        <f>RIGHT(Delimitado__2[[#This Row],[Fecha]],5)</f>
        <v>GMT-7</v>
      </c>
      <c r="J129" t="str">
        <f>LEFT(Delimitado__2[[#This Row],[Fecha]],6)</f>
        <v xml:space="preserve">2 nov </v>
      </c>
      <c r="K129" s="3">
        <f>LEN(Delimitado__2[[#This Row],[IZQUIERDA]])</f>
        <v>6</v>
      </c>
      <c r="L129" s="3" t="str">
        <f>TRIM(Delimitado__2[[#This Row],[IZQUIERDA]])</f>
        <v>2 nov</v>
      </c>
      <c r="M129" s="3">
        <f>LEN(Delimitado__2[[#This Row],[ESPACIOS]])</f>
        <v>5</v>
      </c>
    </row>
    <row r="130" spans="1:13" x14ac:dyDescent="0.3">
      <c r="A130" s="2" t="s">
        <v>184</v>
      </c>
      <c r="B130">
        <v>22817305</v>
      </c>
      <c r="C130">
        <v>118049687</v>
      </c>
      <c r="D130">
        <v>12052820</v>
      </c>
      <c r="E130">
        <f>ROUND(Delimitado__2[[#This Row],[Gmail]]/1000000,2)</f>
        <v>22.82</v>
      </c>
      <c r="F130">
        <f>ROUND(Delimitado__2[[#This Row],[Drive]]/1000000,2)</f>
        <v>118.05</v>
      </c>
      <c r="G130">
        <f>ROUND(Delimitado__2[[#This Row],[Fotos]]/1000000,2)</f>
        <v>12.05</v>
      </c>
      <c r="H130">
        <f>SUM(Delimitado__2[[#This Row],[Gmail M]:[Fotos M]])</f>
        <v>152.92000000000002</v>
      </c>
      <c r="I130" t="str">
        <f>RIGHT(Delimitado__2[[#This Row],[Fecha]],5)</f>
        <v>GMT-7</v>
      </c>
      <c r="J130" t="str">
        <f>LEFT(Delimitado__2[[#This Row],[Fecha]],6)</f>
        <v xml:space="preserve">3 nov </v>
      </c>
      <c r="K130" s="3">
        <f>LEN(Delimitado__2[[#This Row],[IZQUIERDA]])</f>
        <v>6</v>
      </c>
      <c r="L130" s="3" t="str">
        <f>TRIM(Delimitado__2[[#This Row],[IZQUIERDA]])</f>
        <v>3 nov</v>
      </c>
      <c r="M130" s="3">
        <f>LEN(Delimitado__2[[#This Row],[ESPACIOS]])</f>
        <v>5</v>
      </c>
    </row>
    <row r="131" spans="1:13" x14ac:dyDescent="0.3">
      <c r="A131" s="2" t="s">
        <v>185</v>
      </c>
      <c r="B131">
        <v>22845554</v>
      </c>
      <c r="C131">
        <v>118518048</v>
      </c>
      <c r="D131">
        <v>12052820</v>
      </c>
      <c r="E131">
        <f>ROUND(Delimitado__2[[#This Row],[Gmail]]/1000000,2)</f>
        <v>22.85</v>
      </c>
      <c r="F131">
        <f>ROUND(Delimitado__2[[#This Row],[Drive]]/1000000,2)</f>
        <v>118.52</v>
      </c>
      <c r="G131">
        <f>ROUND(Delimitado__2[[#This Row],[Fotos]]/1000000,2)</f>
        <v>12.05</v>
      </c>
      <c r="H131">
        <f>SUM(Delimitado__2[[#This Row],[Gmail M]:[Fotos M]])</f>
        <v>153.42000000000002</v>
      </c>
      <c r="I131" t="str">
        <f>RIGHT(Delimitado__2[[#This Row],[Fecha]],5)</f>
        <v>GMT-7</v>
      </c>
      <c r="J131" t="str">
        <f>LEFT(Delimitado__2[[#This Row],[Fecha]],6)</f>
        <v xml:space="preserve">4 nov </v>
      </c>
      <c r="K131" s="3">
        <f>LEN(Delimitado__2[[#This Row],[IZQUIERDA]])</f>
        <v>6</v>
      </c>
      <c r="L131" s="3" t="str">
        <f>TRIM(Delimitado__2[[#This Row],[IZQUIERDA]])</f>
        <v>4 nov</v>
      </c>
      <c r="M131" s="3">
        <f>LEN(Delimitado__2[[#This Row],[ESPACIOS]])</f>
        <v>5</v>
      </c>
    </row>
    <row r="132" spans="1:13" x14ac:dyDescent="0.3">
      <c r="A132" s="2" t="s">
        <v>186</v>
      </c>
      <c r="B132">
        <v>22874851</v>
      </c>
      <c r="C132">
        <v>119193798</v>
      </c>
      <c r="D132">
        <v>12052820</v>
      </c>
      <c r="E132">
        <f>ROUND(Delimitado__2[[#This Row],[Gmail]]/1000000,2)</f>
        <v>22.87</v>
      </c>
      <c r="F132">
        <f>ROUND(Delimitado__2[[#This Row],[Drive]]/1000000,2)</f>
        <v>119.19</v>
      </c>
      <c r="G132">
        <f>ROUND(Delimitado__2[[#This Row],[Fotos]]/1000000,2)</f>
        <v>12.05</v>
      </c>
      <c r="H132">
        <f>SUM(Delimitado__2[[#This Row],[Gmail M]:[Fotos M]])</f>
        <v>154.11000000000001</v>
      </c>
      <c r="I132" t="str">
        <f>RIGHT(Delimitado__2[[#This Row],[Fecha]],5)</f>
        <v>GMT-7</v>
      </c>
      <c r="J132" t="str">
        <f>LEFT(Delimitado__2[[#This Row],[Fecha]],6)</f>
        <v xml:space="preserve">5 nov </v>
      </c>
      <c r="K132" s="3">
        <f>LEN(Delimitado__2[[#This Row],[IZQUIERDA]])</f>
        <v>6</v>
      </c>
      <c r="L132" s="3" t="str">
        <f>TRIM(Delimitado__2[[#This Row],[IZQUIERDA]])</f>
        <v>5 nov</v>
      </c>
      <c r="M132" s="3">
        <f>LEN(Delimitado__2[[#This Row],[ESPACIOS]])</f>
        <v>5</v>
      </c>
    </row>
    <row r="133" spans="1:13" x14ac:dyDescent="0.3">
      <c r="A133" s="2" t="s">
        <v>187</v>
      </c>
      <c r="B133">
        <v>22881774</v>
      </c>
      <c r="C133">
        <v>119528498</v>
      </c>
      <c r="D133">
        <v>12052820</v>
      </c>
      <c r="E133">
        <f>ROUND(Delimitado__2[[#This Row],[Gmail]]/1000000,2)</f>
        <v>22.88</v>
      </c>
      <c r="F133">
        <f>ROUND(Delimitado__2[[#This Row],[Drive]]/1000000,2)</f>
        <v>119.53</v>
      </c>
      <c r="G133">
        <f>ROUND(Delimitado__2[[#This Row],[Fotos]]/1000000,2)</f>
        <v>12.05</v>
      </c>
      <c r="H133">
        <f>SUM(Delimitado__2[[#This Row],[Gmail M]:[Fotos M]])</f>
        <v>154.46</v>
      </c>
      <c r="I133" t="str">
        <f>RIGHT(Delimitado__2[[#This Row],[Fecha]],5)</f>
        <v>GMT-7</v>
      </c>
      <c r="J133" t="str">
        <f>LEFT(Delimitado__2[[#This Row],[Fecha]],6)</f>
        <v xml:space="preserve">6 nov </v>
      </c>
      <c r="K133" s="3">
        <f>LEN(Delimitado__2[[#This Row],[IZQUIERDA]])</f>
        <v>6</v>
      </c>
      <c r="L133" s="3" t="str">
        <f>TRIM(Delimitado__2[[#This Row],[IZQUIERDA]])</f>
        <v>6 nov</v>
      </c>
      <c r="M133" s="3">
        <f>LEN(Delimitado__2[[#This Row],[ESPACIOS]])</f>
        <v>5</v>
      </c>
    </row>
    <row r="134" spans="1:13" x14ac:dyDescent="0.3">
      <c r="A134" s="2" t="s">
        <v>188</v>
      </c>
      <c r="B134">
        <v>22886467</v>
      </c>
      <c r="C134">
        <v>119607857</v>
      </c>
      <c r="D134">
        <v>12052820</v>
      </c>
      <c r="E134">
        <f>ROUND(Delimitado__2[[#This Row],[Gmail]]/1000000,2)</f>
        <v>22.89</v>
      </c>
      <c r="F134">
        <f>ROUND(Delimitado__2[[#This Row],[Drive]]/1000000,2)</f>
        <v>119.61</v>
      </c>
      <c r="G134">
        <f>ROUND(Delimitado__2[[#This Row],[Fotos]]/1000000,2)</f>
        <v>12.05</v>
      </c>
      <c r="H134">
        <f>SUM(Delimitado__2[[#This Row],[Gmail M]:[Fotos M]])</f>
        <v>154.55000000000001</v>
      </c>
      <c r="I134" t="str">
        <f>RIGHT(Delimitado__2[[#This Row],[Fecha]],5)</f>
        <v>GMT-7</v>
      </c>
      <c r="J134" t="str">
        <f>LEFT(Delimitado__2[[#This Row],[Fecha]],6)</f>
        <v xml:space="preserve">7 nov </v>
      </c>
      <c r="K134" s="3">
        <f>LEN(Delimitado__2[[#This Row],[IZQUIERDA]])</f>
        <v>6</v>
      </c>
      <c r="L134" s="3" t="str">
        <f>TRIM(Delimitado__2[[#This Row],[IZQUIERDA]])</f>
        <v>7 nov</v>
      </c>
      <c r="M134" s="3">
        <f>LEN(Delimitado__2[[#This Row],[ESPACIOS]])</f>
        <v>5</v>
      </c>
    </row>
    <row r="135" spans="1:13" x14ac:dyDescent="0.3">
      <c r="A135" s="2" t="s">
        <v>189</v>
      </c>
      <c r="B135">
        <v>22912581</v>
      </c>
      <c r="C135">
        <v>119967319</v>
      </c>
      <c r="D135">
        <v>12052820</v>
      </c>
      <c r="E135">
        <f>ROUND(Delimitado__2[[#This Row],[Gmail]]/1000000,2)</f>
        <v>22.91</v>
      </c>
      <c r="F135">
        <f>ROUND(Delimitado__2[[#This Row],[Drive]]/1000000,2)</f>
        <v>119.97</v>
      </c>
      <c r="G135">
        <f>ROUND(Delimitado__2[[#This Row],[Fotos]]/1000000,2)</f>
        <v>12.05</v>
      </c>
      <c r="H135">
        <f>SUM(Delimitado__2[[#This Row],[Gmail M]:[Fotos M]])</f>
        <v>154.93</v>
      </c>
      <c r="I135" t="str">
        <f>RIGHT(Delimitado__2[[#This Row],[Fecha]],5)</f>
        <v>GMT-8</v>
      </c>
      <c r="J135" t="str">
        <f>LEFT(Delimitado__2[[#This Row],[Fecha]],6)</f>
        <v xml:space="preserve">8 nov </v>
      </c>
      <c r="K135" s="3">
        <f>LEN(Delimitado__2[[#This Row],[IZQUIERDA]])</f>
        <v>6</v>
      </c>
      <c r="L135" s="3" t="str">
        <f>TRIM(Delimitado__2[[#This Row],[IZQUIERDA]])</f>
        <v>8 nov</v>
      </c>
      <c r="M135" s="3">
        <f>LEN(Delimitado__2[[#This Row],[ESPACIOS]])</f>
        <v>5</v>
      </c>
    </row>
    <row r="136" spans="1:13" x14ac:dyDescent="0.3">
      <c r="A136" s="2" t="s">
        <v>190</v>
      </c>
      <c r="B136">
        <v>22933100</v>
      </c>
      <c r="C136">
        <v>120363229</v>
      </c>
      <c r="D136">
        <v>12052820</v>
      </c>
      <c r="E136">
        <f>ROUND(Delimitado__2[[#This Row],[Gmail]]/1000000,2)</f>
        <v>22.93</v>
      </c>
      <c r="F136">
        <f>ROUND(Delimitado__2[[#This Row],[Drive]]/1000000,2)</f>
        <v>120.36</v>
      </c>
      <c r="G136">
        <f>ROUND(Delimitado__2[[#This Row],[Fotos]]/1000000,2)</f>
        <v>12.05</v>
      </c>
      <c r="H136">
        <f>SUM(Delimitado__2[[#This Row],[Gmail M]:[Fotos M]])</f>
        <v>155.34</v>
      </c>
      <c r="I136" t="str">
        <f>RIGHT(Delimitado__2[[#This Row],[Fecha]],5)</f>
        <v>GMT-8</v>
      </c>
      <c r="J136" t="str">
        <f>LEFT(Delimitado__2[[#This Row],[Fecha]],6)</f>
        <v xml:space="preserve">9 nov </v>
      </c>
      <c r="K136" s="3">
        <f>LEN(Delimitado__2[[#This Row],[IZQUIERDA]])</f>
        <v>6</v>
      </c>
      <c r="L136" s="3" t="str">
        <f>TRIM(Delimitado__2[[#This Row],[IZQUIERDA]])</f>
        <v>9 nov</v>
      </c>
      <c r="M136" s="3">
        <f>LEN(Delimitado__2[[#This Row],[ESPACIOS]])</f>
        <v>5</v>
      </c>
    </row>
    <row r="137" spans="1:13" x14ac:dyDescent="0.3">
      <c r="A137" s="2" t="s">
        <v>191</v>
      </c>
      <c r="B137">
        <v>22953877</v>
      </c>
      <c r="C137">
        <v>120793241</v>
      </c>
      <c r="D137">
        <v>12052820</v>
      </c>
      <c r="E137">
        <f>ROUND(Delimitado__2[[#This Row],[Gmail]]/1000000,2)</f>
        <v>22.95</v>
      </c>
      <c r="F137">
        <f>ROUND(Delimitado__2[[#This Row],[Drive]]/1000000,2)</f>
        <v>120.79</v>
      </c>
      <c r="G137">
        <f>ROUND(Delimitado__2[[#This Row],[Fotos]]/1000000,2)</f>
        <v>12.05</v>
      </c>
      <c r="H137">
        <f>SUM(Delimitado__2[[#This Row],[Gmail M]:[Fotos M]])</f>
        <v>155.79000000000002</v>
      </c>
      <c r="I137" t="str">
        <f>RIGHT(Delimitado__2[[#This Row],[Fecha]],5)</f>
        <v>GMT-8</v>
      </c>
      <c r="J137" t="str">
        <f>LEFT(Delimitado__2[[#This Row],[Fecha]],6)</f>
        <v>10 nov</v>
      </c>
      <c r="K137" s="3">
        <f>LEN(Delimitado__2[[#This Row],[IZQUIERDA]])</f>
        <v>6</v>
      </c>
      <c r="L137" s="3" t="str">
        <f>TRIM(Delimitado__2[[#This Row],[IZQUIERDA]])</f>
        <v>10 nov</v>
      </c>
      <c r="M137" s="3">
        <f>LEN(Delimitado__2[[#This Row],[ESPACIOS]])</f>
        <v>6</v>
      </c>
    </row>
    <row r="138" spans="1:13" x14ac:dyDescent="0.3">
      <c r="A138" s="2" t="s">
        <v>192</v>
      </c>
      <c r="B138">
        <v>22976256</v>
      </c>
      <c r="C138">
        <v>121267114</v>
      </c>
      <c r="D138">
        <v>12052820</v>
      </c>
      <c r="E138">
        <f>ROUND(Delimitado__2[[#This Row],[Gmail]]/1000000,2)</f>
        <v>22.98</v>
      </c>
      <c r="F138">
        <f>ROUND(Delimitado__2[[#This Row],[Drive]]/1000000,2)</f>
        <v>121.27</v>
      </c>
      <c r="G138">
        <f>ROUND(Delimitado__2[[#This Row],[Fotos]]/1000000,2)</f>
        <v>12.05</v>
      </c>
      <c r="H138">
        <f>SUM(Delimitado__2[[#This Row],[Gmail M]:[Fotos M]])</f>
        <v>156.30000000000001</v>
      </c>
      <c r="I138" t="str">
        <f>RIGHT(Delimitado__2[[#This Row],[Fecha]],5)</f>
        <v>GMT-8</v>
      </c>
      <c r="J138" t="str">
        <f>LEFT(Delimitado__2[[#This Row],[Fecha]],6)</f>
        <v>11 nov</v>
      </c>
      <c r="K138" s="3">
        <f>LEN(Delimitado__2[[#This Row],[IZQUIERDA]])</f>
        <v>6</v>
      </c>
      <c r="L138" s="3" t="str">
        <f>TRIM(Delimitado__2[[#This Row],[IZQUIERDA]])</f>
        <v>11 nov</v>
      </c>
      <c r="M138" s="3">
        <f>LEN(Delimitado__2[[#This Row],[ESPACIOS]])</f>
        <v>6</v>
      </c>
    </row>
    <row r="139" spans="1:13" x14ac:dyDescent="0.3">
      <c r="A139" s="2" t="s">
        <v>193</v>
      </c>
      <c r="B139">
        <v>23002986</v>
      </c>
      <c r="C139">
        <v>121761446</v>
      </c>
      <c r="D139">
        <v>12052820</v>
      </c>
      <c r="E139">
        <f>ROUND(Delimitado__2[[#This Row],[Gmail]]/1000000,2)</f>
        <v>23</v>
      </c>
      <c r="F139">
        <f>ROUND(Delimitado__2[[#This Row],[Drive]]/1000000,2)</f>
        <v>121.76</v>
      </c>
      <c r="G139">
        <f>ROUND(Delimitado__2[[#This Row],[Fotos]]/1000000,2)</f>
        <v>12.05</v>
      </c>
      <c r="H139">
        <f>SUM(Delimitado__2[[#This Row],[Gmail M]:[Fotos M]])</f>
        <v>156.81</v>
      </c>
      <c r="I139" t="str">
        <f>RIGHT(Delimitado__2[[#This Row],[Fecha]],5)</f>
        <v>GMT-8</v>
      </c>
      <c r="J139" t="str">
        <f>LEFT(Delimitado__2[[#This Row],[Fecha]],6)</f>
        <v>12 nov</v>
      </c>
      <c r="K139" s="3">
        <f>LEN(Delimitado__2[[#This Row],[IZQUIERDA]])</f>
        <v>6</v>
      </c>
      <c r="L139" s="3" t="str">
        <f>TRIM(Delimitado__2[[#This Row],[IZQUIERDA]])</f>
        <v>12 nov</v>
      </c>
      <c r="M139" s="3">
        <f>LEN(Delimitado__2[[#This Row],[ESPACIOS]])</f>
        <v>6</v>
      </c>
    </row>
    <row r="140" spans="1:13" x14ac:dyDescent="0.3">
      <c r="A140" s="2" t="s">
        <v>194</v>
      </c>
      <c r="B140">
        <v>23021770</v>
      </c>
      <c r="C140">
        <v>122067379</v>
      </c>
      <c r="D140">
        <v>12052820</v>
      </c>
      <c r="E140">
        <f>ROUND(Delimitado__2[[#This Row],[Gmail]]/1000000,2)</f>
        <v>23.02</v>
      </c>
      <c r="F140">
        <f>ROUND(Delimitado__2[[#This Row],[Drive]]/1000000,2)</f>
        <v>122.07</v>
      </c>
      <c r="G140">
        <f>ROUND(Delimitado__2[[#This Row],[Fotos]]/1000000,2)</f>
        <v>12.05</v>
      </c>
      <c r="H140">
        <f>SUM(Delimitado__2[[#This Row],[Gmail M]:[Fotos M]])</f>
        <v>157.14000000000001</v>
      </c>
      <c r="I140" t="str">
        <f>RIGHT(Delimitado__2[[#This Row],[Fecha]],5)</f>
        <v>GMT-8</v>
      </c>
      <c r="J140" t="str">
        <f>LEFT(Delimitado__2[[#This Row],[Fecha]],6)</f>
        <v>13 nov</v>
      </c>
      <c r="K140" s="3">
        <f>LEN(Delimitado__2[[#This Row],[IZQUIERDA]])</f>
        <v>6</v>
      </c>
      <c r="L140" s="3" t="str">
        <f>TRIM(Delimitado__2[[#This Row],[IZQUIERDA]])</f>
        <v>13 nov</v>
      </c>
      <c r="M140" s="3">
        <f>LEN(Delimitado__2[[#This Row],[ESPACIOS]])</f>
        <v>6</v>
      </c>
    </row>
    <row r="141" spans="1:13" x14ac:dyDescent="0.3">
      <c r="A141" s="2" t="s">
        <v>195</v>
      </c>
      <c r="B141">
        <v>23026589</v>
      </c>
      <c r="C141">
        <v>122190901</v>
      </c>
      <c r="D141">
        <v>12052820</v>
      </c>
      <c r="E141">
        <f>ROUND(Delimitado__2[[#This Row],[Gmail]]/1000000,2)</f>
        <v>23.03</v>
      </c>
      <c r="F141">
        <f>ROUND(Delimitado__2[[#This Row],[Drive]]/1000000,2)</f>
        <v>122.19</v>
      </c>
      <c r="G141">
        <f>ROUND(Delimitado__2[[#This Row],[Fotos]]/1000000,2)</f>
        <v>12.05</v>
      </c>
      <c r="H141">
        <f>SUM(Delimitado__2[[#This Row],[Gmail M]:[Fotos M]])</f>
        <v>157.27000000000001</v>
      </c>
      <c r="I141" t="str">
        <f>RIGHT(Delimitado__2[[#This Row],[Fecha]],5)</f>
        <v>GMT-8</v>
      </c>
      <c r="J141" t="str">
        <f>LEFT(Delimitado__2[[#This Row],[Fecha]],6)</f>
        <v>14 nov</v>
      </c>
      <c r="K141" s="3">
        <f>LEN(Delimitado__2[[#This Row],[IZQUIERDA]])</f>
        <v>6</v>
      </c>
      <c r="L141" s="3" t="str">
        <f>TRIM(Delimitado__2[[#This Row],[IZQUIERDA]])</f>
        <v>14 nov</v>
      </c>
      <c r="M141" s="3">
        <f>LEN(Delimitado__2[[#This Row],[ESPACIOS]])</f>
        <v>6</v>
      </c>
    </row>
    <row r="142" spans="1:13" x14ac:dyDescent="0.3">
      <c r="A142" s="2" t="s">
        <v>196</v>
      </c>
      <c r="B142">
        <v>23032552</v>
      </c>
      <c r="C142">
        <v>122392244</v>
      </c>
      <c r="D142">
        <v>12052820</v>
      </c>
      <c r="E142">
        <f>ROUND(Delimitado__2[[#This Row],[Gmail]]/1000000,2)</f>
        <v>23.03</v>
      </c>
      <c r="F142">
        <f>ROUND(Delimitado__2[[#This Row],[Drive]]/1000000,2)</f>
        <v>122.39</v>
      </c>
      <c r="G142">
        <f>ROUND(Delimitado__2[[#This Row],[Fotos]]/1000000,2)</f>
        <v>12.05</v>
      </c>
      <c r="H142">
        <f>SUM(Delimitado__2[[#This Row],[Gmail M]:[Fotos M]])</f>
        <v>157.47000000000003</v>
      </c>
      <c r="I142" t="str">
        <f>RIGHT(Delimitado__2[[#This Row],[Fecha]],5)</f>
        <v>GMT-8</v>
      </c>
      <c r="J142" t="str">
        <f>LEFT(Delimitado__2[[#This Row],[Fecha]],6)</f>
        <v>15 nov</v>
      </c>
      <c r="K142" s="3">
        <f>LEN(Delimitado__2[[#This Row],[IZQUIERDA]])</f>
        <v>6</v>
      </c>
      <c r="L142" s="3" t="str">
        <f>TRIM(Delimitado__2[[#This Row],[IZQUIERDA]])</f>
        <v>15 nov</v>
      </c>
      <c r="M142" s="3">
        <f>LEN(Delimitado__2[[#This Row],[ESPACIOS]])</f>
        <v>6</v>
      </c>
    </row>
    <row r="143" spans="1:13" x14ac:dyDescent="0.3">
      <c r="A143" s="2" t="s">
        <v>197</v>
      </c>
      <c r="B143">
        <v>23052787</v>
      </c>
      <c r="C143">
        <v>122674527</v>
      </c>
      <c r="D143">
        <v>12052820</v>
      </c>
      <c r="E143">
        <f>ROUND(Delimitado__2[[#This Row],[Gmail]]/1000000,2)</f>
        <v>23.05</v>
      </c>
      <c r="F143">
        <f>ROUND(Delimitado__2[[#This Row],[Drive]]/1000000,2)</f>
        <v>122.67</v>
      </c>
      <c r="G143">
        <f>ROUND(Delimitado__2[[#This Row],[Fotos]]/1000000,2)</f>
        <v>12.05</v>
      </c>
      <c r="H143">
        <f>SUM(Delimitado__2[[#This Row],[Gmail M]:[Fotos M]])</f>
        <v>157.77000000000001</v>
      </c>
      <c r="I143" t="str">
        <f>RIGHT(Delimitado__2[[#This Row],[Fecha]],5)</f>
        <v>GMT-8</v>
      </c>
      <c r="J143" t="str">
        <f>LEFT(Delimitado__2[[#This Row],[Fecha]],6)</f>
        <v>16 nov</v>
      </c>
      <c r="K143" s="3">
        <f>LEN(Delimitado__2[[#This Row],[IZQUIERDA]])</f>
        <v>6</v>
      </c>
      <c r="L143" s="3" t="str">
        <f>TRIM(Delimitado__2[[#This Row],[IZQUIERDA]])</f>
        <v>16 nov</v>
      </c>
      <c r="M143" s="3">
        <f>LEN(Delimitado__2[[#This Row],[ESPACIOS]])</f>
        <v>6</v>
      </c>
    </row>
    <row r="144" spans="1:13" x14ac:dyDescent="0.3">
      <c r="A144" s="2" t="s">
        <v>198</v>
      </c>
      <c r="B144">
        <v>23064436</v>
      </c>
      <c r="C144">
        <v>122940636</v>
      </c>
      <c r="D144">
        <v>12052820</v>
      </c>
      <c r="E144">
        <f>ROUND(Delimitado__2[[#This Row],[Gmail]]/1000000,2)</f>
        <v>23.06</v>
      </c>
      <c r="F144">
        <f>ROUND(Delimitado__2[[#This Row],[Drive]]/1000000,2)</f>
        <v>122.94</v>
      </c>
      <c r="G144">
        <f>ROUND(Delimitado__2[[#This Row],[Fotos]]/1000000,2)</f>
        <v>12.05</v>
      </c>
      <c r="H144">
        <f>SUM(Delimitado__2[[#This Row],[Gmail M]:[Fotos M]])</f>
        <v>158.05000000000001</v>
      </c>
      <c r="I144" t="str">
        <f>RIGHT(Delimitado__2[[#This Row],[Fecha]],5)</f>
        <v>GMT-8</v>
      </c>
      <c r="J144" t="str">
        <f>LEFT(Delimitado__2[[#This Row],[Fecha]],6)</f>
        <v>17 nov</v>
      </c>
      <c r="K144" s="3">
        <f>LEN(Delimitado__2[[#This Row],[IZQUIERDA]])</f>
        <v>6</v>
      </c>
      <c r="L144" s="3" t="str">
        <f>TRIM(Delimitado__2[[#This Row],[IZQUIERDA]])</f>
        <v>17 nov</v>
      </c>
      <c r="M144" s="3">
        <f>LEN(Delimitado__2[[#This Row],[ESPACIOS]])</f>
        <v>6</v>
      </c>
    </row>
    <row r="145" spans="1:13" x14ac:dyDescent="0.3">
      <c r="A145" s="2" t="s">
        <v>199</v>
      </c>
      <c r="B145">
        <v>23083531</v>
      </c>
      <c r="C145">
        <v>123238448</v>
      </c>
      <c r="D145">
        <v>12052820</v>
      </c>
      <c r="E145">
        <f>ROUND(Delimitado__2[[#This Row],[Gmail]]/1000000,2)</f>
        <v>23.08</v>
      </c>
      <c r="F145">
        <f>ROUND(Delimitado__2[[#This Row],[Drive]]/1000000,2)</f>
        <v>123.24</v>
      </c>
      <c r="G145">
        <f>ROUND(Delimitado__2[[#This Row],[Fotos]]/1000000,2)</f>
        <v>12.05</v>
      </c>
      <c r="H145">
        <f>SUM(Delimitado__2[[#This Row],[Gmail M]:[Fotos M]])</f>
        <v>158.37</v>
      </c>
      <c r="I145" t="str">
        <f>RIGHT(Delimitado__2[[#This Row],[Fecha]],5)</f>
        <v>GMT-8</v>
      </c>
      <c r="J145" t="str">
        <f>LEFT(Delimitado__2[[#This Row],[Fecha]],6)</f>
        <v>18 nov</v>
      </c>
      <c r="K145" s="3">
        <f>LEN(Delimitado__2[[#This Row],[IZQUIERDA]])</f>
        <v>6</v>
      </c>
      <c r="L145" s="3" t="str">
        <f>TRIM(Delimitado__2[[#This Row],[IZQUIERDA]])</f>
        <v>18 nov</v>
      </c>
      <c r="M145" s="3">
        <f>LEN(Delimitado__2[[#This Row],[ESPACIOS]])</f>
        <v>6</v>
      </c>
    </row>
    <row r="146" spans="1:13" x14ac:dyDescent="0.3">
      <c r="A146" s="2" t="s">
        <v>200</v>
      </c>
      <c r="B146">
        <v>23099761</v>
      </c>
      <c r="C146">
        <v>123523230</v>
      </c>
      <c r="D146">
        <v>12052820</v>
      </c>
      <c r="E146">
        <f>ROUND(Delimitado__2[[#This Row],[Gmail]]/1000000,2)</f>
        <v>23.1</v>
      </c>
      <c r="F146">
        <f>ROUND(Delimitado__2[[#This Row],[Drive]]/1000000,2)</f>
        <v>123.52</v>
      </c>
      <c r="G146">
        <f>ROUND(Delimitado__2[[#This Row],[Fotos]]/1000000,2)</f>
        <v>12.05</v>
      </c>
      <c r="H146">
        <f>SUM(Delimitado__2[[#This Row],[Gmail M]:[Fotos M]])</f>
        <v>158.67000000000002</v>
      </c>
      <c r="I146" t="str">
        <f>RIGHT(Delimitado__2[[#This Row],[Fecha]],5)</f>
        <v>GMT-8</v>
      </c>
      <c r="J146" t="str">
        <f>LEFT(Delimitado__2[[#This Row],[Fecha]],6)</f>
        <v>19 nov</v>
      </c>
      <c r="K146" s="3">
        <f>LEN(Delimitado__2[[#This Row],[IZQUIERDA]])</f>
        <v>6</v>
      </c>
      <c r="L146" s="3" t="str">
        <f>TRIM(Delimitado__2[[#This Row],[IZQUIERDA]])</f>
        <v>19 nov</v>
      </c>
      <c r="M146" s="3">
        <f>LEN(Delimitado__2[[#This Row],[ESPACIOS]])</f>
        <v>6</v>
      </c>
    </row>
    <row r="147" spans="1:13" x14ac:dyDescent="0.3">
      <c r="A147" s="2" t="s">
        <v>201</v>
      </c>
      <c r="B147">
        <v>23105123</v>
      </c>
      <c r="C147">
        <v>123642399</v>
      </c>
      <c r="D147">
        <v>12052820</v>
      </c>
      <c r="E147">
        <f>ROUND(Delimitado__2[[#This Row],[Gmail]]/1000000,2)</f>
        <v>23.11</v>
      </c>
      <c r="F147">
        <f>ROUND(Delimitado__2[[#This Row],[Drive]]/1000000,2)</f>
        <v>123.64</v>
      </c>
      <c r="G147">
        <f>ROUND(Delimitado__2[[#This Row],[Fotos]]/1000000,2)</f>
        <v>12.05</v>
      </c>
      <c r="H147">
        <f>SUM(Delimitado__2[[#This Row],[Gmail M]:[Fotos M]])</f>
        <v>158.80000000000001</v>
      </c>
      <c r="I147" t="str">
        <f>RIGHT(Delimitado__2[[#This Row],[Fecha]],5)</f>
        <v>GMT-8</v>
      </c>
      <c r="J147" t="str">
        <f>LEFT(Delimitado__2[[#This Row],[Fecha]],6)</f>
        <v>20 nov</v>
      </c>
      <c r="K147" s="3">
        <f>LEN(Delimitado__2[[#This Row],[IZQUIERDA]])</f>
        <v>6</v>
      </c>
      <c r="L147" s="3" t="str">
        <f>TRIM(Delimitado__2[[#This Row],[IZQUIERDA]])</f>
        <v>20 nov</v>
      </c>
      <c r="M147" s="3">
        <f>LEN(Delimitado__2[[#This Row],[ESPACIOS]])</f>
        <v>6</v>
      </c>
    </row>
    <row r="148" spans="1:13" x14ac:dyDescent="0.3">
      <c r="A148" s="2" t="s">
        <v>202</v>
      </c>
      <c r="B148">
        <v>23107109</v>
      </c>
      <c r="C148">
        <v>123676149</v>
      </c>
      <c r="D148">
        <v>12052820</v>
      </c>
      <c r="E148">
        <f>ROUND(Delimitado__2[[#This Row],[Gmail]]/1000000,2)</f>
        <v>23.11</v>
      </c>
      <c r="F148">
        <f>ROUND(Delimitado__2[[#This Row],[Drive]]/1000000,2)</f>
        <v>123.68</v>
      </c>
      <c r="G148">
        <f>ROUND(Delimitado__2[[#This Row],[Fotos]]/1000000,2)</f>
        <v>12.05</v>
      </c>
      <c r="H148">
        <f>SUM(Delimitado__2[[#This Row],[Gmail M]:[Fotos M]])</f>
        <v>158.84000000000003</v>
      </c>
      <c r="I148" t="str">
        <f>RIGHT(Delimitado__2[[#This Row],[Fecha]],5)</f>
        <v>GMT-8</v>
      </c>
      <c r="J148" t="str">
        <f>LEFT(Delimitado__2[[#This Row],[Fecha]],6)</f>
        <v>21 nov</v>
      </c>
      <c r="K148" s="3">
        <f>LEN(Delimitado__2[[#This Row],[IZQUIERDA]])</f>
        <v>6</v>
      </c>
      <c r="L148" s="3" t="str">
        <f>TRIM(Delimitado__2[[#This Row],[IZQUIERDA]])</f>
        <v>21 nov</v>
      </c>
      <c r="M148" s="3">
        <f>LEN(Delimitado__2[[#This Row],[ESPACIOS]])</f>
        <v>6</v>
      </c>
    </row>
    <row r="149" spans="1:13" x14ac:dyDescent="0.3">
      <c r="A149" s="2" t="s">
        <v>203</v>
      </c>
      <c r="B149">
        <v>23120047</v>
      </c>
      <c r="C149">
        <v>123879781</v>
      </c>
      <c r="D149">
        <v>12052820</v>
      </c>
      <c r="E149">
        <f>ROUND(Delimitado__2[[#This Row],[Gmail]]/1000000,2)</f>
        <v>23.12</v>
      </c>
      <c r="F149">
        <f>ROUND(Delimitado__2[[#This Row],[Drive]]/1000000,2)</f>
        <v>123.88</v>
      </c>
      <c r="G149">
        <f>ROUND(Delimitado__2[[#This Row],[Fotos]]/1000000,2)</f>
        <v>12.05</v>
      </c>
      <c r="H149">
        <f>SUM(Delimitado__2[[#This Row],[Gmail M]:[Fotos M]])</f>
        <v>159.05000000000001</v>
      </c>
      <c r="I149" t="str">
        <f>RIGHT(Delimitado__2[[#This Row],[Fecha]],5)</f>
        <v>GMT-8</v>
      </c>
      <c r="J149" t="str">
        <f>LEFT(Delimitado__2[[#This Row],[Fecha]],6)</f>
        <v>22 nov</v>
      </c>
      <c r="K149" s="3">
        <f>LEN(Delimitado__2[[#This Row],[IZQUIERDA]])</f>
        <v>6</v>
      </c>
      <c r="L149" s="3" t="str">
        <f>TRIM(Delimitado__2[[#This Row],[IZQUIERDA]])</f>
        <v>22 nov</v>
      </c>
      <c r="M149" s="3">
        <f>LEN(Delimitado__2[[#This Row],[ESPACIOS]])</f>
        <v>6</v>
      </c>
    </row>
    <row r="150" spans="1:13" x14ac:dyDescent="0.3">
      <c r="A150" s="2" t="s">
        <v>204</v>
      </c>
      <c r="B150">
        <v>23158466</v>
      </c>
      <c r="C150">
        <v>124141373</v>
      </c>
      <c r="D150">
        <v>12052820</v>
      </c>
      <c r="E150">
        <f>ROUND(Delimitado__2[[#This Row],[Gmail]]/1000000,2)</f>
        <v>23.16</v>
      </c>
      <c r="F150">
        <f>ROUND(Delimitado__2[[#This Row],[Drive]]/1000000,2)</f>
        <v>124.14</v>
      </c>
      <c r="G150">
        <f>ROUND(Delimitado__2[[#This Row],[Fotos]]/1000000,2)</f>
        <v>12.05</v>
      </c>
      <c r="H150">
        <f>SUM(Delimitado__2[[#This Row],[Gmail M]:[Fotos M]])</f>
        <v>159.35000000000002</v>
      </c>
      <c r="I150" t="str">
        <f>RIGHT(Delimitado__2[[#This Row],[Fecha]],5)</f>
        <v>GMT-8</v>
      </c>
      <c r="J150" t="str">
        <f>LEFT(Delimitado__2[[#This Row],[Fecha]],6)</f>
        <v>23 nov</v>
      </c>
      <c r="K150" s="3">
        <f>LEN(Delimitado__2[[#This Row],[IZQUIERDA]])</f>
        <v>6</v>
      </c>
      <c r="L150" s="3" t="str">
        <f>TRIM(Delimitado__2[[#This Row],[IZQUIERDA]])</f>
        <v>23 nov</v>
      </c>
      <c r="M150" s="3">
        <f>LEN(Delimitado__2[[#This Row],[ESPACIOS]])</f>
        <v>6</v>
      </c>
    </row>
    <row r="151" spans="1:13" x14ac:dyDescent="0.3">
      <c r="A151" s="2" t="s">
        <v>205</v>
      </c>
      <c r="B151">
        <v>23185814</v>
      </c>
      <c r="C151">
        <v>124443058</v>
      </c>
      <c r="D151">
        <v>12052820</v>
      </c>
      <c r="E151">
        <f>ROUND(Delimitado__2[[#This Row],[Gmail]]/1000000,2)</f>
        <v>23.19</v>
      </c>
      <c r="F151">
        <f>ROUND(Delimitado__2[[#This Row],[Drive]]/1000000,2)</f>
        <v>124.44</v>
      </c>
      <c r="G151">
        <f>ROUND(Delimitado__2[[#This Row],[Fotos]]/1000000,2)</f>
        <v>12.05</v>
      </c>
      <c r="H151">
        <f>SUM(Delimitado__2[[#This Row],[Gmail M]:[Fotos M]])</f>
        <v>159.68</v>
      </c>
      <c r="I151" t="str">
        <f>RIGHT(Delimitado__2[[#This Row],[Fecha]],5)</f>
        <v>GMT-8</v>
      </c>
      <c r="J151" t="str">
        <f>LEFT(Delimitado__2[[#This Row],[Fecha]],6)</f>
        <v>24 nov</v>
      </c>
      <c r="K151" s="3">
        <f>LEN(Delimitado__2[[#This Row],[IZQUIERDA]])</f>
        <v>6</v>
      </c>
      <c r="L151" s="3" t="str">
        <f>TRIM(Delimitado__2[[#This Row],[IZQUIERDA]])</f>
        <v>24 nov</v>
      </c>
      <c r="M151" s="3">
        <f>LEN(Delimitado__2[[#This Row],[ESPACIOS]])</f>
        <v>6</v>
      </c>
    </row>
    <row r="152" spans="1:13" x14ac:dyDescent="0.3">
      <c r="A152" s="2" t="s">
        <v>206</v>
      </c>
      <c r="B152">
        <v>23207708</v>
      </c>
      <c r="C152">
        <v>124825334</v>
      </c>
      <c r="D152">
        <v>12052820</v>
      </c>
      <c r="E152">
        <f>ROUND(Delimitado__2[[#This Row],[Gmail]]/1000000,2)</f>
        <v>23.21</v>
      </c>
      <c r="F152">
        <f>ROUND(Delimitado__2[[#This Row],[Drive]]/1000000,2)</f>
        <v>124.83</v>
      </c>
      <c r="G152">
        <f>ROUND(Delimitado__2[[#This Row],[Fotos]]/1000000,2)</f>
        <v>12.05</v>
      </c>
      <c r="H152">
        <f>SUM(Delimitado__2[[#This Row],[Gmail M]:[Fotos M]])</f>
        <v>160.09</v>
      </c>
      <c r="I152" t="str">
        <f>RIGHT(Delimitado__2[[#This Row],[Fecha]],5)</f>
        <v>GMT-8</v>
      </c>
      <c r="J152" t="str">
        <f>LEFT(Delimitado__2[[#This Row],[Fecha]],6)</f>
        <v>25 nov</v>
      </c>
      <c r="K152" s="3">
        <f>LEN(Delimitado__2[[#This Row],[IZQUIERDA]])</f>
        <v>6</v>
      </c>
      <c r="L152" s="3" t="str">
        <f>TRIM(Delimitado__2[[#This Row],[IZQUIERDA]])</f>
        <v>25 nov</v>
      </c>
      <c r="M152" s="3">
        <f>LEN(Delimitado__2[[#This Row],[ESPACIOS]])</f>
        <v>6</v>
      </c>
    </row>
    <row r="153" spans="1:13" x14ac:dyDescent="0.3">
      <c r="A153" s="2" t="s">
        <v>207</v>
      </c>
      <c r="B153">
        <v>23236684</v>
      </c>
      <c r="C153">
        <v>125350366</v>
      </c>
      <c r="D153">
        <v>12052820</v>
      </c>
      <c r="E153">
        <f>ROUND(Delimitado__2[[#This Row],[Gmail]]/1000000,2)</f>
        <v>23.24</v>
      </c>
      <c r="F153">
        <f>ROUND(Delimitado__2[[#This Row],[Drive]]/1000000,2)</f>
        <v>125.35</v>
      </c>
      <c r="G153">
        <f>ROUND(Delimitado__2[[#This Row],[Fotos]]/1000000,2)</f>
        <v>12.05</v>
      </c>
      <c r="H153">
        <f>SUM(Delimitado__2[[#This Row],[Gmail M]:[Fotos M]])</f>
        <v>160.64000000000001</v>
      </c>
      <c r="I153" t="str">
        <f>RIGHT(Delimitado__2[[#This Row],[Fecha]],5)</f>
        <v>GMT-8</v>
      </c>
      <c r="J153" t="str">
        <f>LEFT(Delimitado__2[[#This Row],[Fecha]],6)</f>
        <v>26 nov</v>
      </c>
      <c r="K153" s="3">
        <f>LEN(Delimitado__2[[#This Row],[IZQUIERDA]])</f>
        <v>6</v>
      </c>
      <c r="L153" s="3" t="str">
        <f>TRIM(Delimitado__2[[#This Row],[IZQUIERDA]])</f>
        <v>26 nov</v>
      </c>
      <c r="M153" s="3">
        <f>LEN(Delimitado__2[[#This Row],[ESPACIOS]])</f>
        <v>6</v>
      </c>
    </row>
    <row r="154" spans="1:13" x14ac:dyDescent="0.3">
      <c r="A154" s="2" t="s">
        <v>208</v>
      </c>
      <c r="B154">
        <v>23245578</v>
      </c>
      <c r="C154">
        <v>125627466</v>
      </c>
      <c r="D154">
        <v>12052820</v>
      </c>
      <c r="E154">
        <f>ROUND(Delimitado__2[[#This Row],[Gmail]]/1000000,2)</f>
        <v>23.25</v>
      </c>
      <c r="F154">
        <f>ROUND(Delimitado__2[[#This Row],[Drive]]/1000000,2)</f>
        <v>125.63</v>
      </c>
      <c r="G154">
        <f>ROUND(Delimitado__2[[#This Row],[Fotos]]/1000000,2)</f>
        <v>12.05</v>
      </c>
      <c r="H154">
        <f>SUM(Delimitado__2[[#This Row],[Gmail M]:[Fotos M]])</f>
        <v>160.93</v>
      </c>
      <c r="I154" t="str">
        <f>RIGHT(Delimitado__2[[#This Row],[Fecha]],5)</f>
        <v>GMT-8</v>
      </c>
      <c r="J154" t="str">
        <f>LEFT(Delimitado__2[[#This Row],[Fecha]],6)</f>
        <v>27 nov</v>
      </c>
      <c r="K154" s="3">
        <f>LEN(Delimitado__2[[#This Row],[IZQUIERDA]])</f>
        <v>6</v>
      </c>
      <c r="L154" s="3" t="str">
        <f>TRIM(Delimitado__2[[#This Row],[IZQUIERDA]])</f>
        <v>27 nov</v>
      </c>
      <c r="M154" s="3">
        <f>LEN(Delimitado__2[[#This Row],[ESPACIOS]])</f>
        <v>6</v>
      </c>
    </row>
    <row r="155" spans="1:13" x14ac:dyDescent="0.3">
      <c r="A155" s="2" t="s">
        <v>209</v>
      </c>
      <c r="B155">
        <v>23239333</v>
      </c>
      <c r="C155">
        <v>125758486</v>
      </c>
      <c r="D155">
        <v>12052820</v>
      </c>
      <c r="E155">
        <f>ROUND(Delimitado__2[[#This Row],[Gmail]]/1000000,2)</f>
        <v>23.24</v>
      </c>
      <c r="F155">
        <f>ROUND(Delimitado__2[[#This Row],[Drive]]/1000000,2)</f>
        <v>125.76</v>
      </c>
      <c r="G155">
        <f>ROUND(Delimitado__2[[#This Row],[Fotos]]/1000000,2)</f>
        <v>12.05</v>
      </c>
      <c r="H155">
        <f>SUM(Delimitado__2[[#This Row],[Gmail M]:[Fotos M]])</f>
        <v>161.05000000000001</v>
      </c>
      <c r="I155" t="str">
        <f>RIGHT(Delimitado__2[[#This Row],[Fecha]],5)</f>
        <v>GMT-8</v>
      </c>
      <c r="J155" t="str">
        <f>LEFT(Delimitado__2[[#This Row],[Fecha]],6)</f>
        <v>28 nov</v>
      </c>
      <c r="K155" s="3">
        <f>LEN(Delimitado__2[[#This Row],[IZQUIERDA]])</f>
        <v>6</v>
      </c>
      <c r="L155" s="3" t="str">
        <f>TRIM(Delimitado__2[[#This Row],[IZQUIERDA]])</f>
        <v>28 nov</v>
      </c>
      <c r="M155" s="3">
        <f>LEN(Delimitado__2[[#This Row],[ESPACIOS]])</f>
        <v>6</v>
      </c>
    </row>
    <row r="156" spans="1:13" x14ac:dyDescent="0.3">
      <c r="A156" s="2" t="s">
        <v>210</v>
      </c>
      <c r="B156">
        <v>23261003</v>
      </c>
      <c r="C156">
        <v>126058710</v>
      </c>
      <c r="D156">
        <v>12052820</v>
      </c>
      <c r="E156">
        <f>ROUND(Delimitado__2[[#This Row],[Gmail]]/1000000,2)</f>
        <v>23.26</v>
      </c>
      <c r="F156">
        <f>ROUND(Delimitado__2[[#This Row],[Drive]]/1000000,2)</f>
        <v>126.06</v>
      </c>
      <c r="G156">
        <f>ROUND(Delimitado__2[[#This Row],[Fotos]]/1000000,2)</f>
        <v>12.05</v>
      </c>
      <c r="H156">
        <f>SUM(Delimitado__2[[#This Row],[Gmail M]:[Fotos M]])</f>
        <v>161.37</v>
      </c>
      <c r="I156" t="str">
        <f>RIGHT(Delimitado__2[[#This Row],[Fecha]],5)</f>
        <v>GMT-8</v>
      </c>
      <c r="J156" t="str">
        <f>LEFT(Delimitado__2[[#This Row],[Fecha]],6)</f>
        <v>29 nov</v>
      </c>
      <c r="K156" s="3">
        <f>LEN(Delimitado__2[[#This Row],[IZQUIERDA]])</f>
        <v>6</v>
      </c>
      <c r="L156" s="3" t="str">
        <f>TRIM(Delimitado__2[[#This Row],[IZQUIERDA]])</f>
        <v>29 nov</v>
      </c>
      <c r="M156" s="3">
        <f>LEN(Delimitado__2[[#This Row],[ESPACIOS]])</f>
        <v>6</v>
      </c>
    </row>
    <row r="157" spans="1:13" x14ac:dyDescent="0.3">
      <c r="A157" s="2" t="s">
        <v>211</v>
      </c>
      <c r="B157">
        <v>23282559</v>
      </c>
      <c r="C157">
        <v>126418072</v>
      </c>
      <c r="D157">
        <v>12052820</v>
      </c>
      <c r="E157">
        <f>ROUND(Delimitado__2[[#This Row],[Gmail]]/1000000,2)</f>
        <v>23.28</v>
      </c>
      <c r="F157">
        <f>ROUND(Delimitado__2[[#This Row],[Drive]]/1000000,2)</f>
        <v>126.42</v>
      </c>
      <c r="G157">
        <f>ROUND(Delimitado__2[[#This Row],[Fotos]]/1000000,2)</f>
        <v>12.05</v>
      </c>
      <c r="H157">
        <f>SUM(Delimitado__2[[#This Row],[Gmail M]:[Fotos M]])</f>
        <v>161.75</v>
      </c>
      <c r="I157" t="str">
        <f>RIGHT(Delimitado__2[[#This Row],[Fecha]],5)</f>
        <v>GMT-8</v>
      </c>
      <c r="J157" t="str">
        <f>LEFT(Delimitado__2[[#This Row],[Fecha]],6)</f>
        <v>30 nov</v>
      </c>
      <c r="K157" s="3">
        <f>LEN(Delimitado__2[[#This Row],[IZQUIERDA]])</f>
        <v>6</v>
      </c>
      <c r="L157" s="3" t="str">
        <f>TRIM(Delimitado__2[[#This Row],[IZQUIERDA]])</f>
        <v>30 nov</v>
      </c>
      <c r="M157" s="3">
        <f>LEN(Delimitado__2[[#This Row],[ESPACIOS]])</f>
        <v>6</v>
      </c>
    </row>
    <row r="158" spans="1:13" x14ac:dyDescent="0.3">
      <c r="A158" s="2" t="s">
        <v>212</v>
      </c>
      <c r="B158">
        <v>23306878</v>
      </c>
      <c r="C158">
        <v>126762357</v>
      </c>
      <c r="D158">
        <v>12052665</v>
      </c>
      <c r="E158">
        <f>ROUND(Delimitado__2[[#This Row],[Gmail]]/1000000,2)</f>
        <v>23.31</v>
      </c>
      <c r="F158">
        <f>ROUND(Delimitado__2[[#This Row],[Drive]]/1000000,2)</f>
        <v>126.76</v>
      </c>
      <c r="G158">
        <f>ROUND(Delimitado__2[[#This Row],[Fotos]]/1000000,2)</f>
        <v>12.05</v>
      </c>
      <c r="H158">
        <f>SUM(Delimitado__2[[#This Row],[Gmail M]:[Fotos M]])</f>
        <v>162.12</v>
      </c>
      <c r="I158" t="str">
        <f>RIGHT(Delimitado__2[[#This Row],[Fecha]],5)</f>
        <v>GMT-8</v>
      </c>
      <c r="J158" t="str">
        <f>LEFT(Delimitado__2[[#This Row],[Fecha]],6)</f>
        <v xml:space="preserve">1 dic </v>
      </c>
      <c r="K158" s="3">
        <f>LEN(Delimitado__2[[#This Row],[IZQUIERDA]])</f>
        <v>6</v>
      </c>
      <c r="L158" s="3" t="str">
        <f>TRIM(Delimitado__2[[#This Row],[IZQUIERDA]])</f>
        <v>1 dic</v>
      </c>
      <c r="M158" s="3">
        <f>LEN(Delimitado__2[[#This Row],[ESPACIOS]])</f>
        <v>5</v>
      </c>
    </row>
    <row r="159" spans="1:13" x14ac:dyDescent="0.3">
      <c r="A159" s="2" t="s">
        <v>213</v>
      </c>
      <c r="B159">
        <v>23332194</v>
      </c>
      <c r="C159">
        <v>127226920</v>
      </c>
      <c r="D159">
        <v>12052665</v>
      </c>
      <c r="E159">
        <f>ROUND(Delimitado__2[[#This Row],[Gmail]]/1000000,2)</f>
        <v>23.33</v>
      </c>
      <c r="F159">
        <f>ROUND(Delimitado__2[[#This Row],[Drive]]/1000000,2)</f>
        <v>127.23</v>
      </c>
      <c r="G159">
        <f>ROUND(Delimitado__2[[#This Row],[Fotos]]/1000000,2)</f>
        <v>12.05</v>
      </c>
      <c r="H159">
        <f>SUM(Delimitado__2[[#This Row],[Gmail M]:[Fotos M]])</f>
        <v>162.61000000000001</v>
      </c>
      <c r="I159" t="str">
        <f>RIGHT(Delimitado__2[[#This Row],[Fecha]],5)</f>
        <v>GMT-8</v>
      </c>
      <c r="J159" t="str">
        <f>LEFT(Delimitado__2[[#This Row],[Fecha]],6)</f>
        <v xml:space="preserve">2 dic </v>
      </c>
      <c r="K159" s="3">
        <f>LEN(Delimitado__2[[#This Row],[IZQUIERDA]])</f>
        <v>6</v>
      </c>
      <c r="L159" s="3" t="str">
        <f>TRIM(Delimitado__2[[#This Row],[IZQUIERDA]])</f>
        <v>2 dic</v>
      </c>
      <c r="M159" s="3">
        <f>LEN(Delimitado__2[[#This Row],[ESPACIOS]])</f>
        <v>5</v>
      </c>
    </row>
    <row r="160" spans="1:13" x14ac:dyDescent="0.3">
      <c r="A160" s="2" t="s">
        <v>214</v>
      </c>
      <c r="B160">
        <v>23355845</v>
      </c>
      <c r="C160">
        <v>127844156</v>
      </c>
      <c r="D160">
        <v>12052665</v>
      </c>
      <c r="E160">
        <f>ROUND(Delimitado__2[[#This Row],[Gmail]]/1000000,2)</f>
        <v>23.36</v>
      </c>
      <c r="F160">
        <f>ROUND(Delimitado__2[[#This Row],[Drive]]/1000000,2)</f>
        <v>127.84</v>
      </c>
      <c r="G160">
        <f>ROUND(Delimitado__2[[#This Row],[Fotos]]/1000000,2)</f>
        <v>12.05</v>
      </c>
      <c r="H160">
        <f>SUM(Delimitado__2[[#This Row],[Gmail M]:[Fotos M]])</f>
        <v>163.25</v>
      </c>
      <c r="I160" t="str">
        <f>RIGHT(Delimitado__2[[#This Row],[Fecha]],5)</f>
        <v>GMT-8</v>
      </c>
      <c r="J160" t="str">
        <f>LEFT(Delimitado__2[[#This Row],[Fecha]],6)</f>
        <v xml:space="preserve">3 dic </v>
      </c>
      <c r="K160" s="3">
        <f>LEN(Delimitado__2[[#This Row],[IZQUIERDA]])</f>
        <v>6</v>
      </c>
      <c r="L160" s="3" t="str">
        <f>TRIM(Delimitado__2[[#This Row],[IZQUIERDA]])</f>
        <v>3 dic</v>
      </c>
      <c r="M160" s="3">
        <f>LEN(Delimitado__2[[#This Row],[ESPACIOS]])</f>
        <v>5</v>
      </c>
    </row>
    <row r="161" spans="1:13" x14ac:dyDescent="0.3">
      <c r="A161" s="2" t="s">
        <v>215</v>
      </c>
      <c r="B161">
        <v>23365031</v>
      </c>
      <c r="C161">
        <v>128172277</v>
      </c>
      <c r="D161">
        <v>12052665</v>
      </c>
      <c r="E161">
        <f>ROUND(Delimitado__2[[#This Row],[Gmail]]/1000000,2)</f>
        <v>23.37</v>
      </c>
      <c r="F161">
        <f>ROUND(Delimitado__2[[#This Row],[Drive]]/1000000,2)</f>
        <v>128.16999999999999</v>
      </c>
      <c r="G161">
        <f>ROUND(Delimitado__2[[#This Row],[Fotos]]/1000000,2)</f>
        <v>12.05</v>
      </c>
      <c r="H161">
        <f>SUM(Delimitado__2[[#This Row],[Gmail M]:[Fotos M]])</f>
        <v>163.59</v>
      </c>
      <c r="I161" t="str">
        <f>RIGHT(Delimitado__2[[#This Row],[Fecha]],5)</f>
        <v>GMT-8</v>
      </c>
      <c r="J161" t="str">
        <f>LEFT(Delimitado__2[[#This Row],[Fecha]],6)</f>
        <v xml:space="preserve">4 dic </v>
      </c>
      <c r="K161" s="3">
        <f>LEN(Delimitado__2[[#This Row],[IZQUIERDA]])</f>
        <v>6</v>
      </c>
      <c r="L161" s="3" t="str">
        <f>TRIM(Delimitado__2[[#This Row],[IZQUIERDA]])</f>
        <v>4 dic</v>
      </c>
      <c r="M161" s="3">
        <f>LEN(Delimitado__2[[#This Row],[ESPACIOS]])</f>
        <v>5</v>
      </c>
    </row>
    <row r="162" spans="1:13" x14ac:dyDescent="0.3">
      <c r="A162" s="2" t="s">
        <v>216</v>
      </c>
      <c r="B162">
        <v>23370125</v>
      </c>
      <c r="C162">
        <v>128340445</v>
      </c>
      <c r="D162">
        <v>12052665</v>
      </c>
      <c r="E162">
        <f>ROUND(Delimitado__2[[#This Row],[Gmail]]/1000000,2)</f>
        <v>23.37</v>
      </c>
      <c r="F162">
        <f>ROUND(Delimitado__2[[#This Row],[Drive]]/1000000,2)</f>
        <v>128.34</v>
      </c>
      <c r="G162">
        <f>ROUND(Delimitado__2[[#This Row],[Fotos]]/1000000,2)</f>
        <v>12.05</v>
      </c>
      <c r="H162">
        <f>SUM(Delimitado__2[[#This Row],[Gmail M]:[Fotos M]])</f>
        <v>163.76000000000002</v>
      </c>
      <c r="I162" t="str">
        <f>RIGHT(Delimitado__2[[#This Row],[Fecha]],5)</f>
        <v>GMT-8</v>
      </c>
      <c r="J162" t="str">
        <f>LEFT(Delimitado__2[[#This Row],[Fecha]],6)</f>
        <v xml:space="preserve">5 dic </v>
      </c>
      <c r="K162" s="3">
        <f>LEN(Delimitado__2[[#This Row],[IZQUIERDA]])</f>
        <v>6</v>
      </c>
      <c r="L162" s="3" t="str">
        <f>TRIM(Delimitado__2[[#This Row],[IZQUIERDA]])</f>
        <v>5 dic</v>
      </c>
      <c r="M162" s="3">
        <f>LEN(Delimitado__2[[#This Row],[ESPACIOS]])</f>
        <v>5</v>
      </c>
    </row>
    <row r="163" spans="1:13" x14ac:dyDescent="0.3">
      <c r="A163" s="2" t="s">
        <v>217</v>
      </c>
      <c r="B163">
        <v>23391717</v>
      </c>
      <c r="C163">
        <v>128770371</v>
      </c>
      <c r="D163">
        <v>12052665</v>
      </c>
      <c r="E163">
        <f>ROUND(Delimitado__2[[#This Row],[Gmail]]/1000000,2)</f>
        <v>23.39</v>
      </c>
      <c r="F163">
        <f>ROUND(Delimitado__2[[#This Row],[Drive]]/1000000,2)</f>
        <v>128.77000000000001</v>
      </c>
      <c r="G163">
        <f>ROUND(Delimitado__2[[#This Row],[Fotos]]/1000000,2)</f>
        <v>12.05</v>
      </c>
      <c r="H163">
        <f>SUM(Delimitado__2[[#This Row],[Gmail M]:[Fotos M]])</f>
        <v>164.21000000000004</v>
      </c>
      <c r="I163" t="str">
        <f>RIGHT(Delimitado__2[[#This Row],[Fecha]],5)</f>
        <v>GMT-8</v>
      </c>
      <c r="J163" t="str">
        <f>LEFT(Delimitado__2[[#This Row],[Fecha]],6)</f>
        <v xml:space="preserve">6 dic </v>
      </c>
      <c r="K163" s="3">
        <f>LEN(Delimitado__2[[#This Row],[IZQUIERDA]])</f>
        <v>6</v>
      </c>
      <c r="L163" s="3" t="str">
        <f>TRIM(Delimitado__2[[#This Row],[IZQUIERDA]])</f>
        <v>6 dic</v>
      </c>
      <c r="M163" s="3">
        <f>LEN(Delimitado__2[[#This Row],[ESPACIOS]])</f>
        <v>5</v>
      </c>
    </row>
    <row r="164" spans="1:13" x14ac:dyDescent="0.3">
      <c r="A164" s="2" t="s">
        <v>218</v>
      </c>
      <c r="B164">
        <v>23411348</v>
      </c>
      <c r="C164">
        <v>129230193</v>
      </c>
      <c r="D164">
        <v>12052665</v>
      </c>
      <c r="E164">
        <f>ROUND(Delimitado__2[[#This Row],[Gmail]]/1000000,2)</f>
        <v>23.41</v>
      </c>
      <c r="F164">
        <f>ROUND(Delimitado__2[[#This Row],[Drive]]/1000000,2)</f>
        <v>129.22999999999999</v>
      </c>
      <c r="G164">
        <f>ROUND(Delimitado__2[[#This Row],[Fotos]]/1000000,2)</f>
        <v>12.05</v>
      </c>
      <c r="H164">
        <f>SUM(Delimitado__2[[#This Row],[Gmail M]:[Fotos M]])</f>
        <v>164.69</v>
      </c>
      <c r="I164" t="str">
        <f>RIGHT(Delimitado__2[[#This Row],[Fecha]],5)</f>
        <v>GMT-8</v>
      </c>
      <c r="J164" t="str">
        <f>LEFT(Delimitado__2[[#This Row],[Fecha]],6)</f>
        <v xml:space="preserve">7 dic </v>
      </c>
      <c r="K164" s="3">
        <f>LEN(Delimitado__2[[#This Row],[IZQUIERDA]])</f>
        <v>6</v>
      </c>
      <c r="L164" s="3" t="str">
        <f>TRIM(Delimitado__2[[#This Row],[IZQUIERDA]])</f>
        <v>7 dic</v>
      </c>
      <c r="M164" s="3">
        <f>LEN(Delimitado__2[[#This Row],[ESPACIOS]])</f>
        <v>5</v>
      </c>
    </row>
    <row r="165" spans="1:13" x14ac:dyDescent="0.3">
      <c r="A165" s="2" t="s">
        <v>219</v>
      </c>
      <c r="B165">
        <v>23448379</v>
      </c>
      <c r="C165">
        <v>129699305</v>
      </c>
      <c r="D165">
        <v>12052665</v>
      </c>
      <c r="E165">
        <f>ROUND(Delimitado__2[[#This Row],[Gmail]]/1000000,2)</f>
        <v>23.45</v>
      </c>
      <c r="F165">
        <f>ROUND(Delimitado__2[[#This Row],[Drive]]/1000000,2)</f>
        <v>129.69999999999999</v>
      </c>
      <c r="G165">
        <f>ROUND(Delimitado__2[[#This Row],[Fotos]]/1000000,2)</f>
        <v>12.05</v>
      </c>
      <c r="H165">
        <f>SUM(Delimitado__2[[#This Row],[Gmail M]:[Fotos M]])</f>
        <v>165.2</v>
      </c>
      <c r="I165" t="str">
        <f>RIGHT(Delimitado__2[[#This Row],[Fecha]],5)</f>
        <v>GMT-8</v>
      </c>
      <c r="J165" t="str">
        <f>LEFT(Delimitado__2[[#This Row],[Fecha]],6)</f>
        <v xml:space="preserve">8 dic </v>
      </c>
      <c r="K165" s="3">
        <f>LEN(Delimitado__2[[#This Row],[IZQUIERDA]])</f>
        <v>6</v>
      </c>
      <c r="L165" s="3" t="str">
        <f>TRIM(Delimitado__2[[#This Row],[IZQUIERDA]])</f>
        <v>8 dic</v>
      </c>
      <c r="M165" s="3">
        <f>LEN(Delimitado__2[[#This Row],[ESPACIOS]])</f>
        <v>5</v>
      </c>
    </row>
    <row r="166" spans="1:13" x14ac:dyDescent="0.3">
      <c r="A166" s="2" t="s">
        <v>220</v>
      </c>
      <c r="B166">
        <v>23472553</v>
      </c>
      <c r="C166">
        <v>130161901</v>
      </c>
      <c r="D166">
        <v>12052646</v>
      </c>
      <c r="E166">
        <f>ROUND(Delimitado__2[[#This Row],[Gmail]]/1000000,2)</f>
        <v>23.47</v>
      </c>
      <c r="F166">
        <f>ROUND(Delimitado__2[[#This Row],[Drive]]/1000000,2)</f>
        <v>130.16</v>
      </c>
      <c r="G166">
        <f>ROUND(Delimitado__2[[#This Row],[Fotos]]/1000000,2)</f>
        <v>12.05</v>
      </c>
      <c r="H166">
        <f>SUM(Delimitado__2[[#This Row],[Gmail M]:[Fotos M]])</f>
        <v>165.68</v>
      </c>
      <c r="I166" t="str">
        <f>RIGHT(Delimitado__2[[#This Row],[Fecha]],5)</f>
        <v>GMT-8</v>
      </c>
      <c r="J166" t="str">
        <f>LEFT(Delimitado__2[[#This Row],[Fecha]],6)</f>
        <v xml:space="preserve">9 dic </v>
      </c>
      <c r="K166" s="3">
        <f>LEN(Delimitado__2[[#This Row],[IZQUIERDA]])</f>
        <v>6</v>
      </c>
      <c r="L166" s="3" t="str">
        <f>TRIM(Delimitado__2[[#This Row],[IZQUIERDA]])</f>
        <v>9 dic</v>
      </c>
      <c r="M166" s="3">
        <f>LEN(Delimitado__2[[#This Row],[ESPACIOS]])</f>
        <v>5</v>
      </c>
    </row>
    <row r="167" spans="1:13" x14ac:dyDescent="0.3">
      <c r="A167" s="2" t="s">
        <v>221</v>
      </c>
      <c r="B167">
        <v>23496322</v>
      </c>
      <c r="C167">
        <v>130736130</v>
      </c>
      <c r="D167">
        <v>12052645</v>
      </c>
      <c r="E167">
        <f>ROUND(Delimitado__2[[#This Row],[Gmail]]/1000000,2)</f>
        <v>23.5</v>
      </c>
      <c r="F167">
        <f>ROUND(Delimitado__2[[#This Row],[Drive]]/1000000,2)</f>
        <v>130.74</v>
      </c>
      <c r="G167">
        <f>ROUND(Delimitado__2[[#This Row],[Fotos]]/1000000,2)</f>
        <v>12.05</v>
      </c>
      <c r="H167">
        <f>SUM(Delimitado__2[[#This Row],[Gmail M]:[Fotos M]])</f>
        <v>166.29000000000002</v>
      </c>
      <c r="I167" t="str">
        <f>RIGHT(Delimitado__2[[#This Row],[Fecha]],5)</f>
        <v>GMT-8</v>
      </c>
      <c r="J167" t="str">
        <f>LEFT(Delimitado__2[[#This Row],[Fecha]],6)</f>
        <v>10 dic</v>
      </c>
      <c r="K167" s="3">
        <f>LEN(Delimitado__2[[#This Row],[IZQUIERDA]])</f>
        <v>6</v>
      </c>
      <c r="L167" s="3" t="str">
        <f>TRIM(Delimitado__2[[#This Row],[IZQUIERDA]])</f>
        <v>10 dic</v>
      </c>
      <c r="M167" s="3">
        <f>LEN(Delimitado__2[[#This Row],[ESPACIOS]])</f>
        <v>6</v>
      </c>
    </row>
    <row r="168" spans="1:13" x14ac:dyDescent="0.3">
      <c r="A168" s="2" t="s">
        <v>222</v>
      </c>
      <c r="B168">
        <v>23506008</v>
      </c>
      <c r="C168">
        <v>131040987</v>
      </c>
      <c r="D168">
        <v>12052645</v>
      </c>
      <c r="E168">
        <f>ROUND(Delimitado__2[[#This Row],[Gmail]]/1000000,2)</f>
        <v>23.51</v>
      </c>
      <c r="F168">
        <f>ROUND(Delimitado__2[[#This Row],[Drive]]/1000000,2)</f>
        <v>131.04</v>
      </c>
      <c r="G168">
        <f>ROUND(Delimitado__2[[#This Row],[Fotos]]/1000000,2)</f>
        <v>12.05</v>
      </c>
      <c r="H168">
        <f>SUM(Delimitado__2[[#This Row],[Gmail M]:[Fotos M]])</f>
        <v>166.6</v>
      </c>
      <c r="I168" t="str">
        <f>RIGHT(Delimitado__2[[#This Row],[Fecha]],5)</f>
        <v>GMT-8</v>
      </c>
      <c r="J168" t="str">
        <f>LEFT(Delimitado__2[[#This Row],[Fecha]],6)</f>
        <v>11 dic</v>
      </c>
      <c r="K168" s="3">
        <f>LEN(Delimitado__2[[#This Row],[IZQUIERDA]])</f>
        <v>6</v>
      </c>
      <c r="L168" s="3" t="str">
        <f>TRIM(Delimitado__2[[#This Row],[IZQUIERDA]])</f>
        <v>11 dic</v>
      </c>
      <c r="M168" s="3">
        <f>LEN(Delimitado__2[[#This Row],[ESPACIOS]])</f>
        <v>6</v>
      </c>
    </row>
    <row r="169" spans="1:13" x14ac:dyDescent="0.3">
      <c r="A169" s="2" t="s">
        <v>223</v>
      </c>
      <c r="B169">
        <v>23509911</v>
      </c>
      <c r="C169">
        <v>131192667</v>
      </c>
      <c r="D169">
        <v>12052645</v>
      </c>
      <c r="E169">
        <f>ROUND(Delimitado__2[[#This Row],[Gmail]]/1000000,2)</f>
        <v>23.51</v>
      </c>
      <c r="F169">
        <f>ROUND(Delimitado__2[[#This Row],[Drive]]/1000000,2)</f>
        <v>131.19</v>
      </c>
      <c r="G169">
        <f>ROUND(Delimitado__2[[#This Row],[Fotos]]/1000000,2)</f>
        <v>12.05</v>
      </c>
      <c r="H169">
        <f>SUM(Delimitado__2[[#This Row],[Gmail M]:[Fotos M]])</f>
        <v>166.75</v>
      </c>
      <c r="I169" t="str">
        <f>RIGHT(Delimitado__2[[#This Row],[Fecha]],5)</f>
        <v>GMT-8</v>
      </c>
      <c r="J169" t="str">
        <f>LEFT(Delimitado__2[[#This Row],[Fecha]],6)</f>
        <v>12 dic</v>
      </c>
      <c r="K169" s="3">
        <f>LEN(Delimitado__2[[#This Row],[IZQUIERDA]])</f>
        <v>6</v>
      </c>
      <c r="L169" s="3" t="str">
        <f>TRIM(Delimitado__2[[#This Row],[IZQUIERDA]])</f>
        <v>12 dic</v>
      </c>
      <c r="M169" s="3">
        <f>LEN(Delimitado__2[[#This Row],[ESPACIOS]])</f>
        <v>6</v>
      </c>
    </row>
    <row r="170" spans="1:13" x14ac:dyDescent="0.3">
      <c r="A170" s="2" t="s">
        <v>224</v>
      </c>
      <c r="B170">
        <v>23601206</v>
      </c>
      <c r="C170">
        <v>131517476</v>
      </c>
      <c r="D170">
        <v>12052645</v>
      </c>
      <c r="E170">
        <f>ROUND(Delimitado__2[[#This Row],[Gmail]]/1000000,2)</f>
        <v>23.6</v>
      </c>
      <c r="F170">
        <f>ROUND(Delimitado__2[[#This Row],[Drive]]/1000000,2)</f>
        <v>131.52000000000001</v>
      </c>
      <c r="G170">
        <f>ROUND(Delimitado__2[[#This Row],[Fotos]]/1000000,2)</f>
        <v>12.05</v>
      </c>
      <c r="H170">
        <f>SUM(Delimitado__2[[#This Row],[Gmail M]:[Fotos M]])</f>
        <v>167.17000000000002</v>
      </c>
      <c r="I170" t="str">
        <f>RIGHT(Delimitado__2[[#This Row],[Fecha]],5)</f>
        <v>GMT-8</v>
      </c>
      <c r="J170" t="str">
        <f>LEFT(Delimitado__2[[#This Row],[Fecha]],6)</f>
        <v>13 dic</v>
      </c>
      <c r="K170" s="3">
        <f>LEN(Delimitado__2[[#This Row],[IZQUIERDA]])</f>
        <v>6</v>
      </c>
      <c r="L170" s="3" t="str">
        <f>TRIM(Delimitado__2[[#This Row],[IZQUIERDA]])</f>
        <v>13 dic</v>
      </c>
      <c r="M170" s="3">
        <f>LEN(Delimitado__2[[#This Row],[ESPACIOS]])</f>
        <v>6</v>
      </c>
    </row>
    <row r="171" spans="1:13" x14ac:dyDescent="0.3">
      <c r="A171" s="2" t="s">
        <v>225</v>
      </c>
      <c r="B171">
        <v>23622410</v>
      </c>
      <c r="C171">
        <v>131860584</v>
      </c>
      <c r="D171">
        <v>12052645</v>
      </c>
      <c r="E171">
        <f>ROUND(Delimitado__2[[#This Row],[Gmail]]/1000000,2)</f>
        <v>23.62</v>
      </c>
      <c r="F171">
        <f>ROUND(Delimitado__2[[#This Row],[Drive]]/1000000,2)</f>
        <v>131.86000000000001</v>
      </c>
      <c r="G171">
        <f>ROUND(Delimitado__2[[#This Row],[Fotos]]/1000000,2)</f>
        <v>12.05</v>
      </c>
      <c r="H171">
        <f>SUM(Delimitado__2[[#This Row],[Gmail M]:[Fotos M]])</f>
        <v>167.53000000000003</v>
      </c>
      <c r="I171" t="str">
        <f>RIGHT(Delimitado__2[[#This Row],[Fecha]],5)</f>
        <v>GMT-8</v>
      </c>
      <c r="J171" t="str">
        <f>LEFT(Delimitado__2[[#This Row],[Fecha]],6)</f>
        <v>14 dic</v>
      </c>
      <c r="K171" s="3">
        <f>LEN(Delimitado__2[[#This Row],[IZQUIERDA]])</f>
        <v>6</v>
      </c>
      <c r="L171" s="3" t="str">
        <f>TRIM(Delimitado__2[[#This Row],[IZQUIERDA]])</f>
        <v>14 dic</v>
      </c>
      <c r="M171" s="3">
        <f>LEN(Delimitado__2[[#This Row],[ESPACIOS]])</f>
        <v>6</v>
      </c>
    </row>
    <row r="172" spans="1:13" x14ac:dyDescent="0.3">
      <c r="A172" s="2" t="s">
        <v>226</v>
      </c>
      <c r="B172">
        <v>23655684</v>
      </c>
      <c r="C172">
        <v>132132830</v>
      </c>
      <c r="D172">
        <v>12052645</v>
      </c>
      <c r="E172">
        <f>ROUND(Delimitado__2[[#This Row],[Gmail]]/1000000,2)</f>
        <v>23.66</v>
      </c>
      <c r="F172">
        <f>ROUND(Delimitado__2[[#This Row],[Drive]]/1000000,2)</f>
        <v>132.13</v>
      </c>
      <c r="G172">
        <f>ROUND(Delimitado__2[[#This Row],[Fotos]]/1000000,2)</f>
        <v>12.05</v>
      </c>
      <c r="H172">
        <f>SUM(Delimitado__2[[#This Row],[Gmail M]:[Fotos M]])</f>
        <v>167.84</v>
      </c>
      <c r="I172" t="str">
        <f>RIGHT(Delimitado__2[[#This Row],[Fecha]],5)</f>
        <v>GMT-8</v>
      </c>
      <c r="J172" t="str">
        <f>LEFT(Delimitado__2[[#This Row],[Fecha]],6)</f>
        <v>15 dic</v>
      </c>
      <c r="K172" s="3">
        <f>LEN(Delimitado__2[[#This Row],[IZQUIERDA]])</f>
        <v>6</v>
      </c>
      <c r="L172" s="3" t="str">
        <f>TRIM(Delimitado__2[[#This Row],[IZQUIERDA]])</f>
        <v>15 dic</v>
      </c>
      <c r="M172" s="3">
        <f>LEN(Delimitado__2[[#This Row],[ESPACIOS]])</f>
        <v>6</v>
      </c>
    </row>
    <row r="173" spans="1:13" x14ac:dyDescent="0.3">
      <c r="A173" s="2" t="s">
        <v>227</v>
      </c>
      <c r="B173">
        <v>23674075</v>
      </c>
      <c r="C173">
        <v>132382877</v>
      </c>
      <c r="D173">
        <v>12052642</v>
      </c>
      <c r="E173">
        <f>ROUND(Delimitado__2[[#This Row],[Gmail]]/1000000,2)</f>
        <v>23.67</v>
      </c>
      <c r="F173">
        <f>ROUND(Delimitado__2[[#This Row],[Drive]]/1000000,2)</f>
        <v>132.38</v>
      </c>
      <c r="G173">
        <f>ROUND(Delimitado__2[[#This Row],[Fotos]]/1000000,2)</f>
        <v>12.05</v>
      </c>
      <c r="H173">
        <f>SUM(Delimitado__2[[#This Row],[Gmail M]:[Fotos M]])</f>
        <v>168.10000000000002</v>
      </c>
      <c r="I173" t="str">
        <f>RIGHT(Delimitado__2[[#This Row],[Fecha]],5)</f>
        <v>GMT-8</v>
      </c>
      <c r="J173" t="str">
        <f>LEFT(Delimitado__2[[#This Row],[Fecha]],6)</f>
        <v>16 dic</v>
      </c>
      <c r="K173" s="3">
        <f>LEN(Delimitado__2[[#This Row],[IZQUIERDA]])</f>
        <v>6</v>
      </c>
      <c r="L173" s="3" t="str">
        <f>TRIM(Delimitado__2[[#This Row],[IZQUIERDA]])</f>
        <v>16 dic</v>
      </c>
      <c r="M173" s="3">
        <f>LEN(Delimitado__2[[#This Row],[ESPACIOS]])</f>
        <v>6</v>
      </c>
    </row>
    <row r="174" spans="1:13" x14ac:dyDescent="0.3">
      <c r="A174" s="2" t="s">
        <v>228</v>
      </c>
      <c r="B174">
        <v>23697818</v>
      </c>
      <c r="C174">
        <v>132592253</v>
      </c>
      <c r="D174">
        <v>12052642</v>
      </c>
      <c r="E174">
        <f>ROUND(Delimitado__2[[#This Row],[Gmail]]/1000000,2)</f>
        <v>23.7</v>
      </c>
      <c r="F174">
        <f>ROUND(Delimitado__2[[#This Row],[Drive]]/1000000,2)</f>
        <v>132.59</v>
      </c>
      <c r="G174">
        <f>ROUND(Delimitado__2[[#This Row],[Fotos]]/1000000,2)</f>
        <v>12.05</v>
      </c>
      <c r="H174">
        <f>SUM(Delimitado__2[[#This Row],[Gmail M]:[Fotos M]])</f>
        <v>168.34</v>
      </c>
      <c r="I174" t="str">
        <f>RIGHT(Delimitado__2[[#This Row],[Fecha]],5)</f>
        <v>GMT-8</v>
      </c>
      <c r="J174" t="str">
        <f>LEFT(Delimitado__2[[#This Row],[Fecha]],6)</f>
        <v>17 dic</v>
      </c>
      <c r="K174" s="3">
        <f>LEN(Delimitado__2[[#This Row],[IZQUIERDA]])</f>
        <v>6</v>
      </c>
      <c r="L174" s="3" t="str">
        <f>TRIM(Delimitado__2[[#This Row],[IZQUIERDA]])</f>
        <v>17 dic</v>
      </c>
      <c r="M174" s="3">
        <f>LEN(Delimitado__2[[#This Row],[ESPACIOS]])</f>
        <v>6</v>
      </c>
    </row>
    <row r="175" spans="1:13" x14ac:dyDescent="0.3">
      <c r="A175" s="2" t="s">
        <v>229</v>
      </c>
      <c r="B175">
        <v>23705278</v>
      </c>
      <c r="C175">
        <v>132720260</v>
      </c>
      <c r="D175">
        <v>12052642</v>
      </c>
      <c r="E175">
        <f>ROUND(Delimitado__2[[#This Row],[Gmail]]/1000000,2)</f>
        <v>23.71</v>
      </c>
      <c r="F175">
        <f>ROUND(Delimitado__2[[#This Row],[Drive]]/1000000,2)</f>
        <v>132.72</v>
      </c>
      <c r="G175">
        <f>ROUND(Delimitado__2[[#This Row],[Fotos]]/1000000,2)</f>
        <v>12.05</v>
      </c>
      <c r="H175">
        <f>SUM(Delimitado__2[[#This Row],[Gmail M]:[Fotos M]])</f>
        <v>168.48000000000002</v>
      </c>
      <c r="I175" t="str">
        <f>RIGHT(Delimitado__2[[#This Row],[Fecha]],5)</f>
        <v>GMT-8</v>
      </c>
      <c r="J175" t="str">
        <f>LEFT(Delimitado__2[[#This Row],[Fecha]],6)</f>
        <v>18 dic</v>
      </c>
      <c r="K175" s="3">
        <f>LEN(Delimitado__2[[#This Row],[IZQUIERDA]])</f>
        <v>6</v>
      </c>
      <c r="L175" s="3" t="str">
        <f>TRIM(Delimitado__2[[#This Row],[IZQUIERDA]])</f>
        <v>18 dic</v>
      </c>
      <c r="M175" s="3">
        <f>LEN(Delimitado__2[[#This Row],[ESPACIOS]])</f>
        <v>6</v>
      </c>
    </row>
    <row r="176" spans="1:13" x14ac:dyDescent="0.3">
      <c r="A176" s="2" t="s">
        <v>230</v>
      </c>
      <c r="B176">
        <v>23707230</v>
      </c>
      <c r="C176">
        <v>132750079</v>
      </c>
      <c r="D176">
        <v>12052642</v>
      </c>
      <c r="E176">
        <f>ROUND(Delimitado__2[[#This Row],[Gmail]]/1000000,2)</f>
        <v>23.71</v>
      </c>
      <c r="F176">
        <f>ROUND(Delimitado__2[[#This Row],[Drive]]/1000000,2)</f>
        <v>132.75</v>
      </c>
      <c r="G176">
        <f>ROUND(Delimitado__2[[#This Row],[Fotos]]/1000000,2)</f>
        <v>12.05</v>
      </c>
      <c r="H176">
        <f>SUM(Delimitado__2[[#This Row],[Gmail M]:[Fotos M]])</f>
        <v>168.51000000000002</v>
      </c>
      <c r="I176" t="str">
        <f>RIGHT(Delimitado__2[[#This Row],[Fecha]],5)</f>
        <v>GMT-8</v>
      </c>
      <c r="J176" t="str">
        <f>LEFT(Delimitado__2[[#This Row],[Fecha]],6)</f>
        <v>19 dic</v>
      </c>
      <c r="K176" s="3">
        <f>LEN(Delimitado__2[[#This Row],[IZQUIERDA]])</f>
        <v>6</v>
      </c>
      <c r="L176" s="3" t="str">
        <f>TRIM(Delimitado__2[[#This Row],[IZQUIERDA]])</f>
        <v>19 dic</v>
      </c>
      <c r="M176" s="3">
        <f>LEN(Delimitado__2[[#This Row],[ESPACIOS]])</f>
        <v>6</v>
      </c>
    </row>
    <row r="177" spans="1:13" x14ac:dyDescent="0.3">
      <c r="A177" s="2" t="s">
        <v>231</v>
      </c>
      <c r="B177">
        <v>23711361</v>
      </c>
      <c r="C177">
        <v>132762095</v>
      </c>
      <c r="D177">
        <v>12052642</v>
      </c>
      <c r="E177">
        <f>ROUND(Delimitado__2[[#This Row],[Gmail]]/1000000,2)</f>
        <v>23.71</v>
      </c>
      <c r="F177">
        <f>ROUND(Delimitado__2[[#This Row],[Drive]]/1000000,2)</f>
        <v>132.76</v>
      </c>
      <c r="G177">
        <f>ROUND(Delimitado__2[[#This Row],[Fotos]]/1000000,2)</f>
        <v>12.05</v>
      </c>
      <c r="H177">
        <f>SUM(Delimitado__2[[#This Row],[Gmail M]:[Fotos M]])</f>
        <v>168.52</v>
      </c>
      <c r="I177" t="str">
        <f>RIGHT(Delimitado__2[[#This Row],[Fecha]],5)</f>
        <v>GMT-8</v>
      </c>
      <c r="J177" t="str">
        <f>LEFT(Delimitado__2[[#This Row],[Fecha]],6)</f>
        <v>20 dic</v>
      </c>
      <c r="K177" s="3">
        <f>LEN(Delimitado__2[[#This Row],[IZQUIERDA]])</f>
        <v>6</v>
      </c>
      <c r="L177" s="3" t="str">
        <f>TRIM(Delimitado__2[[#This Row],[IZQUIERDA]])</f>
        <v>20 dic</v>
      </c>
      <c r="M177" s="3">
        <f>LEN(Delimitado__2[[#This Row],[ESPACIOS]])</f>
        <v>6</v>
      </c>
    </row>
    <row r="178" spans="1:13" x14ac:dyDescent="0.3">
      <c r="A178" s="2" t="s">
        <v>232</v>
      </c>
      <c r="B178">
        <v>23714875</v>
      </c>
      <c r="C178">
        <v>132779424</v>
      </c>
      <c r="D178">
        <v>12052637</v>
      </c>
      <c r="E178">
        <f>ROUND(Delimitado__2[[#This Row],[Gmail]]/1000000,2)</f>
        <v>23.71</v>
      </c>
      <c r="F178">
        <f>ROUND(Delimitado__2[[#This Row],[Drive]]/1000000,2)</f>
        <v>132.78</v>
      </c>
      <c r="G178">
        <f>ROUND(Delimitado__2[[#This Row],[Fotos]]/1000000,2)</f>
        <v>12.05</v>
      </c>
      <c r="H178">
        <f>SUM(Delimitado__2[[#This Row],[Gmail M]:[Fotos M]])</f>
        <v>168.54000000000002</v>
      </c>
      <c r="I178" t="str">
        <f>RIGHT(Delimitado__2[[#This Row],[Fecha]],5)</f>
        <v>GMT-8</v>
      </c>
      <c r="J178" t="str">
        <f>LEFT(Delimitado__2[[#This Row],[Fecha]],6)</f>
        <v>21 dic</v>
      </c>
      <c r="K178" s="3">
        <f>LEN(Delimitado__2[[#This Row],[IZQUIERDA]])</f>
        <v>6</v>
      </c>
      <c r="L178" s="3" t="str">
        <f>TRIM(Delimitado__2[[#This Row],[IZQUIERDA]])</f>
        <v>21 dic</v>
      </c>
      <c r="M178" s="3">
        <f>LEN(Delimitado__2[[#This Row],[ESPACIOS]])</f>
        <v>6</v>
      </c>
    </row>
    <row r="179" spans="1:13" x14ac:dyDescent="0.3">
      <c r="A179" s="2" t="s">
        <v>233</v>
      </c>
      <c r="B179">
        <v>23716896</v>
      </c>
      <c r="C179">
        <v>132827406</v>
      </c>
      <c r="D179">
        <v>12052637</v>
      </c>
      <c r="E179">
        <f>ROUND(Delimitado__2[[#This Row],[Gmail]]/1000000,2)</f>
        <v>23.72</v>
      </c>
      <c r="F179">
        <f>ROUND(Delimitado__2[[#This Row],[Drive]]/1000000,2)</f>
        <v>132.83000000000001</v>
      </c>
      <c r="G179">
        <f>ROUND(Delimitado__2[[#This Row],[Fotos]]/1000000,2)</f>
        <v>12.05</v>
      </c>
      <c r="H179">
        <f>SUM(Delimitado__2[[#This Row],[Gmail M]:[Fotos M]])</f>
        <v>168.60000000000002</v>
      </c>
      <c r="I179" t="str">
        <f>RIGHT(Delimitado__2[[#This Row],[Fecha]],5)</f>
        <v>GMT-8</v>
      </c>
      <c r="J179" t="str">
        <f>LEFT(Delimitado__2[[#This Row],[Fecha]],6)</f>
        <v>22 dic</v>
      </c>
      <c r="K179" s="3">
        <f>LEN(Delimitado__2[[#This Row],[IZQUIERDA]])</f>
        <v>6</v>
      </c>
      <c r="L179" s="3" t="str">
        <f>TRIM(Delimitado__2[[#This Row],[IZQUIERDA]])</f>
        <v>22 dic</v>
      </c>
      <c r="M179" s="3">
        <f>LEN(Delimitado__2[[#This Row],[ESPACIOS]])</f>
        <v>6</v>
      </c>
    </row>
    <row r="180" spans="1:13" x14ac:dyDescent="0.3">
      <c r="A180" s="2" t="s">
        <v>234</v>
      </c>
      <c r="B180">
        <v>23717720</v>
      </c>
      <c r="C180">
        <v>132836907</v>
      </c>
      <c r="D180">
        <v>12052637</v>
      </c>
      <c r="E180">
        <f>ROUND(Delimitado__2[[#This Row],[Gmail]]/1000000,2)</f>
        <v>23.72</v>
      </c>
      <c r="F180">
        <f>ROUND(Delimitado__2[[#This Row],[Drive]]/1000000,2)</f>
        <v>132.84</v>
      </c>
      <c r="G180">
        <f>ROUND(Delimitado__2[[#This Row],[Fotos]]/1000000,2)</f>
        <v>12.05</v>
      </c>
      <c r="H180">
        <f>SUM(Delimitado__2[[#This Row],[Gmail M]:[Fotos M]])</f>
        <v>168.61</v>
      </c>
      <c r="I180" t="str">
        <f>RIGHT(Delimitado__2[[#This Row],[Fecha]],5)</f>
        <v>GMT-8</v>
      </c>
      <c r="J180" t="str">
        <f>LEFT(Delimitado__2[[#This Row],[Fecha]],6)</f>
        <v>23 dic</v>
      </c>
      <c r="K180" s="3">
        <f>LEN(Delimitado__2[[#This Row],[IZQUIERDA]])</f>
        <v>6</v>
      </c>
      <c r="L180" s="3" t="str">
        <f>TRIM(Delimitado__2[[#This Row],[IZQUIERDA]])</f>
        <v>23 dic</v>
      </c>
      <c r="M180" s="3">
        <f>LEN(Delimitado__2[[#This Row],[ESPACIOS]])</f>
        <v>6</v>
      </c>
    </row>
    <row r="181" spans="1:13" x14ac:dyDescent="0.3">
      <c r="A181" s="2" t="s">
        <v>235</v>
      </c>
      <c r="B181">
        <v>23717723</v>
      </c>
      <c r="C181">
        <v>132819627</v>
      </c>
      <c r="D181">
        <v>12052637</v>
      </c>
      <c r="E181">
        <f>ROUND(Delimitado__2[[#This Row],[Gmail]]/1000000,2)</f>
        <v>23.72</v>
      </c>
      <c r="F181">
        <f>ROUND(Delimitado__2[[#This Row],[Drive]]/1000000,2)</f>
        <v>132.82</v>
      </c>
      <c r="G181">
        <f>ROUND(Delimitado__2[[#This Row],[Fotos]]/1000000,2)</f>
        <v>12.05</v>
      </c>
      <c r="H181">
        <f>SUM(Delimitado__2[[#This Row],[Gmail M]:[Fotos M]])</f>
        <v>168.59</v>
      </c>
      <c r="I181" t="str">
        <f>RIGHT(Delimitado__2[[#This Row],[Fecha]],5)</f>
        <v>GMT-8</v>
      </c>
      <c r="J181" t="str">
        <f>LEFT(Delimitado__2[[#This Row],[Fecha]],6)</f>
        <v>24 dic</v>
      </c>
      <c r="K181" s="3">
        <f>LEN(Delimitado__2[[#This Row],[IZQUIERDA]])</f>
        <v>6</v>
      </c>
      <c r="L181" s="3" t="str">
        <f>TRIM(Delimitado__2[[#This Row],[IZQUIERDA]])</f>
        <v>24 dic</v>
      </c>
      <c r="M181" s="3">
        <f>LEN(Delimitado__2[[#This Row],[ESPACIOS]])</f>
        <v>6</v>
      </c>
    </row>
    <row r="182" spans="1:13" x14ac:dyDescent="0.3">
      <c r="A182" s="2" t="s">
        <v>236</v>
      </c>
      <c r="B182">
        <v>23717618</v>
      </c>
      <c r="C182">
        <v>132797262</v>
      </c>
      <c r="D182">
        <v>12052637</v>
      </c>
      <c r="E182">
        <f>ROUND(Delimitado__2[[#This Row],[Gmail]]/1000000,2)</f>
        <v>23.72</v>
      </c>
      <c r="F182">
        <f>ROUND(Delimitado__2[[#This Row],[Drive]]/1000000,2)</f>
        <v>132.80000000000001</v>
      </c>
      <c r="G182">
        <f>ROUND(Delimitado__2[[#This Row],[Fotos]]/1000000,2)</f>
        <v>12.05</v>
      </c>
      <c r="H182">
        <f>SUM(Delimitado__2[[#This Row],[Gmail M]:[Fotos M]])</f>
        <v>168.57000000000002</v>
      </c>
      <c r="I182" t="str">
        <f>RIGHT(Delimitado__2[[#This Row],[Fecha]],5)</f>
        <v>GMT-8</v>
      </c>
      <c r="J182" t="str">
        <f>LEFT(Delimitado__2[[#This Row],[Fecha]],6)</f>
        <v>25 dic</v>
      </c>
      <c r="K182" s="3">
        <f>LEN(Delimitado__2[[#This Row],[IZQUIERDA]])</f>
        <v>6</v>
      </c>
      <c r="L182" s="3" t="str">
        <f>TRIM(Delimitado__2[[#This Row],[IZQUIERDA]])</f>
        <v>25 dic</v>
      </c>
      <c r="M182" s="3">
        <f>LEN(Delimitado__2[[#This Row],[ESPACIOS]])</f>
        <v>6</v>
      </c>
    </row>
  </sheetData>
  <phoneticPr fontId="2" type="noConversion"/>
  <pageMargins left="0.7" right="0.7" top="0.75" bottom="0.75" header="0.3" footer="0.3"/>
  <pageSetup scale="80" fitToHeight="0" orientation="landscape" r:id="rId1"/>
  <headerFooter>
    <oddHeader>&amp;C&amp;"Allan,Negrita"&amp;12Nombre de empresa&amp;R&amp;T</oddHeader>
    <oddFooter>&amp;C&amp;P de 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663FC-F18D-4920-B13B-C5F58866E550}">
  <dimension ref="A1:B94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44</v>
      </c>
      <c r="B1" t="s">
        <v>7</v>
      </c>
    </row>
    <row r="2" spans="1:2" x14ac:dyDescent="0.3">
      <c r="A2">
        <v>347</v>
      </c>
      <c r="B2">
        <v>1504</v>
      </c>
    </row>
    <row r="3" spans="1:2" x14ac:dyDescent="0.3">
      <c r="A3">
        <v>149</v>
      </c>
      <c r="B3">
        <v>1449</v>
      </c>
    </row>
    <row r="4" spans="1:2" x14ac:dyDescent="0.3">
      <c r="A4">
        <v>-354.5</v>
      </c>
      <c r="B4">
        <v>1846</v>
      </c>
    </row>
    <row r="5" spans="1:2" x14ac:dyDescent="0.3">
      <c r="A5">
        <v>-700</v>
      </c>
      <c r="B5">
        <v>-474.99</v>
      </c>
    </row>
    <row r="6" spans="1:2" x14ac:dyDescent="0.3">
      <c r="A6">
        <v>-138</v>
      </c>
      <c r="B6">
        <v>-250</v>
      </c>
    </row>
    <row r="7" spans="1:2" x14ac:dyDescent="0.3">
      <c r="A7">
        <v>-400</v>
      </c>
      <c r="B7">
        <v>-237.5</v>
      </c>
    </row>
    <row r="8" spans="1:2" x14ac:dyDescent="0.3">
      <c r="A8">
        <v>-18</v>
      </c>
      <c r="B8">
        <v>-135</v>
      </c>
    </row>
    <row r="9" spans="1:2" x14ac:dyDescent="0.3">
      <c r="A9">
        <v>-36.72</v>
      </c>
      <c r="B9">
        <v>-28</v>
      </c>
    </row>
    <row r="10" spans="1:2" x14ac:dyDescent="0.3">
      <c r="A10">
        <v>1252</v>
      </c>
      <c r="B10">
        <v>-144</v>
      </c>
    </row>
    <row r="11" spans="1:2" x14ac:dyDescent="0.3">
      <c r="A11">
        <v>715</v>
      </c>
      <c r="B11">
        <v>-48</v>
      </c>
    </row>
    <row r="12" spans="1:2" x14ac:dyDescent="0.3">
      <c r="A12">
        <v>-331.5</v>
      </c>
      <c r="B12">
        <v>-48</v>
      </c>
    </row>
    <row r="13" spans="1:2" x14ac:dyDescent="0.3">
      <c r="A13">
        <v>-108.5</v>
      </c>
      <c r="B13">
        <v>-49</v>
      </c>
    </row>
    <row r="14" spans="1:2" x14ac:dyDescent="0.3">
      <c r="A14">
        <v>2502</v>
      </c>
      <c r="B14">
        <v>-285</v>
      </c>
    </row>
    <row r="15" spans="1:2" x14ac:dyDescent="0.3">
      <c r="A15">
        <v>258</v>
      </c>
      <c r="B15">
        <v>-66.5</v>
      </c>
    </row>
    <row r="16" spans="1:2" x14ac:dyDescent="0.3">
      <c r="A16">
        <v>198</v>
      </c>
      <c r="B16">
        <v>-34</v>
      </c>
    </row>
    <row r="17" spans="1:2" x14ac:dyDescent="0.3">
      <c r="A17">
        <v>119</v>
      </c>
      <c r="B17">
        <v>-300</v>
      </c>
    </row>
    <row r="18" spans="1:2" x14ac:dyDescent="0.3">
      <c r="A18">
        <v>-878.1</v>
      </c>
      <c r="B18">
        <v>-440</v>
      </c>
    </row>
    <row r="19" spans="1:2" x14ac:dyDescent="0.3">
      <c r="A19">
        <v>945</v>
      </c>
      <c r="B19">
        <v>293</v>
      </c>
    </row>
    <row r="20" spans="1:2" x14ac:dyDescent="0.3">
      <c r="A20">
        <v>297</v>
      </c>
      <c r="B20">
        <v>2592</v>
      </c>
    </row>
    <row r="21" spans="1:2" x14ac:dyDescent="0.3">
      <c r="A21">
        <v>412</v>
      </c>
      <c r="B21">
        <v>-222</v>
      </c>
    </row>
    <row r="22" spans="1:2" x14ac:dyDescent="0.3">
      <c r="A22">
        <v>-433</v>
      </c>
      <c r="B22">
        <v>-20</v>
      </c>
    </row>
    <row r="23" spans="1:2" x14ac:dyDescent="0.3">
      <c r="A23">
        <v>-322</v>
      </c>
      <c r="B23">
        <v>-33</v>
      </c>
    </row>
    <row r="24" spans="1:2" x14ac:dyDescent="0.3">
      <c r="A24">
        <v>-18</v>
      </c>
      <c r="B24">
        <v>-373</v>
      </c>
    </row>
    <row r="25" spans="1:2" x14ac:dyDescent="0.3">
      <c r="A25">
        <v>-18.899999999999999</v>
      </c>
      <c r="B25">
        <v>1697</v>
      </c>
    </row>
    <row r="26" spans="1:2" x14ac:dyDescent="0.3">
      <c r="A26">
        <v>-44</v>
      </c>
      <c r="B26">
        <v>-140</v>
      </c>
    </row>
    <row r="27" spans="1:2" x14ac:dyDescent="0.3">
      <c r="A27">
        <v>496</v>
      </c>
      <c r="B27">
        <v>-185</v>
      </c>
    </row>
    <row r="28" spans="1:2" x14ac:dyDescent="0.3">
      <c r="A28">
        <v>-11</v>
      </c>
      <c r="B28">
        <v>-200</v>
      </c>
    </row>
    <row r="29" spans="1:2" x14ac:dyDescent="0.3">
      <c r="A29">
        <v>-12</v>
      </c>
      <c r="B29">
        <v>-299</v>
      </c>
    </row>
    <row r="30" spans="1:2" x14ac:dyDescent="0.3">
      <c r="A30">
        <v>-245.82</v>
      </c>
      <c r="B30">
        <v>-152</v>
      </c>
    </row>
    <row r="31" spans="1:2" x14ac:dyDescent="0.3">
      <c r="A31">
        <v>-1000</v>
      </c>
      <c r="B31">
        <v>-336</v>
      </c>
    </row>
    <row r="32" spans="1:2" x14ac:dyDescent="0.3">
      <c r="A32">
        <v>794</v>
      </c>
      <c r="B32">
        <v>-327.39999999999998</v>
      </c>
    </row>
    <row r="33" spans="1:2" x14ac:dyDescent="0.3">
      <c r="A33">
        <v>-119</v>
      </c>
      <c r="B33">
        <v>1488</v>
      </c>
    </row>
    <row r="34" spans="1:2" x14ac:dyDescent="0.3">
      <c r="A34">
        <v>-199</v>
      </c>
      <c r="B34">
        <v>-116</v>
      </c>
    </row>
    <row r="35" spans="1:2" x14ac:dyDescent="0.3">
      <c r="A35">
        <v>1151</v>
      </c>
      <c r="B35">
        <v>-103.31</v>
      </c>
    </row>
    <row r="36" spans="1:2" x14ac:dyDescent="0.3">
      <c r="A36">
        <v>635</v>
      </c>
      <c r="B36">
        <v>-122</v>
      </c>
    </row>
    <row r="37" spans="1:2" x14ac:dyDescent="0.3">
      <c r="A37">
        <v>526</v>
      </c>
      <c r="B37">
        <v>844</v>
      </c>
    </row>
    <row r="38" spans="1:2" x14ac:dyDescent="0.3">
      <c r="A38">
        <v>-700</v>
      </c>
      <c r="B38">
        <v>-700</v>
      </c>
    </row>
    <row r="39" spans="1:2" x14ac:dyDescent="0.3">
      <c r="A39">
        <v>-975</v>
      </c>
      <c r="B39">
        <v>-14</v>
      </c>
    </row>
    <row r="40" spans="1:2" x14ac:dyDescent="0.3">
      <c r="A40">
        <v>-250</v>
      </c>
      <c r="B40">
        <v>-379</v>
      </c>
    </row>
    <row r="41" spans="1:2" x14ac:dyDescent="0.3">
      <c r="A41">
        <v>-150</v>
      </c>
      <c r="B41">
        <v>-1600</v>
      </c>
    </row>
    <row r="42" spans="1:2" x14ac:dyDescent="0.3">
      <c r="A42">
        <v>-400</v>
      </c>
      <c r="B42">
        <v>-35</v>
      </c>
    </row>
    <row r="43" spans="1:2" x14ac:dyDescent="0.3">
      <c r="A43">
        <v>248</v>
      </c>
      <c r="B43">
        <v>149</v>
      </c>
    </row>
    <row r="44" spans="1:2" x14ac:dyDescent="0.3">
      <c r="A44">
        <v>1435</v>
      </c>
      <c r="B44">
        <v>-1100</v>
      </c>
    </row>
    <row r="45" spans="1:2" x14ac:dyDescent="0.3">
      <c r="A45">
        <v>-193</v>
      </c>
      <c r="B45">
        <v>-146.88999999999999</v>
      </c>
    </row>
    <row r="46" spans="1:2" x14ac:dyDescent="0.3">
      <c r="A46">
        <v>1579</v>
      </c>
      <c r="B46">
        <v>-1250</v>
      </c>
    </row>
    <row r="47" spans="1:2" x14ac:dyDescent="0.3">
      <c r="A47">
        <v>318</v>
      </c>
      <c r="B47">
        <v>-392</v>
      </c>
    </row>
    <row r="48" spans="1:2" x14ac:dyDescent="0.3">
      <c r="A48">
        <v>-155</v>
      </c>
      <c r="B48">
        <v>1211</v>
      </c>
    </row>
    <row r="49" spans="1:2" x14ac:dyDescent="0.3">
      <c r="A49">
        <v>809</v>
      </c>
      <c r="B49">
        <v>437</v>
      </c>
    </row>
    <row r="50" spans="1:2" x14ac:dyDescent="0.3">
      <c r="A50">
        <v>903</v>
      </c>
      <c r="B50">
        <v>888</v>
      </c>
    </row>
    <row r="51" spans="1:2" x14ac:dyDescent="0.3">
      <c r="A51">
        <v>-293.5</v>
      </c>
      <c r="B51">
        <v>-29</v>
      </c>
    </row>
    <row r="52" spans="1:2" x14ac:dyDescent="0.3">
      <c r="A52">
        <v>-17</v>
      </c>
      <c r="B52">
        <v>279</v>
      </c>
    </row>
    <row r="53" spans="1:2" x14ac:dyDescent="0.3">
      <c r="A53">
        <v>-288</v>
      </c>
      <c r="B53">
        <v>-76.38</v>
      </c>
    </row>
    <row r="54" spans="1:2" x14ac:dyDescent="0.3">
      <c r="A54">
        <v>-21</v>
      </c>
      <c r="B54">
        <v>-332.5</v>
      </c>
    </row>
    <row r="55" spans="1:2" x14ac:dyDescent="0.3">
      <c r="A55">
        <v>-1000</v>
      </c>
      <c r="B55">
        <v>466</v>
      </c>
    </row>
    <row r="56" spans="1:2" x14ac:dyDescent="0.3">
      <c r="B56">
        <v>-100</v>
      </c>
    </row>
    <row r="57" spans="1:2" x14ac:dyDescent="0.3">
      <c r="B57">
        <v>-50</v>
      </c>
    </row>
    <row r="58" spans="1:2" x14ac:dyDescent="0.3">
      <c r="B58">
        <v>1171</v>
      </c>
    </row>
    <row r="59" spans="1:2" x14ac:dyDescent="0.3">
      <c r="B59">
        <v>-56</v>
      </c>
    </row>
    <row r="60" spans="1:2" x14ac:dyDescent="0.3">
      <c r="B60">
        <v>-500</v>
      </c>
    </row>
    <row r="61" spans="1:2" x14ac:dyDescent="0.3">
      <c r="B61">
        <v>794</v>
      </c>
    </row>
    <row r="62" spans="1:2" x14ac:dyDescent="0.3">
      <c r="B62">
        <v>-975</v>
      </c>
    </row>
    <row r="63" spans="1:2" x14ac:dyDescent="0.3">
      <c r="B63">
        <v>-500</v>
      </c>
    </row>
    <row r="64" spans="1:2" x14ac:dyDescent="0.3">
      <c r="B64">
        <v>1619</v>
      </c>
    </row>
    <row r="65" spans="2:2" x14ac:dyDescent="0.3">
      <c r="B65">
        <v>-427.13</v>
      </c>
    </row>
    <row r="66" spans="2:2" x14ac:dyDescent="0.3">
      <c r="B66">
        <v>-29</v>
      </c>
    </row>
    <row r="67" spans="2:2" x14ac:dyDescent="0.3">
      <c r="B67">
        <v>-336</v>
      </c>
    </row>
    <row r="68" spans="2:2" x14ac:dyDescent="0.3">
      <c r="B68">
        <v>2085</v>
      </c>
    </row>
    <row r="69" spans="2:2" x14ac:dyDescent="0.3">
      <c r="B69">
        <v>99</v>
      </c>
    </row>
    <row r="70" spans="2:2" x14ac:dyDescent="0.3">
      <c r="B70">
        <v>298</v>
      </c>
    </row>
    <row r="71" spans="2:2" x14ac:dyDescent="0.3">
      <c r="B71">
        <v>149</v>
      </c>
    </row>
    <row r="72" spans="2:2" x14ac:dyDescent="0.3">
      <c r="B72">
        <v>-83</v>
      </c>
    </row>
    <row r="73" spans="2:2" x14ac:dyDescent="0.3">
      <c r="B73">
        <v>-204</v>
      </c>
    </row>
    <row r="74" spans="2:2" x14ac:dyDescent="0.3">
      <c r="B74">
        <v>298</v>
      </c>
    </row>
    <row r="75" spans="2:2" x14ac:dyDescent="0.3">
      <c r="B75">
        <v>99</v>
      </c>
    </row>
    <row r="76" spans="2:2" x14ac:dyDescent="0.3">
      <c r="B76">
        <v>198</v>
      </c>
    </row>
    <row r="77" spans="2:2" x14ac:dyDescent="0.3">
      <c r="B77">
        <v>198</v>
      </c>
    </row>
    <row r="78" spans="2:2" x14ac:dyDescent="0.3">
      <c r="B78">
        <v>99</v>
      </c>
    </row>
    <row r="79" spans="2:2" x14ac:dyDescent="0.3">
      <c r="B79">
        <v>396</v>
      </c>
    </row>
    <row r="80" spans="2:2" x14ac:dyDescent="0.3">
      <c r="B80">
        <v>-630.6</v>
      </c>
    </row>
    <row r="81" spans="2:2" x14ac:dyDescent="0.3">
      <c r="B81">
        <v>-100</v>
      </c>
    </row>
    <row r="82" spans="2:2" x14ac:dyDescent="0.3">
      <c r="B82">
        <v>-65</v>
      </c>
    </row>
    <row r="83" spans="2:2" x14ac:dyDescent="0.3">
      <c r="B83">
        <v>149</v>
      </c>
    </row>
    <row r="84" spans="2:2" x14ac:dyDescent="0.3">
      <c r="B84">
        <v>-135.5</v>
      </c>
    </row>
    <row r="85" spans="2:2" x14ac:dyDescent="0.3">
      <c r="B85">
        <v>487</v>
      </c>
    </row>
    <row r="86" spans="2:2" x14ac:dyDescent="0.3">
      <c r="B86">
        <v>99</v>
      </c>
    </row>
    <row r="87" spans="2:2" x14ac:dyDescent="0.3">
      <c r="B87">
        <v>278</v>
      </c>
    </row>
    <row r="88" spans="2:2" x14ac:dyDescent="0.3">
      <c r="B88">
        <v>148</v>
      </c>
    </row>
    <row r="89" spans="2:2" x14ac:dyDescent="0.3">
      <c r="B89">
        <v>-250</v>
      </c>
    </row>
    <row r="90" spans="2:2" x14ac:dyDescent="0.3">
      <c r="B90">
        <v>-336</v>
      </c>
    </row>
    <row r="91" spans="2:2" x14ac:dyDescent="0.3">
      <c r="B91">
        <v>-6000</v>
      </c>
    </row>
    <row r="92" spans="2:2" x14ac:dyDescent="0.3">
      <c r="B92">
        <v>755</v>
      </c>
    </row>
    <row r="93" spans="2:2" x14ac:dyDescent="0.3">
      <c r="B93">
        <v>99</v>
      </c>
    </row>
    <row r="94" spans="2:2" x14ac:dyDescent="0.3">
      <c r="B94">
        <v>-39.79</v>
      </c>
    </row>
  </sheetData>
  <dataConsolidate topLabels="1">
    <dataRefs count="2">
      <dataRef ref="C2:C55" sheet="Agosto"/>
      <dataRef ref="C2:C94" sheet="Julio"/>
    </dataRefs>
  </dataConsolid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E55DB-DE33-471E-8934-70A7E93D0EBD}">
  <dimension ref="A1:K9"/>
  <sheetViews>
    <sheetView workbookViewId="0">
      <selection activeCell="K12" sqref="K12"/>
    </sheetView>
  </sheetViews>
  <sheetFormatPr baseColWidth="10" defaultRowHeight="14.4" x14ac:dyDescent="0.3"/>
  <cols>
    <col min="1" max="1" width="9.5546875" bestFit="1" customWidth="1"/>
    <col min="2" max="2" width="38.6640625" bestFit="1" customWidth="1"/>
    <col min="3" max="5" width="3" bestFit="1" customWidth="1"/>
    <col min="6" max="7" width="3" customWidth="1"/>
    <col min="8" max="8" width="3" bestFit="1" customWidth="1"/>
    <col min="9" max="9" width="12" bestFit="1" customWidth="1"/>
  </cols>
  <sheetData>
    <row r="1" spans="1:11" x14ac:dyDescent="0.3">
      <c r="A1" s="1" t="s">
        <v>270</v>
      </c>
      <c r="B1" s="1" t="s">
        <v>271</v>
      </c>
      <c r="C1" s="1" t="s">
        <v>272</v>
      </c>
      <c r="D1" s="1" t="s">
        <v>273</v>
      </c>
      <c r="E1" s="1" t="s">
        <v>274</v>
      </c>
      <c r="F1" s="1"/>
      <c r="G1" s="1"/>
      <c r="H1" s="1" t="s">
        <v>275</v>
      </c>
      <c r="I1" s="1" t="s">
        <v>276</v>
      </c>
    </row>
    <row r="2" spans="1:11" x14ac:dyDescent="0.3">
      <c r="A2">
        <v>12</v>
      </c>
      <c r="B2" t="str">
        <f>VLOOKUP(A2,'[1]Lista personal'!$A$2:$H$16,8,FALSE)</f>
        <v>JOAQUIN MORALES PAREDES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f>SUM(C2:H2)*100/COUNT(C2:H2)</f>
        <v>66.666666666666671</v>
      </c>
    </row>
    <row r="3" spans="1:11" x14ac:dyDescent="0.3">
      <c r="A3">
        <v>3</v>
      </c>
      <c r="B3" t="str">
        <f>VLOOKUP(A3,'[1]Lista personal'!$A$2:$H$16,8,FALSE)</f>
        <v xml:space="preserve">ESTEBAN BARCO-RUANO 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>
        <f t="shared" ref="I3:I7" si="0">SUM(C3:H3)*100/COUNT(C3:H3)</f>
        <v>33.333333333333336</v>
      </c>
    </row>
    <row r="4" spans="1:11" x14ac:dyDescent="0.3">
      <c r="A4">
        <v>7</v>
      </c>
      <c r="B4" t="str">
        <f>VLOOKUP(A4,'[1]Lista personal'!$A$2:$H$16,8,FALSE)</f>
        <v>MAXI LANDA AGUSTÍN</v>
      </c>
      <c r="C4">
        <v>1</v>
      </c>
      <c r="D4">
        <v>1</v>
      </c>
      <c r="E4">
        <v>0</v>
      </c>
      <c r="F4">
        <v>0</v>
      </c>
      <c r="G4">
        <v>1</v>
      </c>
      <c r="H4">
        <v>1</v>
      </c>
      <c r="I4">
        <f t="shared" si="0"/>
        <v>66.666666666666671</v>
      </c>
      <c r="J4" t="s">
        <v>277</v>
      </c>
    </row>
    <row r="5" spans="1:11" x14ac:dyDescent="0.3">
      <c r="A5">
        <v>11</v>
      </c>
      <c r="B5" t="str">
        <f>VLOOKUP(A5,'[1]Lista personal'!$A$2:$H$16,8,FALSE)</f>
        <v>ROLDÁN PABLO MATEU</v>
      </c>
      <c r="C5">
        <v>0</v>
      </c>
      <c r="D5">
        <v>1</v>
      </c>
      <c r="E5">
        <v>1</v>
      </c>
      <c r="F5">
        <v>1</v>
      </c>
      <c r="G5">
        <v>1</v>
      </c>
      <c r="H5">
        <v>1</v>
      </c>
      <c r="I5">
        <f t="shared" si="0"/>
        <v>83.333333333333329</v>
      </c>
      <c r="J5" t="s">
        <v>278</v>
      </c>
      <c r="K5" t="s">
        <v>279</v>
      </c>
    </row>
    <row r="6" spans="1:11" x14ac:dyDescent="0.3">
      <c r="A6">
        <v>6</v>
      </c>
      <c r="B6" t="str">
        <f>VLOOKUP(A6,'[1]Lista personal'!$A$2:$H$16,8,FALSE)</f>
        <v>ELISEO ELPIDIO MOLL IBÁÑEZ</v>
      </c>
      <c r="C6">
        <v>1</v>
      </c>
      <c r="D6">
        <v>0</v>
      </c>
      <c r="E6">
        <v>0</v>
      </c>
      <c r="F6">
        <v>1</v>
      </c>
      <c r="G6">
        <v>0</v>
      </c>
      <c r="H6">
        <v>0</v>
      </c>
      <c r="I6">
        <f t="shared" si="0"/>
        <v>33.333333333333336</v>
      </c>
      <c r="J6" t="s">
        <v>280</v>
      </c>
      <c r="K6" t="s">
        <v>281</v>
      </c>
    </row>
    <row r="7" spans="1:11" x14ac:dyDescent="0.3">
      <c r="A7">
        <v>4</v>
      </c>
      <c r="B7" t="str">
        <f>VLOOKUP(A7,'[1]Lista personal'!$A$2:$H$16,8,FALSE)</f>
        <v xml:space="preserve">NAZARET MULET-MAYORAL 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f t="shared" si="0"/>
        <v>16.666666666666668</v>
      </c>
    </row>
    <row r="8" spans="1:11" x14ac:dyDescent="0.3">
      <c r="J8">
        <v>2</v>
      </c>
      <c r="K8">
        <v>100</v>
      </c>
    </row>
    <row r="9" spans="1:11" x14ac:dyDescent="0.3">
      <c r="J9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c E A A B Q S w M E F A A C A A g A R J 6 c U / e C Q N u k A A A A 9 g A A A B I A H A B D b 2 5 m a W c v U G F j a 2 F n Z S 5 4 b W w g o h g A K K A U A A A A A A A A A A A A A A A A A A A A A A A A A A A A h Y + x D o I w G I R 3 E 9 + B d K c t d Y K U M r h K Y k I 0 r g 0 0 0 A h / D S 2 W d 3 P w k X w F I Y q 6 O d 7 d l 9 z d 4 3 b n 2 d i 1 w V X 1 V h t I U Y Q p C q y T U M n W g E o R G J S J 9 Y r v Z X m W t Q o m G m w y 2 i p F j X O X h B D v P f Y b b P q a M E o j c s p 3 R d m o T q I P r P / D o Y a 5 t l R I 8 O N r j W A 4 j j G j D F N O F o / n G r 4 5 m / b O 6 Y / J t 0 P r h l 4 J B e G h 4 G S R n L w v i C d Q S w M E F A A C A A g A R J 6 c U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E S e n F O C i G 2 F i g E A A O c H A A A T A B w A R m 9 y b X V s Y X M v U 2 V j d G l v b j E u b S C i G A A o o B Q A A A A A A A A A A A A A A A A A A A A A A A A A A A D t U k 1 v E z E Q P R M p / 8 F y L x t p t V I D 5 V C 0 h 2 p D + D h Q I O F U c 5 h 4 h 9 b C 9 q w 8 s 1 F D 1 P 9 e L 2 m V C I G A E x z i g z 0 e z X u e N 3 6 M V h x F t d i d p y / G o / G I b y B h q 2 b o X X A C L a l a e Z T x S O V 1 m d w 1 x p x p e F 3 N y P Y B o x R z 5 7 F q K E q + c K G b c / O J M b G x k D y Z y 4 i z 5 N Z o H u u J z U f s 8 v 4 W v 2 6 8 N w 1 4 a 4 A Z h U 1 L l s 3 + 7 U p u R U / K q 4 c M p l o / 0 a V q y P c h c n 1 W q p f R U u v i d X 0 6 P Z u W 6 k N P g g v Z e K z 3 Y f W O I n 6 e l D s N J z p j Y I X f M j + r L l G g t c u h z r K W s M r l 7 4 e c 4 G u E N s s o d q J L d f W Q v / B + Y c F D 4 l p S f 0 i 8 d B 0 p C 2 H l M v e e b 5 k g 8 h d K Y d f 3 c t M h F 7 9 s o 9 x u 9 R z t D W S h k k u V 4 K 3 c l W q r L 3 w A i x G C G 6 a o e n H e D X C V v + R V A O c z 4 k 2 U 5 8 + q 4 Y n f Q r 7 / y t 9 B 5 i R D h 3 8 M 6 S g p D 6 z 6 6 N o 8 T F a W Q g d J 8 u 0 H m r v J e O T i z w d 5 6 M s T f e D M Y j r R R 3 s e 7 f m / 2 v P p 0 Z 5 H e / 5 z e 9 4 D U E s B A i 0 A F A A C A A g A R J 6 c U / e C Q N u k A A A A 9 g A A A B I A A A A A A A A A A A A A A A A A A A A A A E N v b m Z p Z y 9 Q Y W N r Y W d l L n h t b F B L A Q I t A B Q A A g A I A E S e n F N T c j g s m w A A A O E A A A A T A A A A A A A A A A A A A A A A A P A A A A B b Q 2 9 u d G V u d F 9 U e X B l c 1 0 u e G 1 s U E s B A i 0 A F A A C A A g A R J 6 c U 4 K I b Y W K A Q A A 5 w c A A B M A A A A A A A A A A A A A A A A A 2 A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i E A A A A A A A D Q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G V s a W 1 p d G F k b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4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y O F Q w M j o w O D o 1 M y 4 5 M D A 3 M D U 1 W i I g L z 4 8 R W 5 0 c n k g V H l w Z T 0 i R m l s b E N v b H V t b l R 5 c G V z I i B W Y W x 1 Z T 0 i c 0 J n T U R B d 0 0 9 I i A v P j x F b n R y e S B U e X B l P S J G a W x s Q 2 9 s d W 1 u T m F t Z X M i I F Z h b H V l P S J z W y Z x d W 9 0 O 0 Z l Y 2 h h J n F 1 b 3 Q 7 L C Z x d W 9 0 O 0 F s b W F j Z W 5 h b W l l b n R v I H V 0 a W x p e m F k b y B l b i B H b W F p b C Z x d W 9 0 O y w m c X V v d D t B b G 1 h Y 2 V u Y W 1 p Z W 5 0 b y B 1 d G l s a X p h Z G 8 g Z W 4 g R H J p d m U m c X V v d D s s J n F 1 b 3 Q 7 Q W x t Y W N l b m F t a W V u d G 8 g d X R p b G l 6 Y W R v I G V u I E Z v d G 9 z J n F 1 b 3 Q 7 L C Z x d W 9 0 O 0 F s b W F j Z W 5 h b W l l b n R v I H V 0 a W x p e m F k b y B w b 3 I g b G F z I H V u a W R h Z G V z I G N v b X B h c n R p Z G F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W x p b W l 0 Y W R v L 0 F 1 d G 9 S Z W 1 v d m V k Q 2 9 s d W 1 u c z E u e 0 Z l Y 2 h h L D B 9 J n F 1 b 3 Q 7 L C Z x d W 9 0 O 1 N l Y 3 R p b 2 4 x L 0 R l b G l t a X R h Z G 8 v Q X V 0 b 1 J l b W 9 2 Z W R D b 2 x 1 b W 5 z M S 5 7 Q W x t Y W N l b m F t a W V u d G 8 g d X R p b G l 6 Y W R v I G V u I E d t Y W l s L D F 9 J n F 1 b 3 Q 7 L C Z x d W 9 0 O 1 N l Y 3 R p b 2 4 x L 0 R l b G l t a X R h Z G 8 v Q X V 0 b 1 J l b W 9 2 Z W R D b 2 x 1 b W 5 z M S 5 7 Q W x t Y W N l b m F t a W V u d G 8 g d X R p b G l 6 Y W R v I G V u I E R y a X Z l L D J 9 J n F 1 b 3 Q 7 L C Z x d W 9 0 O 1 N l Y 3 R p b 2 4 x L 0 R l b G l t a X R h Z G 8 v Q X V 0 b 1 J l b W 9 2 Z W R D b 2 x 1 b W 5 z M S 5 7 Q W x t Y W N l b m F t a W V u d G 8 g d X R p b G l 6 Y W R v I G V u I E Z v d G 9 z L D N 9 J n F 1 b 3 Q 7 L C Z x d W 9 0 O 1 N l Y 3 R p b 2 4 x L 0 R l b G l t a X R h Z G 8 v Q X V 0 b 1 J l b W 9 2 Z W R D b 2 x 1 b W 5 z M S 5 7 Q W x t Y W N l b m F t a W V u d G 8 g d X R p b G l 6 Y W R v I H B v c i B s Y X M g d W 5 p Z G F k Z X M g Y 2 9 t c G F y d G l k Y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G V s a W 1 p d G F k b y 9 B d X R v U m V t b 3 Z l Z E N v b H V t b n M x L n t G Z W N o Y S w w f S Z x d W 9 0 O y w m c X V v d D t T Z W N 0 a W 9 u M S 9 E Z W x p b W l 0 Y W R v L 0 F 1 d G 9 S Z W 1 v d m V k Q 2 9 s d W 1 u c z E u e 0 F s b W F j Z W 5 h b W l l b n R v I H V 0 a W x p e m F k b y B l b i B H b W F p b C w x f S Z x d W 9 0 O y w m c X V v d D t T Z W N 0 a W 9 u M S 9 E Z W x p b W l 0 Y W R v L 0 F 1 d G 9 S Z W 1 v d m V k Q 2 9 s d W 1 u c z E u e 0 F s b W F j Z W 5 h b W l l b n R v I H V 0 a W x p e m F k b y B l b i B E c m l 2 Z S w y f S Z x d W 9 0 O y w m c X V v d D t T Z W N 0 a W 9 u M S 9 E Z W x p b W l 0 Y W R v L 0 F 1 d G 9 S Z W 1 v d m V k Q 2 9 s d W 1 u c z E u e 0 F s b W F j Z W 5 h b W l l b n R v I H V 0 a W x p e m F k b y B l b i B G b 3 R v c y w z f S Z x d W 9 0 O y w m c X V v d D t T Z W N 0 a W 9 u M S 9 E Z W x p b W l 0 Y W R v L 0 F 1 d G 9 S Z W 1 v d m V k Q 2 9 s d W 1 u c z E u e 0 F s b W F j Z W 5 h b W l l b n R v I H V 0 a W x p e m F k b y B w b 3 I g b G F z I H V u a W R h Z G V z I G N v b X B h c n R p Z G F z L D R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V s a W 1 p d G F k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x p b W l 0 Y W R v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G l t a X R h Z G 8 v V G l w b y U y M G N h b W J p Y W R v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G l t a X R h Z G 8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Z W x p b W l 0 Y W R v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y O V Q w M j o y O D o y N i 4 4 N z E z O T I x W i I g L z 4 8 R W 5 0 c n k g V H l w Z T 0 i R m l s b E N v b H V t b l R 5 c G V z I i B W Y W x 1 Z T 0 i c 0 J n T U R B d 0 0 9 I i A v P j x F b n R y e S B U e X B l P S J G a W x s Q 2 9 s d W 1 u T m F t Z X M i I F Z h b H V l P S J z W y Z x d W 9 0 O 0 Z l Y 2 h h J n F 1 b 3 Q 7 L C Z x d W 9 0 O 0 F s b W F j Z W 5 h b W l l b n R v I H V 0 a W x p e m F k b y B l b i B H b W F p b C Z x d W 9 0 O y w m c X V v d D t B b G 1 h Y 2 V u Y W 1 p Z W 5 0 b y B 1 d G l s a X p h Z G 8 g Z W 4 g R H J p d m U m c X V v d D s s J n F 1 b 3 Q 7 Q W x t Y W N l b m F t a W V u d G 8 g d X R p b G l 6 Y W R v I G V u I E Z v d G 9 z J n F 1 b 3 Q 7 L C Z x d W 9 0 O 0 F s b W F j Z W 5 h b W l l b n R v I H V 0 a W x p e m F k b y B w b 3 I g b G F z I H V u a W R h Z G V z I G N v b X B h c n R p Z G F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V s a W 1 p d G F k b y A o M i k v Q X V 0 b 1 J l b W 9 2 Z W R D b 2 x 1 b W 5 z M S 5 7 R m V j a G E s M H 0 m c X V v d D s s J n F 1 b 3 Q 7 U 2 V j d G l v b j E v R G V s a W 1 p d G F k b y A o M i k v Q X V 0 b 1 J l b W 9 2 Z W R D b 2 x 1 b W 5 z M S 5 7 Q W x t Y W N l b m F t a W V u d G 8 g d X R p b G l 6 Y W R v I G V u I E d t Y W l s L D F 9 J n F 1 b 3 Q 7 L C Z x d W 9 0 O 1 N l Y 3 R p b 2 4 x L 0 R l b G l t a X R h Z G 8 g K D I p L 0 F 1 d G 9 S Z W 1 v d m V k Q 2 9 s d W 1 u c z E u e 0 F s b W F j Z W 5 h b W l l b n R v I H V 0 a W x p e m F k b y B l b i B E c m l 2 Z S w y f S Z x d W 9 0 O y w m c X V v d D t T Z W N 0 a W 9 u M S 9 E Z W x p b W l 0 Y W R v I C g y K S 9 B d X R v U m V t b 3 Z l Z E N v b H V t b n M x L n t B b G 1 h Y 2 V u Y W 1 p Z W 5 0 b y B 1 d G l s a X p h Z G 8 g Z W 4 g R m 9 0 b 3 M s M 3 0 m c X V v d D s s J n F 1 b 3 Q 7 U 2 V j d G l v b j E v R G V s a W 1 p d G F k b y A o M i k v Q X V 0 b 1 J l b W 9 2 Z W R D b 2 x 1 b W 5 z M S 5 7 Q W x t Y W N l b m F t a W V u d G 8 g d X R p b G l 6 Y W R v I H B v c i B s Y X M g d W 5 p Z G F k Z X M g Y 2 9 t c G F y d G l k Y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G V s a W 1 p d G F k b y A o M i k v Q X V 0 b 1 J l b W 9 2 Z W R D b 2 x 1 b W 5 z M S 5 7 R m V j a G E s M H 0 m c X V v d D s s J n F 1 b 3 Q 7 U 2 V j d G l v b j E v R G V s a W 1 p d G F k b y A o M i k v Q X V 0 b 1 J l b W 9 2 Z W R D b 2 x 1 b W 5 z M S 5 7 Q W x t Y W N l b m F t a W V u d G 8 g d X R p b G l 6 Y W R v I G V u I E d t Y W l s L D F 9 J n F 1 b 3 Q 7 L C Z x d W 9 0 O 1 N l Y 3 R p b 2 4 x L 0 R l b G l t a X R h Z G 8 g K D I p L 0 F 1 d G 9 S Z W 1 v d m V k Q 2 9 s d W 1 u c z E u e 0 F s b W F j Z W 5 h b W l l b n R v I H V 0 a W x p e m F k b y B l b i B E c m l 2 Z S w y f S Z x d W 9 0 O y w m c X V v d D t T Z W N 0 a W 9 u M S 9 E Z W x p b W l 0 Y W R v I C g y K S 9 B d X R v U m V t b 3 Z l Z E N v b H V t b n M x L n t B b G 1 h Y 2 V u Y W 1 p Z W 5 0 b y B 1 d G l s a X p h Z G 8 g Z W 4 g R m 9 0 b 3 M s M 3 0 m c X V v d D s s J n F 1 b 3 Q 7 U 2 V j d G l v b j E v R G V s a W 1 p d G F k b y A o M i k v Q X V 0 b 1 J l b W 9 2 Z W R D b 2 x 1 b W 5 z M S 5 7 Q W x t Y W N l b m F t a W V u d G 8 g d X R p b G l 6 Y W R v I H B v c i B s Y X M g d W 5 p Z G F k Z X M g Y 2 9 t c G F y d G l k Y X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l b G l t a X R h Z G 8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s a W 1 p d G F k b y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x p b W l 0 Y W R v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G l t a X R h Z G 8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j l U M D I 6 M j g 6 M j Y u O D c x M z k y M V o i I C 8 + P E V u d H J 5 I F R 5 c G U 9 I k Z p b G x D b 2 x 1 b W 5 U e X B l c y I g V m F s d W U 9 I n N C Z 0 1 E Q X d N P S I g L z 4 8 R W 5 0 c n k g V H l w Z T 0 i R m l s b E N v b H V t b k 5 h b W V z I i B W Y W x 1 Z T 0 i c 1 s m c X V v d D t G Z W N o Y S Z x d W 9 0 O y w m c X V v d D t B b G 1 h Y 2 V u Y W 1 p Z W 5 0 b y B 1 d G l s a X p h Z G 8 g Z W 4 g R 2 1 h a W w m c X V v d D s s J n F 1 b 3 Q 7 Q W x t Y W N l b m F t a W V u d G 8 g d X R p b G l 6 Y W R v I G V u I E R y a X Z l J n F 1 b 3 Q 7 L C Z x d W 9 0 O 0 F s b W F j Z W 5 h b W l l b n R v I H V 0 a W x p e m F k b y B l b i B G b 3 R v c y Z x d W 9 0 O y w m c X V v d D t B b G 1 h Y 2 V u Y W 1 p Z W 5 0 b y B 1 d G l s a X p h Z G 8 g c G 9 y I G x h c y B 1 b m l k Y W R l c y B j b 2 1 w Y X J 0 a W R h c y Z x d W 9 0 O 1 0 i I C 8 + P E V u d H J 5 I F R 5 c G U 9 I k Z p b G x T d G F 0 d X M i I F Z h b H V l P S J z Q 2 9 t c G x l d G U i I C 8 + P E V u d H J 5 I F R 5 c G U 9 I k Z p b G x D b 3 V u d C I g V m F s d W U 9 I m w x O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b G l t a X R h Z G 8 g K D I p L 0 F 1 d G 9 S Z W 1 v d m V k Q 2 9 s d W 1 u c z E u e 0 Z l Y 2 h h L D B 9 J n F 1 b 3 Q 7 L C Z x d W 9 0 O 1 N l Y 3 R p b 2 4 x L 0 R l b G l t a X R h Z G 8 g K D I p L 0 F 1 d G 9 S Z W 1 v d m V k Q 2 9 s d W 1 u c z E u e 0 F s b W F j Z W 5 h b W l l b n R v I H V 0 a W x p e m F k b y B l b i B H b W F p b C w x f S Z x d W 9 0 O y w m c X V v d D t T Z W N 0 a W 9 u M S 9 E Z W x p b W l 0 Y W R v I C g y K S 9 B d X R v U m V t b 3 Z l Z E N v b H V t b n M x L n t B b G 1 h Y 2 V u Y W 1 p Z W 5 0 b y B 1 d G l s a X p h Z G 8 g Z W 4 g R H J p d m U s M n 0 m c X V v d D s s J n F 1 b 3 Q 7 U 2 V j d G l v b j E v R G V s a W 1 p d G F k b y A o M i k v Q X V 0 b 1 J l b W 9 2 Z W R D b 2 x 1 b W 5 z M S 5 7 Q W x t Y W N l b m F t a W V u d G 8 g d X R p b G l 6 Y W R v I G V u I E Z v d G 9 z L D N 9 J n F 1 b 3 Q 7 L C Z x d W 9 0 O 1 N l Y 3 R p b 2 4 x L 0 R l b G l t a X R h Z G 8 g K D I p L 0 F 1 d G 9 S Z W 1 v d m V k Q 2 9 s d W 1 u c z E u e 0 F s b W F j Z W 5 h b W l l b n R v I H V 0 a W x p e m F k b y B w b 3 I g b G F z I H V u a W R h Z G V z I G N v b X B h c n R p Z G F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l b G l t a X R h Z G 8 g K D I p L 0 F 1 d G 9 S Z W 1 v d m V k Q 2 9 s d W 1 u c z E u e 0 Z l Y 2 h h L D B 9 J n F 1 b 3 Q 7 L C Z x d W 9 0 O 1 N l Y 3 R p b 2 4 x L 0 R l b G l t a X R h Z G 8 g K D I p L 0 F 1 d G 9 S Z W 1 v d m V k Q 2 9 s d W 1 u c z E u e 0 F s b W F j Z W 5 h b W l l b n R v I H V 0 a W x p e m F k b y B l b i B H b W F p b C w x f S Z x d W 9 0 O y w m c X V v d D t T Z W N 0 a W 9 u M S 9 E Z W x p b W l 0 Y W R v I C g y K S 9 B d X R v U m V t b 3 Z l Z E N v b H V t b n M x L n t B b G 1 h Y 2 V u Y W 1 p Z W 5 0 b y B 1 d G l s a X p h Z G 8 g Z W 4 g R H J p d m U s M n 0 m c X V v d D s s J n F 1 b 3 Q 7 U 2 V j d G l v b j E v R G V s a W 1 p d G F k b y A o M i k v Q X V 0 b 1 J l b W 9 2 Z W R D b 2 x 1 b W 5 z M S 5 7 Q W x t Y W N l b m F t a W V u d G 8 g d X R p b G l 6 Y W R v I G V u I E Z v d G 9 z L D N 9 J n F 1 b 3 Q 7 L C Z x d W 9 0 O 1 N l Y 3 R p b 2 4 x L 0 R l b G l t a X R h Z G 8 g K D I p L 0 F 1 d G 9 S Z W 1 v d m V k Q 2 9 s d W 1 u c z E u e 0 F s b W F j Z W 5 h b W l l b n R v I H V 0 a W x p e m F k b y B w b 3 I g b G F z I H V u a W R h Z G V z I G N v b X B h c n R p Z G F z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V s a W 1 p d G F k b y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x p b W l 0 Y W R v J T I w K D M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G l t a X R h Z G 8 l M j A o M y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N 0 7 + q N L h Z G g / w b 7 p P f y Q o A A A A A A g A A A A A A E G Y A A A A B A A A g A A A A g U a H M 1 o E H A L V C X p d G 6 + Z M 3 + w q r m 8 U A a N f W I V 7 S V p j j k A A A A A D o A A A A A C A A A g A A A A b A M I U H Q 9 M W A K d 4 f r S 9 p Y K Y m F + 2 + 8 B n b 9 x 9 9 U M P d s 5 4 1 Q A A A A V K 7 h j m x 2 B i a 2 y P L j K L f / B P Z q I R V f u 7 8 Z P W O 7 W 3 y + P L 7 5 4 X Z 9 S q T z j 0 Z r 2 u E t 0 t L V e P N k e E X e m F J / 6 f W h B C G k M z 0 D y 9 Q m Q 1 P u f 8 7 Z p l H J + F x A A A A A P s p 8 u g U t n V 7 K 2 L W g A W o 0 W D B u X Q X / 1 E u b v i V 8 y 6 D N i Y w / y r 9 1 e K d w 0 Q 6 Y T V W o Y a n M u L I i s K E k M 7 m V M u 7 T I R d v Z A = = < / D a t a M a s h u p > 
</file>

<file path=customXml/itemProps1.xml><?xml version="1.0" encoding="utf-8"?>
<ds:datastoreItem xmlns:ds="http://schemas.openxmlformats.org/officeDocument/2006/customXml" ds:itemID="{20CC7DE6-CA94-4A5C-8E8D-998B5F138D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COPIA</vt:lpstr>
      <vt:lpstr>Julio</vt:lpstr>
      <vt:lpstr>Agosto</vt:lpstr>
      <vt:lpstr>Delimitado (2)</vt:lpstr>
      <vt:lpstr>Consolidar</vt:lpstr>
      <vt:lpstr>Lista de asistencia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Mtro. Carlos Chee</dc:creator>
  <cp:lastModifiedBy>Mtro. Carlos Chee</cp:lastModifiedBy>
  <cp:lastPrinted>2021-12-29T03:37:43Z</cp:lastPrinted>
  <dcterms:created xsi:type="dcterms:W3CDTF">2021-12-27T23:52:06Z</dcterms:created>
  <dcterms:modified xsi:type="dcterms:W3CDTF">2021-12-29T03:50:53Z</dcterms:modified>
</cp:coreProperties>
</file>