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aro\series_temporaires\data\"/>
    </mc:Choice>
  </mc:AlternateContent>
  <xr:revisionPtr revIDLastSave="0" documentId="13_ncr:1_{285EFFFD-C36C-4B9A-A196-AE82D7688475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B19" i="1" s="1"/>
  <c r="F3" i="1"/>
  <c r="C19" i="1" s="1"/>
  <c r="F4" i="1"/>
  <c r="D19" i="1" s="1"/>
  <c r="F5" i="1"/>
  <c r="E19" i="1" s="1"/>
  <c r="F6" i="1"/>
  <c r="B20" i="1" s="1"/>
  <c r="F7" i="1"/>
  <c r="C20" i="1" s="1"/>
  <c r="F8" i="1"/>
  <c r="D20" i="1" s="1"/>
  <c r="F9" i="1"/>
  <c r="E20" i="1" s="1"/>
  <c r="F10" i="1"/>
  <c r="B21" i="1" s="1"/>
  <c r="F11" i="1"/>
  <c r="C21" i="1" s="1"/>
  <c r="F12" i="1"/>
  <c r="D21" i="1" s="1"/>
  <c r="F13" i="1"/>
  <c r="E21" i="1" s="1"/>
  <c r="E3" i="1"/>
  <c r="E4" i="1"/>
  <c r="E5" i="1"/>
  <c r="E6" i="1"/>
  <c r="E7" i="1"/>
  <c r="E8" i="1"/>
  <c r="E9" i="1"/>
  <c r="E10" i="1"/>
  <c r="E11" i="1"/>
  <c r="E12" i="1"/>
  <c r="E13" i="1"/>
  <c r="E2" i="1"/>
  <c r="E22" i="1" l="1"/>
  <c r="D22" i="1"/>
  <c r="C22" i="1"/>
  <c r="B22" i="1"/>
  <c r="F22" i="1" l="1"/>
  <c r="C23" i="1" s="1"/>
  <c r="B23" i="1"/>
  <c r="D23" i="1"/>
  <c r="E23" i="1"/>
  <c r="B27" i="1" l="1"/>
  <c r="G11" i="1"/>
  <c r="H11" i="1" s="1"/>
  <c r="G7" i="1"/>
  <c r="H7" i="1" s="1"/>
  <c r="G3" i="1"/>
  <c r="H3" i="1" s="1"/>
  <c r="B28" i="1"/>
  <c r="G12" i="1"/>
  <c r="H12" i="1" s="1"/>
  <c r="G8" i="1"/>
  <c r="H8" i="1" s="1"/>
  <c r="G4" i="1"/>
  <c r="H4" i="1" s="1"/>
  <c r="B26" i="1"/>
  <c r="G10" i="1"/>
  <c r="H10" i="1" s="1"/>
  <c r="G6" i="1"/>
  <c r="H6" i="1" s="1"/>
  <c r="G2" i="1"/>
  <c r="H2" i="1" s="1"/>
  <c r="B29" i="1"/>
  <c r="G13" i="1"/>
  <c r="H13" i="1" s="1"/>
  <c r="G9" i="1"/>
  <c r="H9" i="1" s="1"/>
  <c r="G5" i="1"/>
  <c r="H5" i="1" s="1"/>
</calcChain>
</file>

<file path=xl/sharedStrings.xml><?xml version="1.0" encoding="utf-8"?>
<sst xmlns="http://schemas.openxmlformats.org/spreadsheetml/2006/main" count="16" uniqueCount="15">
  <si>
    <t>Annee</t>
  </si>
  <si>
    <t>Rang du trimestre xi</t>
  </si>
  <si>
    <t>Ventes en milliers d'euros yi</t>
  </si>
  <si>
    <t>Coef a</t>
  </si>
  <si>
    <t>Trend yi</t>
  </si>
  <si>
    <t>Rapport y/yi</t>
  </si>
  <si>
    <r>
      <rPr>
        <b/>
        <sz val="18"/>
        <color theme="1"/>
        <rFont val="Calibri"/>
        <family val="2"/>
        <scheme val="minor"/>
      </rPr>
      <t>c</t>
    </r>
    <r>
      <rPr>
        <sz val="18"/>
        <color theme="1"/>
        <rFont val="Calibri"/>
        <family val="2"/>
        <scheme val="minor"/>
      </rPr>
      <t>onst b</t>
    </r>
  </si>
  <si>
    <t>Trim 1</t>
  </si>
  <si>
    <t>Trim 2</t>
  </si>
  <si>
    <t>Trim 3</t>
  </si>
  <si>
    <t>Trim 4</t>
  </si>
  <si>
    <t>Coef, Saison.</t>
  </si>
  <si>
    <t>C.S</t>
  </si>
  <si>
    <t>Prevision</t>
  </si>
  <si>
    <t>Valeurs desaisonnalisees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</si>
</sst>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accent2"/>
                </a:solidFill>
              </a:rPr>
              <a:t>Les</a:t>
            </a:r>
            <a:r>
              <a:rPr lang="fr-FR" baseline="0">
                <a:solidFill>
                  <a:schemeClr val="accent2"/>
                </a:solidFill>
              </a:rPr>
              <a:t> Ventes d'une boutique</a:t>
            </a:r>
            <a:endParaRPr lang="fr-FR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1478691669565401"/>
          <c:y val="4.887212235315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0787506983313829E-2"/>
          <c:y val="0.17958390950102199"/>
          <c:w val="0.8941656389336875"/>
          <c:h val="0.742770187370404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9294711655019"/>
                  <c:y val="-0.219174188762613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2,2622x + 46,545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yVal>
            <c:numRef>
              <c:f>Sheet1!$D$2:$D$13</c:f>
              <c:numCache>
                <c:formatCode>General</c:formatCode>
                <c:ptCount val="12"/>
                <c:pt idx="0">
                  <c:v>48</c:v>
                </c:pt>
                <c:pt idx="1">
                  <c:v>41</c:v>
                </c:pt>
                <c:pt idx="2">
                  <c:v>60</c:v>
                </c:pt>
                <c:pt idx="3">
                  <c:v>65</c:v>
                </c:pt>
                <c:pt idx="4">
                  <c:v>58</c:v>
                </c:pt>
                <c:pt idx="5">
                  <c:v>52</c:v>
                </c:pt>
                <c:pt idx="6">
                  <c:v>68</c:v>
                </c:pt>
                <c:pt idx="7">
                  <c:v>74</c:v>
                </c:pt>
                <c:pt idx="8">
                  <c:v>60</c:v>
                </c:pt>
                <c:pt idx="9">
                  <c:v>56</c:v>
                </c:pt>
                <c:pt idx="10">
                  <c:v>75</c:v>
                </c:pt>
                <c:pt idx="1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C-4D01-906B-5FC42FACCA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48.807200000000002</c:v>
                </c:pt>
                <c:pt idx="1">
                  <c:v>51.069400000000002</c:v>
                </c:pt>
                <c:pt idx="2">
                  <c:v>53.331600000000002</c:v>
                </c:pt>
                <c:pt idx="3">
                  <c:v>55.593800000000002</c:v>
                </c:pt>
                <c:pt idx="4">
                  <c:v>57.856000000000002</c:v>
                </c:pt>
                <c:pt idx="5">
                  <c:v>60.118200000000002</c:v>
                </c:pt>
                <c:pt idx="6">
                  <c:v>62.380400000000002</c:v>
                </c:pt>
                <c:pt idx="7">
                  <c:v>64.642600000000002</c:v>
                </c:pt>
                <c:pt idx="8">
                  <c:v>66.904799999999994</c:v>
                </c:pt>
                <c:pt idx="9">
                  <c:v>69.167000000000002</c:v>
                </c:pt>
                <c:pt idx="10">
                  <c:v>71.429200000000009</c:v>
                </c:pt>
                <c:pt idx="11">
                  <c:v>73.691400000000002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EC-4D01-906B-5FC42FACCA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49.942804593273301</c:v>
                </c:pt>
                <c:pt idx="1">
                  <c:v>49.638804519289373</c:v>
                </c:pt>
                <c:pt idx="2">
                  <c:v>55.117716518157934</c:v>
                </c:pt>
                <c:pt idx="3">
                  <c:v>57.810939302139893</c:v>
                </c:pt>
                <c:pt idx="4">
                  <c:v>60.347555550205243</c:v>
                </c:pt>
                <c:pt idx="5">
                  <c:v>62.95653256104994</c:v>
                </c:pt>
                <c:pt idx="6">
                  <c:v>62.466745387245652</c:v>
                </c:pt>
                <c:pt idx="7">
                  <c:v>65.815530897820807</c:v>
                </c:pt>
                <c:pt idx="8">
                  <c:v>62.428505741591628</c:v>
                </c:pt>
                <c:pt idx="9">
                  <c:v>67.799342758053783</c:v>
                </c:pt>
                <c:pt idx="10">
                  <c:v>68.897145647697414</c:v>
                </c:pt>
                <c:pt idx="11">
                  <c:v>69.373127162567869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EC-4D01-906B-5FC42FAC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33256"/>
        <c:axId val="559527352"/>
      </c:scatterChart>
      <c:valAx>
        <c:axId val="5595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27352"/>
        <c:crosses val="autoZero"/>
        <c:crossBetween val="midCat"/>
      </c:valAx>
      <c:valAx>
        <c:axId val="5595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17</xdr:row>
      <xdr:rowOff>185737</xdr:rowOff>
    </xdr:from>
    <xdr:to>
      <xdr:col>13</xdr:col>
      <xdr:colOff>600075</xdr:colOff>
      <xdr:row>33</xdr:row>
      <xdr:rowOff>114301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F6DB71-B0C4-435E-BF7C-5BA2A706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activeCell="B2" sqref="B2:B5"/>
    </sheetView>
  </sheetViews>
  <sheetFormatPr baseColWidth="10" defaultColWidth="9.140625" defaultRowHeight="15" x14ac:dyDescent="0.25"/>
  <cols>
    <col min="1" max="1" width="12.5703125" customWidth="1"/>
    <col min="2" max="2" width="9.5703125" bestFit="1" customWidth="1"/>
    <col min="3" max="3" width="18.85546875" bestFit="1" customWidth="1"/>
    <col min="4" max="4" width="26.7109375" bestFit="1" customWidth="1"/>
    <col min="5" max="5" width="9.85546875" customWidth="1"/>
    <col min="6" max="6" width="12" bestFit="1" customWidth="1"/>
    <col min="8" max="8" width="23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3" t="s">
        <v>4</v>
      </c>
      <c r="F1" s="3" t="s">
        <v>5</v>
      </c>
      <c r="G1" s="3" t="s">
        <v>12</v>
      </c>
      <c r="H1" s="3" t="s">
        <v>14</v>
      </c>
    </row>
    <row r="2" spans="1:8" x14ac:dyDescent="0.25">
      <c r="A2" s="1">
        <v>0</v>
      </c>
      <c r="B2" s="5">
        <v>2012</v>
      </c>
      <c r="C2">
        <v>1</v>
      </c>
      <c r="D2">
        <v>48</v>
      </c>
      <c r="E2">
        <f>B$15*C2+B$16</f>
        <v>48.807200000000002</v>
      </c>
      <c r="F2">
        <f>D2/E2</f>
        <v>0.98346145650641703</v>
      </c>
      <c r="G2">
        <f>B23</f>
        <v>0.96109940943254568</v>
      </c>
      <c r="H2">
        <f>D2/G2</f>
        <v>49.942804593273301</v>
      </c>
    </row>
    <row r="3" spans="1:8" x14ac:dyDescent="0.25">
      <c r="A3" s="1">
        <v>1</v>
      </c>
      <c r="B3" s="6">
        <v>2012</v>
      </c>
      <c r="C3">
        <v>2</v>
      </c>
      <c r="D3">
        <v>41</v>
      </c>
      <c r="E3">
        <f t="shared" ref="E3:E14" si="0">B$15*C3+B$16</f>
        <v>51.069400000000002</v>
      </c>
      <c r="F3">
        <f t="shared" ref="F3:F13" si="1">D3/E3</f>
        <v>0.80282909139328051</v>
      </c>
      <c r="G3">
        <f>C23</f>
        <v>0.8259667088490743</v>
      </c>
      <c r="H3">
        <f t="shared" ref="H3:H13" si="2">D3/G3</f>
        <v>49.638804519289373</v>
      </c>
    </row>
    <row r="4" spans="1:8" x14ac:dyDescent="0.25">
      <c r="A4" s="1">
        <v>2</v>
      </c>
      <c r="B4" s="6">
        <v>2012</v>
      </c>
      <c r="C4">
        <v>3</v>
      </c>
      <c r="D4">
        <v>60</v>
      </c>
      <c r="E4">
        <f t="shared" si="0"/>
        <v>53.331600000000002</v>
      </c>
      <c r="F4">
        <f t="shared" si="1"/>
        <v>1.1250365636883199</v>
      </c>
      <c r="G4">
        <f>D23</f>
        <v>1.0885792044783578</v>
      </c>
      <c r="H4">
        <f t="shared" si="2"/>
        <v>55.117716518157934</v>
      </c>
    </row>
    <row r="5" spans="1:8" x14ac:dyDescent="0.25">
      <c r="A5" s="1">
        <v>3</v>
      </c>
      <c r="B5" s="7">
        <v>2012</v>
      </c>
      <c r="C5">
        <v>4</v>
      </c>
      <c r="D5">
        <v>65</v>
      </c>
      <c r="E5">
        <f t="shared" si="0"/>
        <v>55.593800000000002</v>
      </c>
      <c r="F5">
        <f t="shared" si="1"/>
        <v>1.1691951260752098</v>
      </c>
      <c r="G5">
        <f>E23</f>
        <v>1.1243546772400219</v>
      </c>
      <c r="H5">
        <f t="shared" si="2"/>
        <v>57.810939302139893</v>
      </c>
    </row>
    <row r="6" spans="1:8" x14ac:dyDescent="0.25">
      <c r="A6" s="1">
        <v>4</v>
      </c>
      <c r="B6">
        <v>2013</v>
      </c>
      <c r="C6">
        <v>5</v>
      </c>
      <c r="D6">
        <v>58</v>
      </c>
      <c r="E6">
        <f t="shared" si="0"/>
        <v>57.856000000000002</v>
      </c>
      <c r="F6">
        <f t="shared" si="1"/>
        <v>1.0024889380530972</v>
      </c>
      <c r="G6">
        <f>B23</f>
        <v>0.96109940943254568</v>
      </c>
      <c r="H6">
        <f t="shared" si="2"/>
        <v>60.347555550205243</v>
      </c>
    </row>
    <row r="7" spans="1:8" x14ac:dyDescent="0.25">
      <c r="A7" s="1">
        <v>5</v>
      </c>
      <c r="B7">
        <v>2013</v>
      </c>
      <c r="C7">
        <v>6</v>
      </c>
      <c r="D7">
        <v>52</v>
      </c>
      <c r="E7">
        <f t="shared" si="0"/>
        <v>60.118200000000002</v>
      </c>
      <c r="F7">
        <f t="shared" si="1"/>
        <v>0.86496269016703753</v>
      </c>
      <c r="G7">
        <f>C23</f>
        <v>0.8259667088490743</v>
      </c>
      <c r="H7">
        <f t="shared" si="2"/>
        <v>62.95653256104994</v>
      </c>
    </row>
    <row r="8" spans="1:8" x14ac:dyDescent="0.25">
      <c r="A8" s="1">
        <v>6</v>
      </c>
      <c r="B8">
        <v>2013</v>
      </c>
      <c r="C8">
        <v>7</v>
      </c>
      <c r="D8">
        <v>68</v>
      </c>
      <c r="E8">
        <f t="shared" si="0"/>
        <v>62.380400000000002</v>
      </c>
      <c r="F8">
        <f t="shared" si="1"/>
        <v>1.0900859885476848</v>
      </c>
      <c r="G8">
        <f>D23</f>
        <v>1.0885792044783578</v>
      </c>
      <c r="H8">
        <f t="shared" si="2"/>
        <v>62.466745387245652</v>
      </c>
    </row>
    <row r="9" spans="1:8" x14ac:dyDescent="0.25">
      <c r="A9" s="1">
        <v>7</v>
      </c>
      <c r="B9">
        <v>2013</v>
      </c>
      <c r="C9">
        <v>8</v>
      </c>
      <c r="D9">
        <v>74</v>
      </c>
      <c r="E9">
        <f t="shared" si="0"/>
        <v>64.642600000000002</v>
      </c>
      <c r="F9">
        <f t="shared" si="1"/>
        <v>1.1447559349407357</v>
      </c>
      <c r="G9">
        <f>E23</f>
        <v>1.1243546772400219</v>
      </c>
      <c r="H9">
        <f t="shared" si="2"/>
        <v>65.815530897820807</v>
      </c>
    </row>
    <row r="10" spans="1:8" x14ac:dyDescent="0.25">
      <c r="A10" s="1">
        <v>8</v>
      </c>
      <c r="B10">
        <v>2014</v>
      </c>
      <c r="C10">
        <v>9</v>
      </c>
      <c r="D10">
        <v>60</v>
      </c>
      <c r="E10">
        <f t="shared" si="0"/>
        <v>66.904799999999994</v>
      </c>
      <c r="F10">
        <f t="shared" si="1"/>
        <v>0.89679664239337098</v>
      </c>
      <c r="G10">
        <f>B23</f>
        <v>0.96109940943254568</v>
      </c>
      <c r="H10">
        <f t="shared" si="2"/>
        <v>62.428505741591628</v>
      </c>
    </row>
    <row r="11" spans="1:8" x14ac:dyDescent="0.25">
      <c r="A11" s="1">
        <v>9</v>
      </c>
      <c r="B11">
        <v>2014</v>
      </c>
      <c r="C11">
        <v>10</v>
      </c>
      <c r="D11">
        <v>56</v>
      </c>
      <c r="E11">
        <f t="shared" si="0"/>
        <v>69.167000000000002</v>
      </c>
      <c r="F11">
        <f t="shared" si="1"/>
        <v>0.80963465236312115</v>
      </c>
      <c r="G11">
        <f>C23</f>
        <v>0.8259667088490743</v>
      </c>
      <c r="H11">
        <f t="shared" si="2"/>
        <v>67.799342758053783</v>
      </c>
    </row>
    <row r="12" spans="1:8" x14ac:dyDescent="0.25">
      <c r="A12" s="1">
        <v>10</v>
      </c>
      <c r="B12">
        <v>2014</v>
      </c>
      <c r="C12">
        <v>11</v>
      </c>
      <c r="D12">
        <v>75</v>
      </c>
      <c r="E12">
        <f t="shared" si="0"/>
        <v>71.429200000000009</v>
      </c>
      <c r="F12">
        <f t="shared" si="1"/>
        <v>1.0499907600813112</v>
      </c>
      <c r="G12">
        <f>D23</f>
        <v>1.0885792044783578</v>
      </c>
      <c r="H12">
        <f t="shared" si="2"/>
        <v>68.897145647697414</v>
      </c>
    </row>
    <row r="13" spans="1:8" x14ac:dyDescent="0.25">
      <c r="A13" s="1">
        <v>11</v>
      </c>
      <c r="B13">
        <v>2014</v>
      </c>
      <c r="C13">
        <v>12</v>
      </c>
      <c r="D13">
        <v>78</v>
      </c>
      <c r="E13">
        <f t="shared" si="0"/>
        <v>73.691400000000002</v>
      </c>
      <c r="F13">
        <f t="shared" si="1"/>
        <v>1.0584681523217092</v>
      </c>
      <c r="G13">
        <f>E23</f>
        <v>1.1243546772400219</v>
      </c>
      <c r="H13">
        <f t="shared" si="2"/>
        <v>69.373127162567869</v>
      </c>
    </row>
    <row r="14" spans="1:8" x14ac:dyDescent="0.25">
      <c r="A14" s="4"/>
    </row>
    <row r="15" spans="1:8" ht="23.25" x14ac:dyDescent="0.35">
      <c r="A15" s="2" t="s">
        <v>3</v>
      </c>
      <c r="B15">
        <v>2.2622</v>
      </c>
    </row>
    <row r="16" spans="1:8" ht="23.25" x14ac:dyDescent="0.35">
      <c r="A16" s="2" t="s">
        <v>6</v>
      </c>
      <c r="B16">
        <v>46.545000000000002</v>
      </c>
    </row>
    <row r="18" spans="1:6" x14ac:dyDescent="0.25">
      <c r="B18" t="s">
        <v>7</v>
      </c>
      <c r="C18" t="s">
        <v>8</v>
      </c>
      <c r="D18" t="s">
        <v>9</v>
      </c>
      <c r="E18" t="s">
        <v>10</v>
      </c>
    </row>
    <row r="19" spans="1:6" x14ac:dyDescent="0.25">
      <c r="A19">
        <v>2012</v>
      </c>
      <c r="B19">
        <f>F$2</f>
        <v>0.98346145650641703</v>
      </c>
      <c r="C19">
        <f>F3</f>
        <v>0.80282909139328051</v>
      </c>
      <c r="D19">
        <f>F4</f>
        <v>1.1250365636883199</v>
      </c>
      <c r="E19">
        <f>F5</f>
        <v>1.1691951260752098</v>
      </c>
    </row>
    <row r="20" spans="1:6" x14ac:dyDescent="0.25">
      <c r="A20">
        <v>2013</v>
      </c>
      <c r="B20">
        <f>F6</f>
        <v>1.0024889380530972</v>
      </c>
      <c r="C20">
        <f>F7</f>
        <v>0.86496269016703753</v>
      </c>
      <c r="D20">
        <f>F8</f>
        <v>1.0900859885476848</v>
      </c>
      <c r="E20">
        <f>F9</f>
        <v>1.1447559349407357</v>
      </c>
    </row>
    <row r="21" spans="1:6" x14ac:dyDescent="0.25">
      <c r="A21">
        <v>2014</v>
      </c>
      <c r="B21">
        <f>F10</f>
        <v>0.89679664239337098</v>
      </c>
      <c r="C21">
        <f>F11</f>
        <v>0.80963465236312115</v>
      </c>
      <c r="D21">
        <f>F12</f>
        <v>1.0499907600813112</v>
      </c>
      <c r="E21">
        <f>F13</f>
        <v>1.0584681523217092</v>
      </c>
    </row>
    <row r="22" spans="1:6" x14ac:dyDescent="0.25">
      <c r="A22" t="s">
        <v>11</v>
      </c>
      <c r="B22">
        <f>(B19+B20+B21)/3</f>
        <v>0.96091567898429509</v>
      </c>
      <c r="C22">
        <f t="shared" ref="C22:E22" si="3">(C19+C20+C21)/3</f>
        <v>0.82580881130781314</v>
      </c>
      <c r="D22">
        <f t="shared" si="3"/>
        <v>1.0883711041057718</v>
      </c>
      <c r="E22">
        <f t="shared" si="3"/>
        <v>1.1241397377792184</v>
      </c>
      <c r="F22">
        <f>(B22+C22+D22+E22)/4</f>
        <v>0.9998088330442747</v>
      </c>
    </row>
    <row r="23" spans="1:6" x14ac:dyDescent="0.25">
      <c r="A23" t="s">
        <v>12</v>
      </c>
      <c r="B23">
        <f>B22/$F$22</f>
        <v>0.96109940943254568</v>
      </c>
      <c r="C23">
        <f>C22/$F$22</f>
        <v>0.8259667088490743</v>
      </c>
      <c r="D23">
        <f t="shared" ref="D23:E23" si="4">D22/$F$22</f>
        <v>1.0885792044783578</v>
      </c>
      <c r="E23">
        <f t="shared" si="4"/>
        <v>1.1243546772400219</v>
      </c>
    </row>
    <row r="25" spans="1:6" x14ac:dyDescent="0.25">
      <c r="B25" t="s">
        <v>13</v>
      </c>
    </row>
    <row r="26" spans="1:6" x14ac:dyDescent="0.25">
      <c r="A26">
        <v>2015</v>
      </c>
      <c r="B26">
        <f>(B15*13+B16)*B23</f>
        <v>72.998960104275795</v>
      </c>
    </row>
    <row r="27" spans="1:6" x14ac:dyDescent="0.25">
      <c r="A27">
        <v>2015</v>
      </c>
      <c r="B27">
        <f>(B15*14+B16)*C23</f>
        <v>64.603646905997422</v>
      </c>
    </row>
    <row r="28" spans="1:6" x14ac:dyDescent="0.25">
      <c r="A28">
        <v>2015</v>
      </c>
      <c r="B28">
        <f>(B15*15+B16)*D23</f>
        <v>87.606677218009281</v>
      </c>
    </row>
    <row r="29" spans="1:6" x14ac:dyDescent="0.25">
      <c r="A29">
        <v>2015</v>
      </c>
      <c r="B29">
        <f>(B15*16+B16)*E23</f>
        <v>93.029330865774867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damaro</cp:lastModifiedBy>
  <dcterms:created xsi:type="dcterms:W3CDTF">2021-12-26T05:24:13Z</dcterms:created>
  <dcterms:modified xsi:type="dcterms:W3CDTF">2021-12-26T15:05:20Z</dcterms:modified>
</cp:coreProperties>
</file>